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14805" windowHeight="6270" activeTab="0"/>
  </bookViews>
  <sheets>
    <sheet name="Приложение_6" sheetId="1" r:id="rId1"/>
  </sheets>
  <definedNames>
    <definedName name="_xlnm._FilterDatabase" localSheetId="0" hidden="1">'Приложение_6'!$A$6:$G$647</definedName>
    <definedName name="_xlnm.Print_Titles" localSheetId="0">'Приложение_6'!$5:$5</definedName>
    <definedName name="_xlnm.Print_Area" localSheetId="0">'Приложение_6'!$A$1:$AM$653</definedName>
  </definedNames>
  <calcPr fullCalcOnLoad="1"/>
</workbook>
</file>

<file path=xl/sharedStrings.xml><?xml version="1.0" encoding="utf-8"?>
<sst xmlns="http://schemas.openxmlformats.org/spreadsheetml/2006/main" count="2594" uniqueCount="342">
  <si>
    <t/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</si>
  <si>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</si>
  <si>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</si>
  <si>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</si>
  <si>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</si>
  <si>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</si>
  <si>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</si>
  <si>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</si>
  <si>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</si>
  <si>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</si>
  <si>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</si>
  <si>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</si>
  <si>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</si>
  <si>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</si>
  <si>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</si>
  <si>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</si>
  <si>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</si>
  <si>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</si>
  <si>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</si>
  <si>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</si>
  <si>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</si>
  <si>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</si>
  <si>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</si>
  <si>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</si>
  <si>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</si>
  <si>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</si>
  <si>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</si>
  <si>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</si>
  <si>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</si>
  <si>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</si>
  <si>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</si>
  <si>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</si>
  <si>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</si>
  <si>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</si>
  <si>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</si>
  <si>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</si>
  <si>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</si>
  <si>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</si>
  <si>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</si>
  <si>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</si>
  <si>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</si>
  <si>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</si>
  <si>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</si>
  <si>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</si>
  <si>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</si>
  <si>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</si>
  <si>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</si>
  <si>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</si>
  <si>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</si>
  <si>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</si>
  <si>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</si>
  <si>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</si>
  <si>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</si>
  <si>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</si>
  <si>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</si>
  <si>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</si>
  <si>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</si>
  <si>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</si>
  <si>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</si>
  <si>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</si>
  <si>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</si>
  <si>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</si>
  <si>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</si>
  <si>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</si>
  <si>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</si>
  <si>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</si>
  <si>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</si>
  <si>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</si>
  <si>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</si>
  <si>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</si>
  <si>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</si>
  <si>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</si>
  <si>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</si>
  <si>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</si>
  <si>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</si>
  <si>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</si>
  <si>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</si>
  <si>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</si>
  <si>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</si>
  <si>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</si>
  <si>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</si>
  <si>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</si>
  <si>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</si>
  <si>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</si>
  <si>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</si>
  <si>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</si>
  <si>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</si>
  <si>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</si>
  <si>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</si>
  <si>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</si>
  <si>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</si>
  <si>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</si>
  <si>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</si>
  <si>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</si>
  <si>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</si>
  <si>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</si>
  <si>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</si>
  <si>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</si>
  <si>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</si>
  <si>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</si>
  <si>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</si>
  <si>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</si>
  <si>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</si>
  <si>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</si>
  <si>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</si>
  <si>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</si>
  <si>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</si>
  <si>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</si>
  <si>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</si>
  <si>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</si>
  <si>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</si>
  <si>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</si>
  <si>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</si>
  <si>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</si>
  <si>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</si>
  <si>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</si>
  <si>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</si>
  <si>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</si>
  <si>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</si>
  <si>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</si>
  <si>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</si>
  <si>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</si>
  <si>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</si>
  <si>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</si>
  <si>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</si>
  <si>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</si>
  <si>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</si>
  <si>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</si>
  <si>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</si>
  <si>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</si>
  <si>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</si>
  <si>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</si>
  <si>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</si>
  <si>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</si>
  <si>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</si>
  <si>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</si>
  <si>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</si>
  <si>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</si>
  <si>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</si>
  <si>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</si>
  <si>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</si>
  <si>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</si>
  <si>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</si>
  <si>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</si>
  <si>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</si>
  <si>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</si>
  <si>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</si>
  <si>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</si>
  <si>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</si>
  <si>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</si>
  <si>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</si>
  <si>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</si>
  <si>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</si>
  <si>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</si>
  <si>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</si>
  <si>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</si>
  <si>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</si>
  <si>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</si>
  <si>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</si>
  <si>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</si>
  <si>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</si>
  <si>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</si>
  <si>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</si>
  <si>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</si>
  <si>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</si>
  <si>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</si>
  <si>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</si>
  <si>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</si>
  <si>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</si>
  <si>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</si>
  <si>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</si>
  <si>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</si>
  <si>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</si>
  <si>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</si>
  <si>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</si>
  <si>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</si>
  <si>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</si>
  <si>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</si>
  <si>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</si>
  <si>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</si>
  <si>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</si>
  <si>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</si>
  <si>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</si>
  <si>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</si>
  <si>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</si>
  <si>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</si>
  <si>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</si>
  <si>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</si>
  <si>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</si>
  <si>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</si>
  <si>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</si>
  <si>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</si>
  <si>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</si>
  <si>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</si>
  <si>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</si>
  <si>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</si>
  <si>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</si>
  <si>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</si>
  <si>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</si>
  <si>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</si>
  <si>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</si>
  <si>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</si>
  <si>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</si>
  <si>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</si>
  <si>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</si>
  <si>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</si>
  <si>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</si>
  <si>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</si>
  <si>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</si>
  <si>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</si>
  <si>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</si>
  <si>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</si>
  <si>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</si>
  <si>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</si>
  <si>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</si>
  <si>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</si>
  <si>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</si>
  <si>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</si>
  <si>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</si>
  <si>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</si>
  <si>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</si>
  <si>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</si>
  <si>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</si>
  <si>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</si>
  <si>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</si>
  <si>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</si>
  <si>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</si>
  <si>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</si>
  <si>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</si>
  <si>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</si>
  <si>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</si>
  <si>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</si>
  <si>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</si>
  <si>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</si>
  <si>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</si>
  <si>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</si>
  <si>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</si>
  <si>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</si>
  <si>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</si>
  <si>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</si>
  <si>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</si>
  <si>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</si>
  <si>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</si>
  <si>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</si>
  <si>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</si>
  <si>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</si>
  <si>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</si>
  <si>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</si>
  <si>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</si>
  <si>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</si>
  <si>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</si>
  <si>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</si>
  <si>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</si>
  <si>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</si>
  <si>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</si>
  <si>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</si>
  <si>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</si>
  <si>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</si>
  <si>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</si>
  <si>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</si>
  <si>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</si>
  <si>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</si>
  <si>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</si>
  <si>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</si>
  <si>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</si>
  <si>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</si>
  <si>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</si>
  <si>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Сумма на 2014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</si>
  <si>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</si>
  <si>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</si>
  <si>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</si>
  <si>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</si>
  <si>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</si>
  <si>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</si>
  <si>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</si>
  <si>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</si>
  <si>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</si>
  <si>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</si>
  <si>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</si>
  <si>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</si>
  <si>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</si>
  <si>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</si>
  <si>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</si>
  <si>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</si>
  <si>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</si>
  <si>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</si>
  <si>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</si>
  <si>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</si>
  <si>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</si>
  <si>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</si>
  <si>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</si>
  <si>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</si>
  <si>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</si>
  <si>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</si>
  <si>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</si>
  <si>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</si>
  <si>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</si>
  <si>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</si>
  <si>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</si>
  <si>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Изменение бюджетных ассигнований 07 05 2014</t>
  </si>
  <si>
    <t>Многофункциональный центр</t>
  </si>
  <si>
    <t>01 2 1022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</si>
  <si>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</si>
  <si>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</si>
  <si>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Изменение бюджетных ассигнований 28 06 2014</t>
  </si>
  <si>
    <t>Прочие расходы в области жилищного хозяйства</t>
  </si>
  <si>
    <t>01 1 1249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</si>
  <si>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</si>
  <si>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</si>
  <si>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</si>
  <si>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01 1 1222</t>
  </si>
  <si>
    <t>Изменение бюджетных ассигнований 18 06 2014</t>
  </si>
  <si>
    <t xml:space="preserve">        Обеспечение мероприятий  по капитальному ремонту многоквартирных домов за счет средств бюджетов субъектов  Российской Федерации</t>
  </si>
  <si>
    <t>01 1 9601</t>
  </si>
  <si>
    <t>Отдельные мероприятия по развитию образования</t>
  </si>
  <si>
    <t>03 1  1482</t>
  </si>
  <si>
    <t>01 1 5120</t>
  </si>
  <si>
    <t xml:space="preserve">Ведомственная структура расходов  бюджета городского округа "город Клинцы Брянской области"   на 2014 год </t>
  </si>
  <si>
    <t xml:space="preserve">Изменение бюджетных ассигнований 16 07 </t>
  </si>
  <si>
    <t>Повышение качества и доступности предоставления государственных и муниципальных услуг</t>
  </si>
  <si>
    <t>01 2 1864</t>
  </si>
  <si>
    <t>Мероприятия по проведению оздоровительной компании детей</t>
  </si>
  <si>
    <t>Изменение бюджетных ассигнований 06 08 2014</t>
  </si>
  <si>
    <t>Субсидии на обеспечение мероприятий по капитальному ремонту многоквартирных домов за счет средств бюджетов</t>
  </si>
  <si>
    <t>Изменение бюджетных ассигнований 10 09 2014</t>
  </si>
  <si>
    <t>03 1 5059</t>
  </si>
  <si>
    <t>Изменение бюджетных ассигнований  18 09 2014</t>
  </si>
  <si>
    <t xml:space="preserve">Изменение бюджетных ассигнований  </t>
  </si>
  <si>
    <t>Изменение бюджетных ассигнований  06 10 214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</si>
  <si>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</si>
  <si>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 xml:space="preserve">        Отдельные меропртиятия по развитию спорта</t>
  </si>
  <si>
    <t>03 1 1764</t>
  </si>
  <si>
    <t xml:space="preserve">      Спорт высших достижений</t>
  </si>
  <si>
    <t>О3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</si>
  <si>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</si>
  <si>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03 1 5081</t>
  </si>
  <si>
    <t>Реализация мероприятий подпрограммы "Обеспечение жильем молодых семей" в рамках федеральной целевой программы "Жилище" на 2011-2015 годы государственной программы Российской Федерации "Обеспечение доступным и комфортным жильем и куммунальными услугами граждан Российской Федерации"</t>
  </si>
  <si>
    <t>10 0 5020</t>
  </si>
  <si>
    <t xml:space="preserve">Изменение бюджетных ассигнований  12 11 2014 </t>
  </si>
  <si>
    <r>
  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 "Развитие образования"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2013-2020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годы</t>
    </r>
  </si>
  <si>
    <t>Приложение 6 к решению Клинцовского городского Совета народных депутатов от 11.12.2014 года № 6-61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</si>
  <si>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Шкуратов О.П.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</si>
</sst>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2" fillId="30" borderId="0">
      <alignment/>
      <protection/>
    </xf>
    <xf numFmtId="0" fontId="6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3" fillId="30" borderId="10" xfId="53" applyFont="1" applyFill="1" applyBorder="1" applyAlignment="1">
      <alignment vertical="top" wrapText="1"/>
      <protection/>
    </xf>
    <xf numFmtId="0" fontId="3" fillId="30" borderId="10" xfId="0" applyFont="1" applyFill="1" applyBorder="1" applyAlignment="1">
      <alignment vertical="top" wrapText="1"/>
    </xf>
    <xf numFmtId="0" fontId="3" fillId="30" borderId="10" xfId="53" applyFont="1" applyFill="1" applyBorder="1" applyAlignment="1">
      <alignment horizontal="left" vertical="top" wrapText="1"/>
      <protection/>
    </xf>
    <xf numFmtId="0" fontId="3" fillId="30" borderId="10" xfId="54" applyFont="1" applyFill="1" applyBorder="1" applyAlignment="1">
      <alignment vertical="top" wrapText="1"/>
      <protection/>
    </xf>
    <xf numFmtId="0" fontId="4" fillId="30" borderId="10" xfId="0" applyFont="1" applyFill="1" applyBorder="1" applyAlignment="1">
      <alignment vertical="top" wrapText="1"/>
    </xf>
    <xf numFmtId="0" fontId="51" fillId="30" borderId="10" xfId="54" applyFont="1" applyFill="1" applyBorder="1" applyAlignment="1">
      <alignment vertical="top" wrapText="1"/>
      <protection/>
    </xf>
    <xf numFmtId="0" fontId="7" fillId="30" borderId="10" xfId="55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top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top"/>
    </xf>
    <xf numFmtId="4" fontId="52" fillId="34" borderId="10" xfId="0" applyNumberFormat="1" applyFont="1" applyFill="1" applyBorder="1" applyAlignment="1">
      <alignment horizontal="right" vertical="center" wrapText="1"/>
    </xf>
    <xf numFmtId="4" fontId="53" fillId="34" borderId="10" xfId="0" applyNumberFormat="1" applyFont="1" applyFill="1" applyBorder="1" applyAlignment="1">
      <alignment horizontal="right" vertical="center" wrapText="1"/>
    </xf>
    <xf numFmtId="0" fontId="4" fillId="30" borderId="10" xfId="53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4" fontId="53" fillId="0" borderId="10" xfId="0" applyNumberFormat="1" applyFont="1" applyFill="1" applyBorder="1" applyAlignment="1">
      <alignment horizontal="right" vertical="center" wrapText="1"/>
    </xf>
    <xf numFmtId="0" fontId="4" fillId="30" borderId="10" xfId="54" applyFont="1" applyFill="1" applyBorder="1" applyAlignment="1">
      <alignment vertical="top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right" vertical="top" wrapText="1"/>
    </xf>
    <xf numFmtId="0" fontId="5" fillId="34" borderId="15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1"/>
  <sheetViews>
    <sheetView tabSelected="1" view="pageBreakPreview" zoomScale="136" zoomScaleNormal="70" zoomScaleSheetLayoutView="136" zoomScalePageLayoutView="0" workbookViewId="0" topLeftCell="A633">
      <selection activeCell="A645" sqref="A645"/>
    </sheetView>
  </sheetViews>
  <sheetFormatPr defaultColWidth="9.33203125" defaultRowHeight="12.75"/>
  <cols>
    <col min="1" max="1" width="52.5" style="8" bestFit="1" customWidth="1"/>
    <col min="2" max="2" width="8.16015625" style="8" customWidth="1"/>
    <col min="3" max="3" width="6.5" style="8" customWidth="1"/>
    <col min="4" max="4" width="6.83203125" style="8" customWidth="1"/>
    <col min="5" max="5" width="12.83203125" style="8" customWidth="1"/>
    <col min="6" max="6" width="6.5" style="50" customWidth="1"/>
    <col min="7" max="7" width="15.33203125" style="50" hidden="1" customWidth="1"/>
    <col min="8" max="20" width="15.33203125" style="10" hidden="1" customWidth="1"/>
    <col min="21" max="21" width="15.33203125" style="10" customWidth="1"/>
    <col min="22" max="22" width="16.66015625" style="9" customWidth="1"/>
    <col min="23" max="23" width="17.16015625" style="9" customWidth="1"/>
    <col min="24" max="16384" width="9.33203125" style="9" customWidth="1"/>
  </cols>
  <sheetData>
    <row r="1" spans="5:22" ht="60.75" customHeight="1">
      <c r="E1" s="54" t="s">
        <v>340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1.25">
      <c r="A2" s="8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7" ht="37.5" customHeight="1">
      <c r="A3" s="53" t="s">
        <v>317</v>
      </c>
      <c r="B3" s="53"/>
      <c r="C3" s="53"/>
      <c r="D3" s="53"/>
      <c r="E3" s="53"/>
      <c r="F3" s="53"/>
      <c r="G3" s="53"/>
    </row>
    <row r="4" spans="1:7" ht="18" customHeight="1">
      <c r="A4" s="51"/>
      <c r="B4" s="51"/>
      <c r="C4" s="51"/>
      <c r="D4" s="51"/>
      <c r="E4" s="51"/>
      <c r="F4" s="51"/>
      <c r="G4" s="51"/>
    </row>
    <row r="5" spans="1:22" ht="48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3" t="s">
        <v>7</v>
      </c>
      <c r="H5" s="14" t="s">
        <v>283</v>
      </c>
      <c r="I5" s="14" t="s">
        <v>284</v>
      </c>
      <c r="J5" s="14" t="s">
        <v>286</v>
      </c>
      <c r="K5" s="14" t="s">
        <v>292</v>
      </c>
      <c r="L5" s="14" t="s">
        <v>299</v>
      </c>
      <c r="M5" s="14" t="s">
        <v>304</v>
      </c>
      <c r="N5" s="14" t="s">
        <v>311</v>
      </c>
      <c r="O5" s="14" t="s">
        <v>318</v>
      </c>
      <c r="P5" s="14" t="s">
        <v>322</v>
      </c>
      <c r="Q5" s="14" t="s">
        <v>324</v>
      </c>
      <c r="R5" s="14" t="s">
        <v>326</v>
      </c>
      <c r="S5" s="14" t="s">
        <v>328</v>
      </c>
      <c r="T5" s="14" t="s">
        <v>338</v>
      </c>
      <c r="U5" s="14" t="s">
        <v>327</v>
      </c>
      <c r="V5" s="15" t="s">
        <v>267</v>
      </c>
    </row>
    <row r="6" spans="1:22" ht="16.5" customHeight="1">
      <c r="A6" s="16" t="s">
        <v>8</v>
      </c>
      <c r="B6" s="16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7" t="s">
        <v>14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3" ht="24" customHeight="1">
      <c r="A7" s="18" t="s">
        <v>100</v>
      </c>
      <c r="B7" s="19">
        <v>902</v>
      </c>
      <c r="C7" s="19"/>
      <c r="D7" s="19"/>
      <c r="E7" s="19"/>
      <c r="F7" s="20"/>
      <c r="G7" s="21">
        <f>G8+G123+G156+G191+G269+G274+G297+G331+G408</f>
        <v>175867002.47</v>
      </c>
      <c r="H7" s="22">
        <f>H8+H123+H156+H191+H269+H274+H297+H331+H408</f>
        <v>94068900.93</v>
      </c>
      <c r="I7" s="22">
        <f aca="true" t="shared" si="0" ref="I7:T7">I8+I123+I156+I191+I269+I274+I297+I331+I408+I322</f>
        <v>19878970</v>
      </c>
      <c r="J7" s="22">
        <f t="shared" si="0"/>
        <v>30338550</v>
      </c>
      <c r="K7" s="22">
        <f t="shared" si="0"/>
        <v>3679803</v>
      </c>
      <c r="L7" s="22">
        <f t="shared" si="0"/>
        <v>-286173.74</v>
      </c>
      <c r="M7" s="22">
        <f t="shared" si="0"/>
        <v>12147184.329999998</v>
      </c>
      <c r="N7" s="22">
        <f t="shared" si="0"/>
        <v>27679647.3</v>
      </c>
      <c r="O7" s="22">
        <f t="shared" si="0"/>
        <v>-365921.3800000001</v>
      </c>
      <c r="P7" s="22">
        <f t="shared" si="0"/>
        <v>21372897.57</v>
      </c>
      <c r="Q7" s="22">
        <f t="shared" si="0"/>
        <v>20687318.8</v>
      </c>
      <c r="R7" s="22">
        <f t="shared" si="0"/>
        <v>1200000</v>
      </c>
      <c r="S7" s="22">
        <f t="shared" si="0"/>
        <v>6610544.81</v>
      </c>
      <c r="T7" s="22">
        <f t="shared" si="0"/>
        <v>7106565.649999999</v>
      </c>
      <c r="U7" s="22">
        <f>U8+U123+U156+U191+U269+U274+U297+U331+U408+U322</f>
        <v>13229758.280000001</v>
      </c>
      <c r="V7" s="22">
        <f>V8+V123+V156+V191+V269+V274+V297+V331+V408+V322</f>
        <v>433306580.02</v>
      </c>
      <c r="W7" s="23"/>
    </row>
    <row r="8" spans="1:23" ht="11.25">
      <c r="A8" s="18" t="s">
        <v>15</v>
      </c>
      <c r="B8" s="19">
        <v>902</v>
      </c>
      <c r="C8" s="19" t="s">
        <v>16</v>
      </c>
      <c r="D8" s="24" t="s">
        <v>0</v>
      </c>
      <c r="E8" s="24" t="s">
        <v>0</v>
      </c>
      <c r="F8" s="25" t="s">
        <v>0</v>
      </c>
      <c r="G8" s="21">
        <f>G9+G26+G51+G69+G73+G77</f>
        <v>53821717</v>
      </c>
      <c r="H8" s="22">
        <f>H9+H26+H51+H69+H73+H77</f>
        <v>-16595</v>
      </c>
      <c r="I8" s="22">
        <f>I9+I26+I51+I69+I73+I77</f>
        <v>-124570.00000000001</v>
      </c>
      <c r="J8" s="22"/>
      <c r="K8" s="22">
        <f aca="true" t="shared" si="1" ref="K8:V8">K9+K26+K51+K69+K73+K77</f>
        <v>-1078397</v>
      </c>
      <c r="L8" s="22">
        <f t="shared" si="1"/>
        <v>-557498</v>
      </c>
      <c r="M8" s="22">
        <f t="shared" si="1"/>
        <v>-346113.50000000006</v>
      </c>
      <c r="N8" s="22">
        <f t="shared" si="1"/>
        <v>147849.13000000012</v>
      </c>
      <c r="O8" s="22">
        <f t="shared" si="1"/>
        <v>-1178257.8800000001</v>
      </c>
      <c r="P8" s="22">
        <f>P9+P26+P51+P69+P73+P77</f>
        <v>9928019.57</v>
      </c>
      <c r="Q8" s="22">
        <f>Q9+Q26+Q51+Q69+Q73+Q77</f>
        <v>1394662.38</v>
      </c>
      <c r="R8" s="22"/>
      <c r="S8" s="22">
        <f t="shared" si="1"/>
        <v>296309.89</v>
      </c>
      <c r="T8" s="22">
        <f>T9+T26+T51+T69+T73+T77</f>
        <v>1636618</v>
      </c>
      <c r="U8" s="22">
        <f>U9+U26+U51+U69+U73+U77</f>
        <v>749450.2399999998</v>
      </c>
      <c r="V8" s="22">
        <f t="shared" si="1"/>
        <v>64749726.83</v>
      </c>
      <c r="W8" s="23"/>
    </row>
    <row r="9" spans="1:23" ht="42">
      <c r="A9" s="18" t="s">
        <v>17</v>
      </c>
      <c r="B9" s="19">
        <v>902</v>
      </c>
      <c r="C9" s="19" t="s">
        <v>16</v>
      </c>
      <c r="D9" s="19" t="s">
        <v>18</v>
      </c>
      <c r="E9" s="24" t="s">
        <v>0</v>
      </c>
      <c r="F9" s="25" t="s">
        <v>0</v>
      </c>
      <c r="G9" s="21">
        <f>G10+G21</f>
        <v>4206686</v>
      </c>
      <c r="H9" s="22">
        <f>H10+H21</f>
        <v>1825</v>
      </c>
      <c r="I9" s="22"/>
      <c r="J9" s="22"/>
      <c r="K9" s="22"/>
      <c r="L9" s="22"/>
      <c r="M9" s="22">
        <f>M10+M21</f>
        <v>25246</v>
      </c>
      <c r="N9" s="22"/>
      <c r="O9" s="22">
        <f>O10+O21</f>
        <v>3490</v>
      </c>
      <c r="P9" s="22">
        <f>P10+P21</f>
        <v>154988.57</v>
      </c>
      <c r="Q9" s="22">
        <f>Q10+Q21</f>
        <v>51839</v>
      </c>
      <c r="R9" s="22"/>
      <c r="S9" s="22"/>
      <c r="T9" s="22">
        <f>T10+T21</f>
        <v>169266</v>
      </c>
      <c r="U9" s="22">
        <f>U10+U21</f>
        <v>131460.65</v>
      </c>
      <c r="V9" s="22">
        <f>V10+V21</f>
        <v>4744801.220000001</v>
      </c>
      <c r="W9" s="23"/>
    </row>
    <row r="10" spans="1:23" ht="31.5" customHeight="1">
      <c r="A10" s="26" t="s">
        <v>140</v>
      </c>
      <c r="B10" s="16">
        <v>902</v>
      </c>
      <c r="C10" s="16" t="s">
        <v>16</v>
      </c>
      <c r="D10" s="16" t="s">
        <v>18</v>
      </c>
      <c r="E10" s="16" t="s">
        <v>141</v>
      </c>
      <c r="F10" s="27" t="s">
        <v>0</v>
      </c>
      <c r="G10" s="28">
        <f>G11+G15+G17</f>
        <v>2550133</v>
      </c>
      <c r="H10" s="29">
        <f>H11+H15+H17</f>
        <v>242</v>
      </c>
      <c r="I10" s="29"/>
      <c r="J10" s="29"/>
      <c r="K10" s="29"/>
      <c r="L10" s="29"/>
      <c r="M10" s="29">
        <f>M11+M15+M17</f>
        <v>25246</v>
      </c>
      <c r="N10" s="29"/>
      <c r="O10" s="29">
        <f>O11+O15+O17</f>
        <v>3490</v>
      </c>
      <c r="P10" s="29">
        <f>P11+P15+P17</f>
        <v>154988.57</v>
      </c>
      <c r="Q10" s="29">
        <f>Q11+Q15+Q17</f>
        <v>51839</v>
      </c>
      <c r="R10" s="29"/>
      <c r="S10" s="29"/>
      <c r="T10" s="29">
        <f>T11+T15+T17</f>
        <v>165427</v>
      </c>
      <c r="U10" s="29">
        <f>U11+U15+U17</f>
        <v>127954.25</v>
      </c>
      <c r="V10" s="29">
        <f>V11+V15+V17</f>
        <v>3079319.8200000003</v>
      </c>
      <c r="W10" s="23"/>
    </row>
    <row r="11" spans="1:23" ht="75.75" customHeight="1">
      <c r="A11" s="26" t="s">
        <v>19</v>
      </c>
      <c r="B11" s="16">
        <v>902</v>
      </c>
      <c r="C11" s="16" t="s">
        <v>16</v>
      </c>
      <c r="D11" s="16" t="s">
        <v>18</v>
      </c>
      <c r="E11" s="16" t="s">
        <v>141</v>
      </c>
      <c r="F11" s="30" t="s">
        <v>20</v>
      </c>
      <c r="G11" s="28">
        <f>G12</f>
        <v>1846355</v>
      </c>
      <c r="H11" s="29">
        <f>H12</f>
        <v>242</v>
      </c>
      <c r="I11" s="29"/>
      <c r="J11" s="29"/>
      <c r="K11" s="29"/>
      <c r="L11" s="29"/>
      <c r="M11" s="29"/>
      <c r="N11" s="29"/>
      <c r="O11" s="29">
        <f>O12</f>
        <v>3490</v>
      </c>
      <c r="P11" s="29"/>
      <c r="Q11" s="29">
        <f>Q12</f>
        <v>3839</v>
      </c>
      <c r="R11" s="29"/>
      <c r="S11" s="29"/>
      <c r="T11" s="29">
        <f>T12</f>
        <v>-3839</v>
      </c>
      <c r="U11" s="29">
        <f>U12</f>
        <v>30049.5</v>
      </c>
      <c r="V11" s="29">
        <f>V12</f>
        <v>1880136.5</v>
      </c>
      <c r="W11" s="23"/>
    </row>
    <row r="12" spans="1:23" ht="22.5">
      <c r="A12" s="26" t="s">
        <v>21</v>
      </c>
      <c r="B12" s="16">
        <v>902</v>
      </c>
      <c r="C12" s="16" t="s">
        <v>16</v>
      </c>
      <c r="D12" s="16" t="s">
        <v>18</v>
      </c>
      <c r="E12" s="16" t="s">
        <v>141</v>
      </c>
      <c r="F12" s="30" t="s">
        <v>22</v>
      </c>
      <c r="G12" s="28">
        <f>G13+G14</f>
        <v>1846355</v>
      </c>
      <c r="H12" s="29">
        <f>H13+H14</f>
        <v>242</v>
      </c>
      <c r="I12" s="29"/>
      <c r="J12" s="29"/>
      <c r="K12" s="29"/>
      <c r="L12" s="29"/>
      <c r="M12" s="29"/>
      <c r="N12" s="29"/>
      <c r="O12" s="29">
        <f>O13+O14</f>
        <v>3490</v>
      </c>
      <c r="P12" s="29"/>
      <c r="Q12" s="29">
        <f>Q13+Q14</f>
        <v>3839</v>
      </c>
      <c r="R12" s="29"/>
      <c r="S12" s="29"/>
      <c r="T12" s="29">
        <f>T13+T14</f>
        <v>-3839</v>
      </c>
      <c r="U12" s="29">
        <f>U13+U14</f>
        <v>30049.5</v>
      </c>
      <c r="V12" s="29">
        <f>V13+V14</f>
        <v>1880136.5</v>
      </c>
      <c r="W12" s="23"/>
    </row>
    <row r="13" spans="1:23" ht="33.75">
      <c r="A13" s="26" t="s">
        <v>227</v>
      </c>
      <c r="B13" s="16">
        <v>902</v>
      </c>
      <c r="C13" s="16" t="s">
        <v>16</v>
      </c>
      <c r="D13" s="16" t="s">
        <v>18</v>
      </c>
      <c r="E13" s="16" t="s">
        <v>141</v>
      </c>
      <c r="F13" s="30">
        <v>121</v>
      </c>
      <c r="G13" s="28">
        <v>1792305</v>
      </c>
      <c r="H13" s="14">
        <v>242</v>
      </c>
      <c r="I13" s="14"/>
      <c r="J13" s="14"/>
      <c r="K13" s="14"/>
      <c r="L13" s="14"/>
      <c r="M13" s="14"/>
      <c r="N13" s="14"/>
      <c r="O13" s="14"/>
      <c r="P13" s="14"/>
      <c r="Q13" s="14">
        <v>0</v>
      </c>
      <c r="R13" s="14"/>
      <c r="S13" s="14"/>
      <c r="T13" s="14"/>
      <c r="U13" s="14">
        <v>30049.5</v>
      </c>
      <c r="V13" s="29">
        <f>G13+H13+I13+J13+K13+L13+M13+N13+O13+Q13+U13</f>
        <v>1822596.5</v>
      </c>
      <c r="W13" s="23"/>
    </row>
    <row r="14" spans="1:23" ht="22.5">
      <c r="A14" s="26" t="s">
        <v>139</v>
      </c>
      <c r="B14" s="16">
        <v>902</v>
      </c>
      <c r="C14" s="16" t="s">
        <v>16</v>
      </c>
      <c r="D14" s="16" t="s">
        <v>18</v>
      </c>
      <c r="E14" s="16" t="s">
        <v>141</v>
      </c>
      <c r="F14" s="30">
        <v>122</v>
      </c>
      <c r="G14" s="28">
        <v>54050</v>
      </c>
      <c r="H14" s="14"/>
      <c r="I14" s="14"/>
      <c r="J14" s="14"/>
      <c r="K14" s="14"/>
      <c r="L14" s="14"/>
      <c r="M14" s="14"/>
      <c r="N14" s="14"/>
      <c r="O14" s="14">
        <v>3490</v>
      </c>
      <c r="P14" s="14"/>
      <c r="Q14" s="14">
        <v>3839</v>
      </c>
      <c r="R14" s="14"/>
      <c r="S14" s="14"/>
      <c r="T14" s="14">
        <v>-3839</v>
      </c>
      <c r="U14" s="14"/>
      <c r="V14" s="29">
        <f>G14+H14+I14+J14+K14+L14+M14+N14+O14+Q14+T14</f>
        <v>57540</v>
      </c>
      <c r="W14" s="23"/>
    </row>
    <row r="15" spans="1:23" ht="22.5">
      <c r="A15" s="26" t="s">
        <v>23</v>
      </c>
      <c r="B15" s="16">
        <v>902</v>
      </c>
      <c r="C15" s="16" t="s">
        <v>16</v>
      </c>
      <c r="D15" s="16" t="s">
        <v>18</v>
      </c>
      <c r="E15" s="16" t="s">
        <v>141</v>
      </c>
      <c r="F15" s="30">
        <v>200</v>
      </c>
      <c r="G15" s="28">
        <f>G16</f>
        <v>696778</v>
      </c>
      <c r="H15" s="14"/>
      <c r="I15" s="14"/>
      <c r="J15" s="14"/>
      <c r="K15" s="14"/>
      <c r="L15" s="14"/>
      <c r="M15" s="29">
        <f>M16</f>
        <v>25246</v>
      </c>
      <c r="N15" s="29"/>
      <c r="O15" s="29"/>
      <c r="P15" s="29">
        <f>P16</f>
        <v>134488.57</v>
      </c>
      <c r="Q15" s="29">
        <f>Q16</f>
        <v>48000</v>
      </c>
      <c r="R15" s="29"/>
      <c r="S15" s="29"/>
      <c r="T15" s="29">
        <f>T16</f>
        <v>169266</v>
      </c>
      <c r="U15" s="29">
        <f>U16</f>
        <v>97904.75</v>
      </c>
      <c r="V15" s="29">
        <f>V16</f>
        <v>1171683.32</v>
      </c>
      <c r="W15" s="23"/>
    </row>
    <row r="16" spans="1:23" ht="22.5">
      <c r="A16" s="26" t="s">
        <v>25</v>
      </c>
      <c r="B16" s="16">
        <v>902</v>
      </c>
      <c r="C16" s="16" t="s">
        <v>16</v>
      </c>
      <c r="D16" s="16" t="s">
        <v>18</v>
      </c>
      <c r="E16" s="16" t="s">
        <v>141</v>
      </c>
      <c r="F16" s="30">
        <v>240</v>
      </c>
      <c r="G16" s="28">
        <v>696778</v>
      </c>
      <c r="H16" s="14"/>
      <c r="I16" s="14"/>
      <c r="J16" s="14"/>
      <c r="K16" s="14"/>
      <c r="L16" s="14"/>
      <c r="M16" s="14">
        <v>25246</v>
      </c>
      <c r="N16" s="14"/>
      <c r="O16" s="14"/>
      <c r="P16" s="14">
        <v>134488.57</v>
      </c>
      <c r="Q16" s="14">
        <v>48000</v>
      </c>
      <c r="R16" s="14"/>
      <c r="S16" s="14"/>
      <c r="T16" s="14">
        <v>169266</v>
      </c>
      <c r="U16" s="14">
        <v>97904.75</v>
      </c>
      <c r="V16" s="29">
        <f>G16+H16+I16+J16+K16+L16+M16+N16+O16+Q16+U16+T16+P16</f>
        <v>1171683.32</v>
      </c>
      <c r="W16" s="23"/>
    </row>
    <row r="17" spans="1:23" ht="11.25">
      <c r="A17" s="26" t="s">
        <v>27</v>
      </c>
      <c r="B17" s="16">
        <v>902</v>
      </c>
      <c r="C17" s="16" t="s">
        <v>16</v>
      </c>
      <c r="D17" s="16" t="s">
        <v>18</v>
      </c>
      <c r="E17" s="16" t="s">
        <v>141</v>
      </c>
      <c r="F17" s="30" t="s">
        <v>28</v>
      </c>
      <c r="G17" s="28">
        <f>G18</f>
        <v>7000</v>
      </c>
      <c r="H17" s="14"/>
      <c r="I17" s="14"/>
      <c r="J17" s="14"/>
      <c r="K17" s="14"/>
      <c r="L17" s="14"/>
      <c r="M17" s="14"/>
      <c r="N17" s="14"/>
      <c r="O17" s="14"/>
      <c r="P17" s="29">
        <f>P18</f>
        <v>20500</v>
      </c>
      <c r="Q17" s="29"/>
      <c r="R17" s="29"/>
      <c r="S17" s="29"/>
      <c r="T17" s="29"/>
      <c r="U17" s="29"/>
      <c r="V17" s="29">
        <f>V18</f>
        <v>27500</v>
      </c>
      <c r="W17" s="23"/>
    </row>
    <row r="18" spans="1:23" ht="11.25">
      <c r="A18" s="26" t="s">
        <v>101</v>
      </c>
      <c r="B18" s="16">
        <v>902</v>
      </c>
      <c r="C18" s="16" t="s">
        <v>16</v>
      </c>
      <c r="D18" s="16" t="s">
        <v>18</v>
      </c>
      <c r="E18" s="16" t="s">
        <v>141</v>
      </c>
      <c r="F18" s="30">
        <v>850</v>
      </c>
      <c r="G18" s="28">
        <f>G20</f>
        <v>7000</v>
      </c>
      <c r="H18" s="14"/>
      <c r="I18" s="14"/>
      <c r="J18" s="14"/>
      <c r="K18" s="14"/>
      <c r="L18" s="14"/>
      <c r="M18" s="14"/>
      <c r="N18" s="14"/>
      <c r="O18" s="14"/>
      <c r="P18" s="29">
        <f>P20</f>
        <v>20500</v>
      </c>
      <c r="Q18" s="29"/>
      <c r="R18" s="29"/>
      <c r="S18" s="29"/>
      <c r="T18" s="29"/>
      <c r="U18" s="29"/>
      <c r="V18" s="29">
        <f>V20</f>
        <v>27500</v>
      </c>
      <c r="W18" s="23"/>
    </row>
    <row r="19" spans="1:23" ht="22.5" hidden="1">
      <c r="A19" s="26" t="s">
        <v>29</v>
      </c>
      <c r="B19" s="16">
        <v>902</v>
      </c>
      <c r="C19" s="16" t="s">
        <v>16</v>
      </c>
      <c r="D19" s="16" t="s">
        <v>18</v>
      </c>
      <c r="E19" s="16" t="s">
        <v>141</v>
      </c>
      <c r="F19" s="30" t="s">
        <v>30</v>
      </c>
      <c r="G19" s="28"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9">
        <v>0</v>
      </c>
      <c r="W19" s="23"/>
    </row>
    <row r="20" spans="1:23" ht="11.25">
      <c r="A20" s="26" t="s">
        <v>31</v>
      </c>
      <c r="B20" s="16">
        <v>902</v>
      </c>
      <c r="C20" s="16" t="s">
        <v>16</v>
      </c>
      <c r="D20" s="16" t="s">
        <v>18</v>
      </c>
      <c r="E20" s="16" t="s">
        <v>141</v>
      </c>
      <c r="F20" s="30" t="s">
        <v>32</v>
      </c>
      <c r="G20" s="28">
        <v>7000</v>
      </c>
      <c r="H20" s="14"/>
      <c r="I20" s="14"/>
      <c r="J20" s="14"/>
      <c r="K20" s="14"/>
      <c r="L20" s="14"/>
      <c r="M20" s="14"/>
      <c r="N20" s="14"/>
      <c r="O20" s="14"/>
      <c r="P20" s="14">
        <v>20500</v>
      </c>
      <c r="Q20" s="14"/>
      <c r="R20" s="14"/>
      <c r="S20" s="14"/>
      <c r="T20" s="14"/>
      <c r="U20" s="14"/>
      <c r="V20" s="29">
        <f>G20+H20+I20+J20+K20+L20+M20+N20+P20</f>
        <v>27500</v>
      </c>
      <c r="W20" s="23"/>
    </row>
    <row r="21" spans="1:23" ht="22.5">
      <c r="A21" s="26" t="s">
        <v>98</v>
      </c>
      <c r="B21" s="16">
        <v>902</v>
      </c>
      <c r="C21" s="16" t="s">
        <v>16</v>
      </c>
      <c r="D21" s="16" t="s">
        <v>18</v>
      </c>
      <c r="E21" s="16" t="s">
        <v>99</v>
      </c>
      <c r="F21" s="27" t="s">
        <v>0</v>
      </c>
      <c r="G21" s="28">
        <f>G22</f>
        <v>1656553</v>
      </c>
      <c r="H21" s="29">
        <f>H22</f>
        <v>1583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>
        <f aca="true" t="shared" si="2" ref="T21:V22">T22</f>
        <v>3839</v>
      </c>
      <c r="U21" s="29">
        <f t="shared" si="2"/>
        <v>3506.4</v>
      </c>
      <c r="V21" s="29">
        <f t="shared" si="2"/>
        <v>1665481.4</v>
      </c>
      <c r="W21" s="23"/>
    </row>
    <row r="22" spans="1:23" ht="45">
      <c r="A22" s="26" t="s">
        <v>19</v>
      </c>
      <c r="B22" s="16">
        <v>902</v>
      </c>
      <c r="C22" s="16" t="s">
        <v>16</v>
      </c>
      <c r="D22" s="16" t="s">
        <v>18</v>
      </c>
      <c r="E22" s="16" t="s">
        <v>99</v>
      </c>
      <c r="F22" s="30" t="s">
        <v>20</v>
      </c>
      <c r="G22" s="28">
        <f>G23</f>
        <v>1656553</v>
      </c>
      <c r="H22" s="29">
        <f>H23</f>
        <v>1583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>
        <f t="shared" si="2"/>
        <v>3839</v>
      </c>
      <c r="U22" s="29">
        <f t="shared" si="2"/>
        <v>3506.4</v>
      </c>
      <c r="V22" s="29">
        <f t="shared" si="2"/>
        <v>1665481.4</v>
      </c>
      <c r="W22" s="23"/>
    </row>
    <row r="23" spans="1:23" ht="22.5">
      <c r="A23" s="26" t="s">
        <v>21</v>
      </c>
      <c r="B23" s="16">
        <v>902</v>
      </c>
      <c r="C23" s="16" t="s">
        <v>16</v>
      </c>
      <c r="D23" s="16" t="s">
        <v>18</v>
      </c>
      <c r="E23" s="16" t="s">
        <v>99</v>
      </c>
      <c r="F23" s="30" t="s">
        <v>22</v>
      </c>
      <c r="G23" s="28">
        <f>G24+G25</f>
        <v>1656553</v>
      </c>
      <c r="H23" s="29">
        <f>H24+H25</f>
        <v>1583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>
        <f>T24+T25</f>
        <v>3839</v>
      </c>
      <c r="U23" s="29">
        <f>U24+U25</f>
        <v>3506.4</v>
      </c>
      <c r="V23" s="29">
        <f>V24+V25</f>
        <v>1665481.4</v>
      </c>
      <c r="W23" s="23"/>
    </row>
    <row r="24" spans="1:23" ht="33.75">
      <c r="A24" s="26" t="s">
        <v>227</v>
      </c>
      <c r="B24" s="16">
        <v>902</v>
      </c>
      <c r="C24" s="16" t="s">
        <v>16</v>
      </c>
      <c r="D24" s="16" t="s">
        <v>18</v>
      </c>
      <c r="E24" s="16" t="s">
        <v>99</v>
      </c>
      <c r="F24" s="30">
        <v>121</v>
      </c>
      <c r="G24" s="28">
        <v>1599298</v>
      </c>
      <c r="H24" s="14">
        <v>1583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v>3506.4</v>
      </c>
      <c r="V24" s="29">
        <f>G24+H24+I24+J24+K24+L24+M24+N24+O24+Q24+U24</f>
        <v>1604387.4</v>
      </c>
      <c r="W24" s="23"/>
    </row>
    <row r="25" spans="1:23" ht="22.5">
      <c r="A25" s="26" t="s">
        <v>139</v>
      </c>
      <c r="B25" s="16">
        <v>902</v>
      </c>
      <c r="C25" s="16" t="s">
        <v>16</v>
      </c>
      <c r="D25" s="16" t="s">
        <v>18</v>
      </c>
      <c r="E25" s="16" t="s">
        <v>99</v>
      </c>
      <c r="F25" s="30">
        <v>122</v>
      </c>
      <c r="G25" s="28">
        <v>57255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v>3839</v>
      </c>
      <c r="U25" s="14"/>
      <c r="V25" s="29">
        <f>G25+H25+I25+J25+K25+L25+M25+N25+T25</f>
        <v>61094</v>
      </c>
      <c r="W25" s="23"/>
    </row>
    <row r="26" spans="1:23" ht="42">
      <c r="A26" s="18" t="s">
        <v>34</v>
      </c>
      <c r="B26" s="19">
        <v>902</v>
      </c>
      <c r="C26" s="19" t="s">
        <v>16</v>
      </c>
      <c r="D26" s="19" t="s">
        <v>35</v>
      </c>
      <c r="E26" s="24" t="s">
        <v>0</v>
      </c>
      <c r="F26" s="25" t="s">
        <v>0</v>
      </c>
      <c r="G26" s="21">
        <f>G32+G27</f>
        <v>39470057</v>
      </c>
      <c r="H26" s="22">
        <f>H32+H43</f>
        <v>-21857</v>
      </c>
      <c r="I26" s="22">
        <f>I32+I43+I48</f>
        <v>112408.42</v>
      </c>
      <c r="J26" s="22"/>
      <c r="K26" s="22">
        <f>K32+K48+K27</f>
        <v>10000</v>
      </c>
      <c r="L26" s="22"/>
      <c r="M26" s="22">
        <f aca="true" t="shared" si="3" ref="M26:V26">M32+M48+M27</f>
        <v>16600.5</v>
      </c>
      <c r="N26" s="22">
        <f t="shared" si="3"/>
        <v>139100</v>
      </c>
      <c r="O26" s="22">
        <f t="shared" si="3"/>
        <v>694</v>
      </c>
      <c r="P26" s="22">
        <f t="shared" si="3"/>
        <v>875336.48</v>
      </c>
      <c r="Q26" s="22">
        <f t="shared" si="3"/>
        <v>1606343.48</v>
      </c>
      <c r="R26" s="22"/>
      <c r="S26" s="22">
        <f t="shared" si="3"/>
        <v>860000</v>
      </c>
      <c r="T26" s="22">
        <f t="shared" si="3"/>
        <v>1292602</v>
      </c>
      <c r="U26" s="22">
        <f>U32+U48+U27</f>
        <v>921540.0999999999</v>
      </c>
      <c r="V26" s="22">
        <f t="shared" si="3"/>
        <v>44984997.98</v>
      </c>
      <c r="W26" s="23"/>
    </row>
    <row r="27" spans="1:23" ht="22.5">
      <c r="A27" s="31" t="s">
        <v>143</v>
      </c>
      <c r="B27" s="16">
        <v>902</v>
      </c>
      <c r="C27" s="16" t="s">
        <v>16</v>
      </c>
      <c r="D27" s="16" t="s">
        <v>35</v>
      </c>
      <c r="E27" s="16" t="s">
        <v>102</v>
      </c>
      <c r="F27" s="30"/>
      <c r="G27" s="28">
        <f>G28</f>
        <v>1228146</v>
      </c>
      <c r="H27" s="29">
        <f>H28</f>
        <v>2173</v>
      </c>
      <c r="I27" s="29"/>
      <c r="J27" s="29"/>
      <c r="K27" s="29"/>
      <c r="L27" s="29"/>
      <c r="M27" s="29"/>
      <c r="N27" s="29"/>
      <c r="O27" s="29">
        <f>O28</f>
        <v>2094</v>
      </c>
      <c r="P27" s="29"/>
      <c r="Q27" s="29"/>
      <c r="R27" s="29"/>
      <c r="S27" s="29"/>
      <c r="T27" s="29"/>
      <c r="U27" s="29">
        <f>U28</f>
        <v>-149301.95</v>
      </c>
      <c r="V27" s="29">
        <f>V28</f>
        <v>1083111.05</v>
      </c>
      <c r="W27" s="23"/>
    </row>
    <row r="28" spans="1:23" ht="45">
      <c r="A28" s="26" t="s">
        <v>19</v>
      </c>
      <c r="B28" s="16">
        <v>902</v>
      </c>
      <c r="C28" s="16" t="s">
        <v>16</v>
      </c>
      <c r="D28" s="16" t="s">
        <v>35</v>
      </c>
      <c r="E28" s="16" t="s">
        <v>102</v>
      </c>
      <c r="F28" s="30">
        <v>100</v>
      </c>
      <c r="G28" s="28">
        <f>G29</f>
        <v>1228146</v>
      </c>
      <c r="H28" s="29">
        <f>H29</f>
        <v>2173</v>
      </c>
      <c r="I28" s="29"/>
      <c r="J28" s="29"/>
      <c r="K28" s="29"/>
      <c r="L28" s="29"/>
      <c r="M28" s="29"/>
      <c r="N28" s="29"/>
      <c r="O28" s="29">
        <f>O29</f>
        <v>2094</v>
      </c>
      <c r="P28" s="29"/>
      <c r="Q28" s="29"/>
      <c r="R28" s="29"/>
      <c r="S28" s="29"/>
      <c r="T28" s="29"/>
      <c r="U28" s="29">
        <f>U29</f>
        <v>-149301.95</v>
      </c>
      <c r="V28" s="29">
        <f>V29</f>
        <v>1083111.05</v>
      </c>
      <c r="W28" s="23"/>
    </row>
    <row r="29" spans="1:23" ht="22.5">
      <c r="A29" s="26" t="s">
        <v>21</v>
      </c>
      <c r="B29" s="16">
        <v>902</v>
      </c>
      <c r="C29" s="16" t="s">
        <v>16</v>
      </c>
      <c r="D29" s="16" t="s">
        <v>35</v>
      </c>
      <c r="E29" s="16" t="s">
        <v>102</v>
      </c>
      <c r="F29" s="30">
        <v>120</v>
      </c>
      <c r="G29" s="28">
        <f>G30+G31</f>
        <v>1228146</v>
      </c>
      <c r="H29" s="29">
        <f>H30+H31</f>
        <v>2173</v>
      </c>
      <c r="I29" s="29"/>
      <c r="J29" s="29"/>
      <c r="K29" s="29"/>
      <c r="L29" s="29"/>
      <c r="M29" s="29"/>
      <c r="N29" s="29"/>
      <c r="O29" s="29">
        <f>O30+O31</f>
        <v>2094</v>
      </c>
      <c r="P29" s="29"/>
      <c r="Q29" s="29"/>
      <c r="R29" s="29"/>
      <c r="S29" s="29"/>
      <c r="T29" s="29"/>
      <c r="U29" s="29">
        <f>U30+U31</f>
        <v>-149301.95</v>
      </c>
      <c r="V29" s="29">
        <f>V30+V31</f>
        <v>1083111.05</v>
      </c>
      <c r="W29" s="23"/>
    </row>
    <row r="30" spans="1:23" ht="33.75">
      <c r="A30" s="26" t="s">
        <v>227</v>
      </c>
      <c r="B30" s="16">
        <v>902</v>
      </c>
      <c r="C30" s="16" t="s">
        <v>16</v>
      </c>
      <c r="D30" s="16" t="s">
        <v>35</v>
      </c>
      <c r="E30" s="16" t="s">
        <v>102</v>
      </c>
      <c r="F30" s="30">
        <v>121</v>
      </c>
      <c r="G30" s="28">
        <v>1196916</v>
      </c>
      <c r="H30" s="14">
        <v>2173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-149301.95</v>
      </c>
      <c r="V30" s="29">
        <f>G30+H30+I30+J30+K30+L30+M30+N30+O30+Q30+U30</f>
        <v>1049787.05</v>
      </c>
      <c r="W30" s="23"/>
    </row>
    <row r="31" spans="1:23" ht="22.5">
      <c r="A31" s="26" t="s">
        <v>139</v>
      </c>
      <c r="B31" s="16">
        <v>902</v>
      </c>
      <c r="C31" s="16" t="s">
        <v>16</v>
      </c>
      <c r="D31" s="16" t="s">
        <v>35</v>
      </c>
      <c r="E31" s="16" t="s">
        <v>102</v>
      </c>
      <c r="F31" s="30">
        <v>122</v>
      </c>
      <c r="G31" s="28">
        <v>31230</v>
      </c>
      <c r="H31" s="14"/>
      <c r="I31" s="14"/>
      <c r="J31" s="14"/>
      <c r="K31" s="14"/>
      <c r="L31" s="14"/>
      <c r="M31" s="14"/>
      <c r="N31" s="14"/>
      <c r="O31" s="14">
        <v>2094</v>
      </c>
      <c r="P31" s="14"/>
      <c r="Q31" s="14"/>
      <c r="R31" s="14"/>
      <c r="S31" s="14"/>
      <c r="T31" s="14"/>
      <c r="U31" s="14"/>
      <c r="V31" s="29">
        <f>G31+H31+I31+J31+K31+L31+M31+N31+O31</f>
        <v>33324</v>
      </c>
      <c r="W31" s="23"/>
    </row>
    <row r="32" spans="1:23" ht="22.5">
      <c r="A32" s="31" t="s">
        <v>140</v>
      </c>
      <c r="B32" s="16">
        <v>902</v>
      </c>
      <c r="C32" s="16" t="s">
        <v>16</v>
      </c>
      <c r="D32" s="16" t="s">
        <v>35</v>
      </c>
      <c r="E32" s="16" t="s">
        <v>142</v>
      </c>
      <c r="F32" s="27"/>
      <c r="G32" s="28">
        <f>G33+G37+G39</f>
        <v>38241911</v>
      </c>
      <c r="H32" s="29">
        <f>H33+H37+H39</f>
        <v>-21857</v>
      </c>
      <c r="I32" s="29">
        <f>I33+I37+I39</f>
        <v>4800</v>
      </c>
      <c r="J32" s="29"/>
      <c r="K32" s="29"/>
      <c r="L32" s="29"/>
      <c r="M32" s="29">
        <f>M33+M37+M39</f>
        <v>16600.5</v>
      </c>
      <c r="N32" s="29"/>
      <c r="O32" s="29"/>
      <c r="P32" s="29">
        <f>P33+P37+P39</f>
        <v>855847</v>
      </c>
      <c r="Q32" s="29">
        <f>Q33+Q37+Q39</f>
        <v>1525846.38</v>
      </c>
      <c r="R32" s="29"/>
      <c r="S32" s="29">
        <f>S33+S37+S39</f>
        <v>860000</v>
      </c>
      <c r="T32" s="29">
        <f>T33+T37+T39</f>
        <v>1290602</v>
      </c>
      <c r="U32" s="29">
        <f>U33+U37+U39</f>
        <v>1038842.0499999998</v>
      </c>
      <c r="V32" s="29">
        <f>V33+V37+V39</f>
        <v>43512591.93</v>
      </c>
      <c r="W32" s="23"/>
    </row>
    <row r="33" spans="1:23" ht="45">
      <c r="A33" s="26" t="s">
        <v>19</v>
      </c>
      <c r="B33" s="16">
        <v>902</v>
      </c>
      <c r="C33" s="16" t="s">
        <v>16</v>
      </c>
      <c r="D33" s="16" t="s">
        <v>35</v>
      </c>
      <c r="E33" s="16" t="s">
        <v>142</v>
      </c>
      <c r="F33" s="30" t="s">
        <v>20</v>
      </c>
      <c r="G33" s="28">
        <f>G34</f>
        <v>30090565</v>
      </c>
      <c r="H33" s="29">
        <f>H34</f>
        <v>-21857</v>
      </c>
      <c r="I33" s="29"/>
      <c r="J33" s="29"/>
      <c r="K33" s="29"/>
      <c r="L33" s="29"/>
      <c r="M33" s="29">
        <f>M34</f>
        <v>16600.5</v>
      </c>
      <c r="N33" s="29"/>
      <c r="O33" s="29"/>
      <c r="P33" s="29"/>
      <c r="Q33" s="29">
        <f>Q34</f>
        <v>826297</v>
      </c>
      <c r="R33" s="29"/>
      <c r="S33" s="29"/>
      <c r="T33" s="29"/>
      <c r="U33" s="29">
        <f>U34</f>
        <v>36334.380000000005</v>
      </c>
      <c r="V33" s="29">
        <f>V34</f>
        <v>30647939.88</v>
      </c>
      <c r="W33" s="23"/>
    </row>
    <row r="34" spans="1:23" ht="22.5">
      <c r="A34" s="26" t="s">
        <v>21</v>
      </c>
      <c r="B34" s="16">
        <v>902</v>
      </c>
      <c r="C34" s="16" t="s">
        <v>16</v>
      </c>
      <c r="D34" s="16" t="s">
        <v>35</v>
      </c>
      <c r="E34" s="16" t="s">
        <v>142</v>
      </c>
      <c r="F34" s="30" t="s">
        <v>22</v>
      </c>
      <c r="G34" s="28">
        <f>G35+G36</f>
        <v>30090565</v>
      </c>
      <c r="H34" s="29">
        <f>H35+H36</f>
        <v>-21857</v>
      </c>
      <c r="I34" s="29"/>
      <c r="J34" s="29"/>
      <c r="K34" s="29"/>
      <c r="L34" s="29"/>
      <c r="M34" s="29">
        <f>M35+M36</f>
        <v>16600.5</v>
      </c>
      <c r="N34" s="29"/>
      <c r="O34" s="29"/>
      <c r="P34" s="29"/>
      <c r="Q34" s="29">
        <f>Q35+Q36</f>
        <v>826297</v>
      </c>
      <c r="R34" s="29"/>
      <c r="S34" s="29"/>
      <c r="T34" s="29"/>
      <c r="U34" s="29">
        <f>U35+U36</f>
        <v>36334.380000000005</v>
      </c>
      <c r="V34" s="29">
        <f>V35+V36</f>
        <v>30647939.88</v>
      </c>
      <c r="W34" s="23"/>
    </row>
    <row r="35" spans="1:23" ht="33.75">
      <c r="A35" s="26" t="s">
        <v>227</v>
      </c>
      <c r="B35" s="16">
        <v>902</v>
      </c>
      <c r="C35" s="16" t="s">
        <v>16</v>
      </c>
      <c r="D35" s="16" t="s">
        <v>35</v>
      </c>
      <c r="E35" s="16" t="s">
        <v>142</v>
      </c>
      <c r="F35" s="30">
        <v>121</v>
      </c>
      <c r="G35" s="28">
        <v>29263790</v>
      </c>
      <c r="H35" s="32">
        <v>-21857</v>
      </c>
      <c r="I35" s="32"/>
      <c r="J35" s="32"/>
      <c r="K35" s="32"/>
      <c r="L35" s="32"/>
      <c r="M35" s="32">
        <v>16600.5</v>
      </c>
      <c r="N35" s="32"/>
      <c r="O35" s="32"/>
      <c r="P35" s="32"/>
      <c r="Q35" s="32">
        <v>700000</v>
      </c>
      <c r="R35" s="32">
        <v>-300000</v>
      </c>
      <c r="S35" s="32"/>
      <c r="T35" s="32"/>
      <c r="U35" s="32">
        <v>127106.38</v>
      </c>
      <c r="V35" s="29">
        <f>G35+H35+I35+J35+K35+L35+M35+N35+O35+Q35+U35+R35</f>
        <v>29785639.88</v>
      </c>
      <c r="W35" s="23"/>
    </row>
    <row r="36" spans="1:23" ht="22.5">
      <c r="A36" s="26" t="s">
        <v>139</v>
      </c>
      <c r="B36" s="16">
        <v>902</v>
      </c>
      <c r="C36" s="16" t="s">
        <v>16</v>
      </c>
      <c r="D36" s="16" t="s">
        <v>35</v>
      </c>
      <c r="E36" s="16" t="s">
        <v>142</v>
      </c>
      <c r="F36" s="30">
        <v>122</v>
      </c>
      <c r="G36" s="28">
        <v>826775</v>
      </c>
      <c r="H36" s="14"/>
      <c r="I36" s="14"/>
      <c r="J36" s="14"/>
      <c r="K36" s="14"/>
      <c r="L36" s="14"/>
      <c r="M36" s="14"/>
      <c r="N36" s="14"/>
      <c r="O36" s="14"/>
      <c r="P36" s="14"/>
      <c r="Q36" s="14">
        <v>126297</v>
      </c>
      <c r="R36" s="14"/>
      <c r="S36" s="14"/>
      <c r="T36" s="14"/>
      <c r="U36" s="14">
        <v>-90772</v>
      </c>
      <c r="V36" s="29">
        <f>G36+H36+I36+J36+K36+L36+M36+N36+O36+Q36+U36</f>
        <v>862300</v>
      </c>
      <c r="W36" s="23"/>
    </row>
    <row r="37" spans="1:23" ht="22.5">
      <c r="A37" s="26" t="s">
        <v>23</v>
      </c>
      <c r="B37" s="16">
        <v>902</v>
      </c>
      <c r="C37" s="16" t="s">
        <v>16</v>
      </c>
      <c r="D37" s="16" t="s">
        <v>35</v>
      </c>
      <c r="E37" s="16" t="s">
        <v>142</v>
      </c>
      <c r="F37" s="30">
        <v>200</v>
      </c>
      <c r="G37" s="28">
        <f>G38</f>
        <v>7536346</v>
      </c>
      <c r="H37" s="14"/>
      <c r="I37" s="29">
        <f>I38</f>
        <v>4800</v>
      </c>
      <c r="J37" s="29"/>
      <c r="K37" s="29"/>
      <c r="L37" s="29"/>
      <c r="M37" s="29"/>
      <c r="N37" s="29"/>
      <c r="O37" s="29"/>
      <c r="P37" s="29">
        <f>P38</f>
        <v>855847</v>
      </c>
      <c r="Q37" s="29">
        <f>Q38</f>
        <v>699549.38</v>
      </c>
      <c r="R37" s="29"/>
      <c r="S37" s="29">
        <f>S38</f>
        <v>860000</v>
      </c>
      <c r="T37" s="29">
        <f>T38</f>
        <v>1290602</v>
      </c>
      <c r="U37" s="29">
        <f>U38</f>
        <v>1087507.67</v>
      </c>
      <c r="V37" s="29">
        <f>V38</f>
        <v>12334652.05</v>
      </c>
      <c r="W37" s="23"/>
    </row>
    <row r="38" spans="1:23" ht="22.5">
      <c r="A38" s="26" t="s">
        <v>25</v>
      </c>
      <c r="B38" s="16">
        <v>902</v>
      </c>
      <c r="C38" s="16" t="s">
        <v>16</v>
      </c>
      <c r="D38" s="16" t="s">
        <v>35</v>
      </c>
      <c r="E38" s="16" t="s">
        <v>142</v>
      </c>
      <c r="F38" s="30">
        <v>240</v>
      </c>
      <c r="G38" s="28">
        <v>7536346</v>
      </c>
      <c r="H38" s="14"/>
      <c r="I38" s="14">
        <v>4800</v>
      </c>
      <c r="J38" s="14"/>
      <c r="K38" s="14"/>
      <c r="L38" s="14"/>
      <c r="M38" s="14"/>
      <c r="N38" s="14"/>
      <c r="O38" s="14"/>
      <c r="P38" s="14">
        <v>855847</v>
      </c>
      <c r="Q38" s="14">
        <v>699549.38</v>
      </c>
      <c r="R38" s="14">
        <v>0</v>
      </c>
      <c r="S38" s="14">
        <v>860000</v>
      </c>
      <c r="T38" s="14">
        <v>1290602</v>
      </c>
      <c r="U38" s="14">
        <v>1087507.67</v>
      </c>
      <c r="V38" s="29">
        <f>G38+H38+I38+J38+K38+L38+M38+N38+O38+Q38+U38+T38+P38+S38</f>
        <v>12334652.05</v>
      </c>
      <c r="W38" s="23"/>
    </row>
    <row r="39" spans="1:23" ht="28.5" customHeight="1">
      <c r="A39" s="26" t="s">
        <v>27</v>
      </c>
      <c r="B39" s="16">
        <v>902</v>
      </c>
      <c r="C39" s="16" t="s">
        <v>16</v>
      </c>
      <c r="D39" s="16" t="s">
        <v>35</v>
      </c>
      <c r="E39" s="16" t="s">
        <v>142</v>
      </c>
      <c r="F39" s="30">
        <v>800</v>
      </c>
      <c r="G39" s="28">
        <f>G40</f>
        <v>615000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9">
        <f>U40</f>
        <v>-85000</v>
      </c>
      <c r="V39" s="29">
        <f>V40</f>
        <v>530000</v>
      </c>
      <c r="W39" s="23"/>
    </row>
    <row r="40" spans="1:23" ht="11.25">
      <c r="A40" s="26" t="s">
        <v>101</v>
      </c>
      <c r="B40" s="16">
        <v>902</v>
      </c>
      <c r="C40" s="16" t="s">
        <v>16</v>
      </c>
      <c r="D40" s="16" t="s">
        <v>35</v>
      </c>
      <c r="E40" s="16" t="s">
        <v>142</v>
      </c>
      <c r="F40" s="30">
        <v>850</v>
      </c>
      <c r="G40" s="28">
        <f>G41+G42</f>
        <v>615000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9">
        <f>U41+U42</f>
        <v>-85000</v>
      </c>
      <c r="V40" s="29">
        <f>V41+V42</f>
        <v>530000</v>
      </c>
      <c r="W40" s="23"/>
    </row>
    <row r="41" spans="1:23" ht="22.5">
      <c r="A41" s="26" t="s">
        <v>29</v>
      </c>
      <c r="B41" s="16">
        <v>902</v>
      </c>
      <c r="C41" s="16" t="s">
        <v>16</v>
      </c>
      <c r="D41" s="16" t="s">
        <v>35</v>
      </c>
      <c r="E41" s="16" t="s">
        <v>142</v>
      </c>
      <c r="F41" s="30">
        <v>851</v>
      </c>
      <c r="G41" s="28">
        <v>510000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-85000</v>
      </c>
      <c r="V41" s="29">
        <f>G41+H41+I41+J41+K41+L41+M41+N41+O41+Q41+U41</f>
        <v>425000</v>
      </c>
      <c r="W41" s="23"/>
    </row>
    <row r="42" spans="1:23" ht="42" customHeight="1">
      <c r="A42" s="26" t="s">
        <v>31</v>
      </c>
      <c r="B42" s="16">
        <v>902</v>
      </c>
      <c r="C42" s="16" t="s">
        <v>16</v>
      </c>
      <c r="D42" s="16" t="s">
        <v>35</v>
      </c>
      <c r="E42" s="16" t="s">
        <v>142</v>
      </c>
      <c r="F42" s="30">
        <v>852</v>
      </c>
      <c r="G42" s="28">
        <v>105000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9">
        <f>G42+H42+I42+J42+K42+L42+M42+N42</f>
        <v>105000</v>
      </c>
      <c r="W42" s="23"/>
    </row>
    <row r="43" spans="1:23" ht="25.5" customHeight="1" hidden="1">
      <c r="A43" s="31" t="s">
        <v>143</v>
      </c>
      <c r="B43" s="16">
        <v>902</v>
      </c>
      <c r="C43" s="16" t="s">
        <v>16</v>
      </c>
      <c r="D43" s="16" t="s">
        <v>35</v>
      </c>
      <c r="E43" s="16" t="s">
        <v>102</v>
      </c>
      <c r="F43" s="30"/>
      <c r="G43" s="28">
        <f>G44</f>
        <v>0</v>
      </c>
      <c r="H43" s="29">
        <f>H44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>
        <f>V44</f>
        <v>0</v>
      </c>
      <c r="W43" s="23"/>
    </row>
    <row r="44" spans="1:23" ht="63.75" customHeight="1" hidden="1">
      <c r="A44" s="26" t="s">
        <v>19</v>
      </c>
      <c r="B44" s="16">
        <v>902</v>
      </c>
      <c r="C44" s="16" t="s">
        <v>16</v>
      </c>
      <c r="D44" s="16" t="s">
        <v>35</v>
      </c>
      <c r="E44" s="16" t="s">
        <v>102</v>
      </c>
      <c r="F44" s="30">
        <v>100</v>
      </c>
      <c r="G44" s="28">
        <f>G45</f>
        <v>0</v>
      </c>
      <c r="H44" s="29">
        <f>H45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>
        <f>V45</f>
        <v>0</v>
      </c>
      <c r="W44" s="23"/>
    </row>
    <row r="45" spans="1:23" ht="25.5" customHeight="1" hidden="1">
      <c r="A45" s="26" t="s">
        <v>21</v>
      </c>
      <c r="B45" s="16">
        <v>902</v>
      </c>
      <c r="C45" s="16" t="s">
        <v>16</v>
      </c>
      <c r="D45" s="16" t="s">
        <v>35</v>
      </c>
      <c r="E45" s="16" t="s">
        <v>102</v>
      </c>
      <c r="F45" s="30">
        <v>120</v>
      </c>
      <c r="G45" s="28">
        <f>G46+G47</f>
        <v>0</v>
      </c>
      <c r="H45" s="29">
        <f>H46+H47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>
        <f>V46+V47</f>
        <v>0</v>
      </c>
      <c r="W45" s="23"/>
    </row>
    <row r="46" spans="1:23" ht="38.25" customHeight="1" hidden="1">
      <c r="A46" s="26" t="s">
        <v>227</v>
      </c>
      <c r="B46" s="16">
        <v>902</v>
      </c>
      <c r="C46" s="16" t="s">
        <v>16</v>
      </c>
      <c r="D46" s="16" t="s">
        <v>35</v>
      </c>
      <c r="E46" s="16" t="s">
        <v>102</v>
      </c>
      <c r="F46" s="30">
        <v>121</v>
      </c>
      <c r="G46" s="28">
        <v>0</v>
      </c>
      <c r="H46" s="14"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29">
        <f>G46+H46</f>
        <v>0</v>
      </c>
      <c r="W46" s="23"/>
    </row>
    <row r="47" spans="1:23" ht="38.25" customHeight="1" hidden="1">
      <c r="A47" s="26" t="s">
        <v>139</v>
      </c>
      <c r="B47" s="16">
        <v>902</v>
      </c>
      <c r="C47" s="16" t="s">
        <v>16</v>
      </c>
      <c r="D47" s="16" t="s">
        <v>35</v>
      </c>
      <c r="E47" s="16" t="s">
        <v>102</v>
      </c>
      <c r="F47" s="30">
        <v>122</v>
      </c>
      <c r="G47" s="28"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9">
        <v>0</v>
      </c>
      <c r="W47" s="23"/>
    </row>
    <row r="48" spans="1:23" ht="11.25">
      <c r="A48" s="26" t="s">
        <v>105</v>
      </c>
      <c r="B48" s="16">
        <v>902</v>
      </c>
      <c r="C48" s="16" t="s">
        <v>16</v>
      </c>
      <c r="D48" s="16" t="s">
        <v>35</v>
      </c>
      <c r="E48" s="16" t="s">
        <v>106</v>
      </c>
      <c r="F48" s="30"/>
      <c r="G48" s="28"/>
      <c r="H48" s="14"/>
      <c r="I48" s="29">
        <f>I49</f>
        <v>107608.42</v>
      </c>
      <c r="J48" s="29"/>
      <c r="K48" s="29">
        <f>K49</f>
        <v>10000</v>
      </c>
      <c r="L48" s="29"/>
      <c r="M48" s="29"/>
      <c r="N48" s="29">
        <f aca="true" t="shared" si="4" ref="N48:V49">N49</f>
        <v>139100</v>
      </c>
      <c r="O48" s="29">
        <f t="shared" si="4"/>
        <v>-1400</v>
      </c>
      <c r="P48" s="29">
        <f t="shared" si="4"/>
        <v>19489.48</v>
      </c>
      <c r="Q48" s="29">
        <f t="shared" si="4"/>
        <v>80497.1</v>
      </c>
      <c r="R48" s="29"/>
      <c r="S48" s="29"/>
      <c r="T48" s="29">
        <f t="shared" si="4"/>
        <v>2000</v>
      </c>
      <c r="U48" s="29">
        <f t="shared" si="4"/>
        <v>32000</v>
      </c>
      <c r="V48" s="29">
        <f t="shared" si="4"/>
        <v>389295</v>
      </c>
      <c r="W48" s="23"/>
    </row>
    <row r="49" spans="1:23" ht="11.25">
      <c r="A49" s="26" t="s">
        <v>27</v>
      </c>
      <c r="B49" s="16">
        <v>902</v>
      </c>
      <c r="C49" s="16" t="s">
        <v>16</v>
      </c>
      <c r="D49" s="16" t="s">
        <v>35</v>
      </c>
      <c r="E49" s="16" t="s">
        <v>106</v>
      </c>
      <c r="F49" s="30">
        <v>800</v>
      </c>
      <c r="G49" s="28"/>
      <c r="H49" s="14"/>
      <c r="I49" s="29">
        <f>I50</f>
        <v>107608.42</v>
      </c>
      <c r="J49" s="29"/>
      <c r="K49" s="29">
        <f>K50</f>
        <v>10000</v>
      </c>
      <c r="L49" s="29"/>
      <c r="M49" s="29"/>
      <c r="N49" s="29">
        <f t="shared" si="4"/>
        <v>139100</v>
      </c>
      <c r="O49" s="29">
        <f t="shared" si="4"/>
        <v>-1400</v>
      </c>
      <c r="P49" s="29">
        <f t="shared" si="4"/>
        <v>19489.48</v>
      </c>
      <c r="Q49" s="29">
        <f t="shared" si="4"/>
        <v>80497.1</v>
      </c>
      <c r="R49" s="29"/>
      <c r="S49" s="29"/>
      <c r="T49" s="29">
        <f t="shared" si="4"/>
        <v>2000</v>
      </c>
      <c r="U49" s="29">
        <f t="shared" si="4"/>
        <v>32000</v>
      </c>
      <c r="V49" s="29">
        <f t="shared" si="4"/>
        <v>389295</v>
      </c>
      <c r="W49" s="23"/>
    </row>
    <row r="50" spans="1:23" ht="11.25">
      <c r="A50" s="26" t="s">
        <v>59</v>
      </c>
      <c r="B50" s="16">
        <v>902</v>
      </c>
      <c r="C50" s="16" t="s">
        <v>16</v>
      </c>
      <c r="D50" s="16" t="s">
        <v>35</v>
      </c>
      <c r="E50" s="16" t="s">
        <v>106</v>
      </c>
      <c r="F50" s="30">
        <v>870</v>
      </c>
      <c r="G50" s="28"/>
      <c r="H50" s="14"/>
      <c r="I50" s="14">
        <v>107608.42</v>
      </c>
      <c r="J50" s="14"/>
      <c r="K50" s="14">
        <v>10000</v>
      </c>
      <c r="L50" s="14"/>
      <c r="M50" s="14"/>
      <c r="N50" s="14">
        <v>139100</v>
      </c>
      <c r="O50" s="14">
        <v>-1400</v>
      </c>
      <c r="P50" s="14">
        <v>19489.48</v>
      </c>
      <c r="Q50" s="14">
        <v>80497.1</v>
      </c>
      <c r="R50" s="14"/>
      <c r="S50" s="14"/>
      <c r="T50" s="14">
        <v>2000</v>
      </c>
      <c r="U50" s="14">
        <v>32000</v>
      </c>
      <c r="V50" s="29">
        <f>G50+H50+I50+J50+K50+L50+M50+N50+O50+Q50+U50+T50+P50</f>
        <v>389295</v>
      </c>
      <c r="W50" s="23"/>
    </row>
    <row r="51" spans="1:23" ht="31.5">
      <c r="A51" s="18" t="s">
        <v>81</v>
      </c>
      <c r="B51" s="19">
        <v>902</v>
      </c>
      <c r="C51" s="19" t="s">
        <v>16</v>
      </c>
      <c r="D51" s="19" t="s">
        <v>57</v>
      </c>
      <c r="E51" s="24" t="s">
        <v>0</v>
      </c>
      <c r="F51" s="25" t="s">
        <v>0</v>
      </c>
      <c r="G51" s="21">
        <f>G57+G52</f>
        <v>2193243</v>
      </c>
      <c r="H51" s="22">
        <f>H57+H64</f>
        <v>0</v>
      </c>
      <c r="I51" s="22"/>
      <c r="J51" s="22"/>
      <c r="K51" s="22"/>
      <c r="L51" s="22"/>
      <c r="M51" s="22"/>
      <c r="N51" s="22"/>
      <c r="O51" s="22">
        <f>O57+O52</f>
        <v>1745</v>
      </c>
      <c r="P51" s="22"/>
      <c r="Q51" s="22">
        <f>Q57+Q52</f>
        <v>1047</v>
      </c>
      <c r="R51" s="22"/>
      <c r="S51" s="22"/>
      <c r="T51" s="22"/>
      <c r="U51" s="22">
        <f>U57+U52</f>
        <v>-58843</v>
      </c>
      <c r="V51" s="22">
        <f>V57+V52</f>
        <v>2211551</v>
      </c>
      <c r="W51" s="23"/>
    </row>
    <row r="52" spans="1:23" ht="31.5">
      <c r="A52" s="33" t="s">
        <v>144</v>
      </c>
      <c r="B52" s="19">
        <v>902</v>
      </c>
      <c r="C52" s="19" t="s">
        <v>16</v>
      </c>
      <c r="D52" s="19" t="s">
        <v>57</v>
      </c>
      <c r="E52" s="19" t="s">
        <v>146</v>
      </c>
      <c r="F52" s="25" t="s">
        <v>0</v>
      </c>
      <c r="G52" s="21">
        <f>G53</f>
        <v>1519137</v>
      </c>
      <c r="H52" s="22">
        <f>H53</f>
        <v>74359</v>
      </c>
      <c r="I52" s="22"/>
      <c r="J52" s="22"/>
      <c r="K52" s="22"/>
      <c r="L52" s="22"/>
      <c r="M52" s="22"/>
      <c r="N52" s="22"/>
      <c r="O52" s="22">
        <f>O53</f>
        <v>1745</v>
      </c>
      <c r="P52" s="22"/>
      <c r="Q52" s="22"/>
      <c r="R52" s="22"/>
      <c r="S52" s="22"/>
      <c r="T52" s="22"/>
      <c r="U52" s="22">
        <f>U53</f>
        <v>-50028</v>
      </c>
      <c r="V52" s="22">
        <f>V53</f>
        <v>1545213</v>
      </c>
      <c r="W52" s="23"/>
    </row>
    <row r="53" spans="1:23" ht="45">
      <c r="A53" s="26" t="s">
        <v>19</v>
      </c>
      <c r="B53" s="16">
        <v>902</v>
      </c>
      <c r="C53" s="16" t="s">
        <v>16</v>
      </c>
      <c r="D53" s="16" t="s">
        <v>57</v>
      </c>
      <c r="E53" s="16" t="s">
        <v>146</v>
      </c>
      <c r="F53" s="30">
        <v>100</v>
      </c>
      <c r="G53" s="28">
        <f>G54</f>
        <v>1519137</v>
      </c>
      <c r="H53" s="29">
        <f>H54</f>
        <v>74359</v>
      </c>
      <c r="I53" s="29"/>
      <c r="J53" s="29"/>
      <c r="K53" s="29"/>
      <c r="L53" s="29"/>
      <c r="M53" s="29"/>
      <c r="N53" s="29"/>
      <c r="O53" s="29">
        <f>O54</f>
        <v>1745</v>
      </c>
      <c r="P53" s="29"/>
      <c r="Q53" s="29"/>
      <c r="R53" s="29"/>
      <c r="S53" s="29"/>
      <c r="T53" s="29"/>
      <c r="U53" s="29">
        <f>U54</f>
        <v>-50028</v>
      </c>
      <c r="V53" s="29">
        <f>V54</f>
        <v>1545213</v>
      </c>
      <c r="W53" s="23"/>
    </row>
    <row r="54" spans="1:23" ht="22.5">
      <c r="A54" s="26" t="s">
        <v>21</v>
      </c>
      <c r="B54" s="16">
        <v>902</v>
      </c>
      <c r="C54" s="16" t="s">
        <v>16</v>
      </c>
      <c r="D54" s="16" t="s">
        <v>57</v>
      </c>
      <c r="E54" s="16" t="s">
        <v>146</v>
      </c>
      <c r="F54" s="30" t="s">
        <v>22</v>
      </c>
      <c r="G54" s="28">
        <f>G55+G56</f>
        <v>1519137</v>
      </c>
      <c r="H54" s="29">
        <f>H55+H56</f>
        <v>74359</v>
      </c>
      <c r="I54" s="29"/>
      <c r="J54" s="29"/>
      <c r="K54" s="29"/>
      <c r="L54" s="29"/>
      <c r="M54" s="29"/>
      <c r="N54" s="29"/>
      <c r="O54" s="29">
        <f>O55+O56</f>
        <v>1745</v>
      </c>
      <c r="P54" s="29"/>
      <c r="Q54" s="29"/>
      <c r="R54" s="29"/>
      <c r="S54" s="29"/>
      <c r="T54" s="29"/>
      <c r="U54" s="29">
        <f>U55+U56</f>
        <v>-50028</v>
      </c>
      <c r="V54" s="29">
        <f>V55+V56</f>
        <v>1545213</v>
      </c>
      <c r="W54" s="23"/>
    </row>
    <row r="55" spans="1:23" ht="33.75">
      <c r="A55" s="26" t="s">
        <v>227</v>
      </c>
      <c r="B55" s="16">
        <v>902</v>
      </c>
      <c r="C55" s="16" t="s">
        <v>16</v>
      </c>
      <c r="D55" s="16" t="s">
        <v>57</v>
      </c>
      <c r="E55" s="16" t="s">
        <v>146</v>
      </c>
      <c r="F55" s="30">
        <v>121</v>
      </c>
      <c r="G55" s="28">
        <v>1493112</v>
      </c>
      <c r="H55" s="14">
        <v>74359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-50028</v>
      </c>
      <c r="V55" s="29">
        <f>G55+H55+I55+J55+K55+L55+M55+N55+O55+Q55+U55</f>
        <v>1517443</v>
      </c>
      <c r="W55" s="23"/>
    </row>
    <row r="56" spans="1:23" ht="22.5">
      <c r="A56" s="26" t="s">
        <v>139</v>
      </c>
      <c r="B56" s="16">
        <v>902</v>
      </c>
      <c r="C56" s="16" t="s">
        <v>16</v>
      </c>
      <c r="D56" s="16" t="s">
        <v>57</v>
      </c>
      <c r="E56" s="16" t="s">
        <v>146</v>
      </c>
      <c r="F56" s="30">
        <v>122</v>
      </c>
      <c r="G56" s="28">
        <v>26025</v>
      </c>
      <c r="H56" s="14"/>
      <c r="I56" s="14"/>
      <c r="J56" s="14"/>
      <c r="K56" s="14"/>
      <c r="L56" s="14"/>
      <c r="M56" s="14"/>
      <c r="N56" s="14"/>
      <c r="O56" s="14">
        <v>1745</v>
      </c>
      <c r="P56" s="14"/>
      <c r="Q56" s="14"/>
      <c r="R56" s="14"/>
      <c r="S56" s="14"/>
      <c r="T56" s="14"/>
      <c r="U56" s="14"/>
      <c r="V56" s="29">
        <f>G56+H56+I56+J56+K56+L56+M56+N56+O56</f>
        <v>27770</v>
      </c>
      <c r="W56" s="23"/>
    </row>
    <row r="57" spans="1:23" ht="52.5" customHeight="1">
      <c r="A57" s="31" t="s">
        <v>145</v>
      </c>
      <c r="B57" s="16">
        <v>902</v>
      </c>
      <c r="C57" s="16" t="s">
        <v>16</v>
      </c>
      <c r="D57" s="16" t="s">
        <v>57</v>
      </c>
      <c r="E57" s="16" t="s">
        <v>103</v>
      </c>
      <c r="F57" s="27"/>
      <c r="G57" s="28">
        <f>G58+G62</f>
        <v>674106</v>
      </c>
      <c r="H57" s="14"/>
      <c r="I57" s="14"/>
      <c r="J57" s="14"/>
      <c r="K57" s="14"/>
      <c r="L57" s="14"/>
      <c r="M57" s="14"/>
      <c r="N57" s="14"/>
      <c r="O57" s="14"/>
      <c r="P57" s="14"/>
      <c r="Q57" s="29">
        <f>Q58+Q62</f>
        <v>1047</v>
      </c>
      <c r="R57" s="29"/>
      <c r="S57" s="29"/>
      <c r="T57" s="29"/>
      <c r="U57" s="29">
        <f>U58+U62</f>
        <v>-8815</v>
      </c>
      <c r="V57" s="29">
        <f>V58+V62</f>
        <v>666338</v>
      </c>
      <c r="W57" s="23"/>
    </row>
    <row r="58" spans="1:23" ht="45">
      <c r="A58" s="26" t="s">
        <v>19</v>
      </c>
      <c r="B58" s="16">
        <v>902</v>
      </c>
      <c r="C58" s="16" t="s">
        <v>16</v>
      </c>
      <c r="D58" s="16" t="s">
        <v>57</v>
      </c>
      <c r="E58" s="16" t="s">
        <v>103</v>
      </c>
      <c r="F58" s="30" t="s">
        <v>20</v>
      </c>
      <c r="G58" s="28">
        <f>G59</f>
        <v>436783</v>
      </c>
      <c r="H58" s="14"/>
      <c r="I58" s="14"/>
      <c r="J58" s="14"/>
      <c r="K58" s="14"/>
      <c r="L58" s="14"/>
      <c r="M58" s="14"/>
      <c r="N58" s="14"/>
      <c r="O58" s="14"/>
      <c r="P58" s="14"/>
      <c r="Q58" s="29">
        <f>Q59</f>
        <v>1047</v>
      </c>
      <c r="R58" s="29"/>
      <c r="S58" s="29"/>
      <c r="T58" s="29"/>
      <c r="U58" s="29">
        <f>U59</f>
        <v>-8815</v>
      </c>
      <c r="V58" s="29">
        <f>V59</f>
        <v>429015</v>
      </c>
      <c r="W58" s="23"/>
    </row>
    <row r="59" spans="1:23" ht="22.5">
      <c r="A59" s="26" t="s">
        <v>21</v>
      </c>
      <c r="B59" s="16">
        <v>902</v>
      </c>
      <c r="C59" s="16" t="s">
        <v>16</v>
      </c>
      <c r="D59" s="16" t="s">
        <v>57</v>
      </c>
      <c r="E59" s="16" t="s">
        <v>103</v>
      </c>
      <c r="F59" s="30">
        <v>120</v>
      </c>
      <c r="G59" s="28">
        <f>G60+G61</f>
        <v>436783</v>
      </c>
      <c r="H59" s="14"/>
      <c r="I59" s="14"/>
      <c r="J59" s="14"/>
      <c r="K59" s="14"/>
      <c r="L59" s="14"/>
      <c r="M59" s="14"/>
      <c r="N59" s="14"/>
      <c r="O59" s="14"/>
      <c r="P59" s="14"/>
      <c r="Q59" s="29">
        <f>Q60+Q61</f>
        <v>1047</v>
      </c>
      <c r="R59" s="29"/>
      <c r="S59" s="29"/>
      <c r="T59" s="29"/>
      <c r="U59" s="29">
        <f>U60+U61</f>
        <v>-8815</v>
      </c>
      <c r="V59" s="29">
        <f>V60+V61</f>
        <v>429015</v>
      </c>
      <c r="W59" s="23"/>
    </row>
    <row r="60" spans="1:23" ht="33.75">
      <c r="A60" s="26" t="s">
        <v>227</v>
      </c>
      <c r="B60" s="16">
        <v>902</v>
      </c>
      <c r="C60" s="16" t="s">
        <v>16</v>
      </c>
      <c r="D60" s="16" t="s">
        <v>57</v>
      </c>
      <c r="E60" s="16" t="s">
        <v>103</v>
      </c>
      <c r="F60" s="30">
        <v>121</v>
      </c>
      <c r="G60" s="28">
        <v>413168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-8815</v>
      </c>
      <c r="V60" s="29">
        <f>G60+H60+I60+J60+K60+L60+M60+N60+O60+Q60+U60</f>
        <v>404353</v>
      </c>
      <c r="W60" s="23"/>
    </row>
    <row r="61" spans="1:23" ht="22.5">
      <c r="A61" s="26" t="s">
        <v>139</v>
      </c>
      <c r="B61" s="16">
        <v>902</v>
      </c>
      <c r="C61" s="16" t="s">
        <v>16</v>
      </c>
      <c r="D61" s="16" t="s">
        <v>57</v>
      </c>
      <c r="E61" s="16" t="s">
        <v>103</v>
      </c>
      <c r="F61" s="30">
        <v>122</v>
      </c>
      <c r="G61" s="28">
        <v>23615</v>
      </c>
      <c r="H61" s="14"/>
      <c r="I61" s="14"/>
      <c r="J61" s="14"/>
      <c r="K61" s="14"/>
      <c r="L61" s="14"/>
      <c r="M61" s="14"/>
      <c r="N61" s="14"/>
      <c r="O61" s="14"/>
      <c r="P61" s="14"/>
      <c r="Q61" s="14">
        <v>1047</v>
      </c>
      <c r="R61" s="14"/>
      <c r="S61" s="14"/>
      <c r="T61" s="14"/>
      <c r="U61" s="14"/>
      <c r="V61" s="29">
        <f>G61+H61+I61+J61+K61+L61+M61+N61+O61+Q61</f>
        <v>24662</v>
      </c>
      <c r="W61" s="23"/>
    </row>
    <row r="62" spans="1:23" ht="22.5">
      <c r="A62" s="26" t="s">
        <v>23</v>
      </c>
      <c r="B62" s="16">
        <v>902</v>
      </c>
      <c r="C62" s="16" t="s">
        <v>16</v>
      </c>
      <c r="D62" s="16" t="s">
        <v>57</v>
      </c>
      <c r="E62" s="16" t="s">
        <v>103</v>
      </c>
      <c r="F62" s="30" t="s">
        <v>24</v>
      </c>
      <c r="G62" s="28">
        <f>G63</f>
        <v>237323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9">
        <f>V63</f>
        <v>237323</v>
      </c>
      <c r="W62" s="23"/>
    </row>
    <row r="63" spans="1:23" ht="22.5">
      <c r="A63" s="26" t="s">
        <v>25</v>
      </c>
      <c r="B63" s="16">
        <v>902</v>
      </c>
      <c r="C63" s="16" t="s">
        <v>16</v>
      </c>
      <c r="D63" s="16" t="s">
        <v>57</v>
      </c>
      <c r="E63" s="16" t="s">
        <v>103</v>
      </c>
      <c r="F63" s="30" t="s">
        <v>26</v>
      </c>
      <c r="G63" s="28">
        <v>237323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29">
        <f>G63+H63+I63+J63+K63+L63+M63+N63</f>
        <v>237323</v>
      </c>
      <c r="W63" s="23"/>
    </row>
    <row r="64" spans="1:23" ht="31.5" hidden="1">
      <c r="A64" s="33" t="s">
        <v>144</v>
      </c>
      <c r="B64" s="19">
        <v>902</v>
      </c>
      <c r="C64" s="19" t="s">
        <v>16</v>
      </c>
      <c r="D64" s="19" t="s">
        <v>57</v>
      </c>
      <c r="E64" s="19" t="s">
        <v>146</v>
      </c>
      <c r="F64" s="25" t="s">
        <v>0</v>
      </c>
      <c r="G64" s="21">
        <f>G65</f>
        <v>0</v>
      </c>
      <c r="H64" s="22">
        <f>H65</f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>
        <f>V65</f>
        <v>0</v>
      </c>
      <c r="W64" s="23"/>
    </row>
    <row r="65" spans="1:23" ht="45" hidden="1">
      <c r="A65" s="26" t="s">
        <v>19</v>
      </c>
      <c r="B65" s="16">
        <v>902</v>
      </c>
      <c r="C65" s="16" t="s">
        <v>16</v>
      </c>
      <c r="D65" s="16" t="s">
        <v>57</v>
      </c>
      <c r="E65" s="16" t="s">
        <v>146</v>
      </c>
      <c r="F65" s="30">
        <v>100</v>
      </c>
      <c r="G65" s="28">
        <f>G66</f>
        <v>0</v>
      </c>
      <c r="H65" s="29">
        <f>H66</f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>
        <f>V66</f>
        <v>0</v>
      </c>
      <c r="W65" s="23"/>
    </row>
    <row r="66" spans="1:23" ht="22.5" hidden="1">
      <c r="A66" s="26" t="s">
        <v>21</v>
      </c>
      <c r="B66" s="16">
        <v>902</v>
      </c>
      <c r="C66" s="16" t="s">
        <v>16</v>
      </c>
      <c r="D66" s="16" t="s">
        <v>57</v>
      </c>
      <c r="E66" s="16" t="s">
        <v>146</v>
      </c>
      <c r="F66" s="30" t="s">
        <v>22</v>
      </c>
      <c r="G66" s="28">
        <f>G67+G68</f>
        <v>0</v>
      </c>
      <c r="H66" s="29">
        <f>H67+H68</f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>
        <f>V67+V68</f>
        <v>0</v>
      </c>
      <c r="W66" s="23"/>
    </row>
    <row r="67" spans="1:23" ht="33.75" hidden="1">
      <c r="A67" s="26" t="s">
        <v>227</v>
      </c>
      <c r="B67" s="16">
        <v>902</v>
      </c>
      <c r="C67" s="16" t="s">
        <v>16</v>
      </c>
      <c r="D67" s="16" t="s">
        <v>57</v>
      </c>
      <c r="E67" s="16" t="s">
        <v>146</v>
      </c>
      <c r="F67" s="30">
        <v>121</v>
      </c>
      <c r="G67" s="28">
        <v>0</v>
      </c>
      <c r="H67" s="14">
        <v>0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29">
        <f>G67+H67</f>
        <v>0</v>
      </c>
      <c r="W67" s="23"/>
    </row>
    <row r="68" spans="1:23" ht="22.5" hidden="1">
      <c r="A68" s="26" t="s">
        <v>139</v>
      </c>
      <c r="B68" s="16">
        <v>902</v>
      </c>
      <c r="C68" s="16" t="s">
        <v>16</v>
      </c>
      <c r="D68" s="16" t="s">
        <v>57</v>
      </c>
      <c r="E68" s="16" t="s">
        <v>146</v>
      </c>
      <c r="F68" s="30">
        <v>122</v>
      </c>
      <c r="G68" s="28"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29">
        <v>0</v>
      </c>
      <c r="W68" s="23"/>
    </row>
    <row r="69" spans="1:23" ht="11.25">
      <c r="A69" s="18" t="s">
        <v>95</v>
      </c>
      <c r="B69" s="19">
        <v>902</v>
      </c>
      <c r="C69" s="19" t="s">
        <v>16</v>
      </c>
      <c r="D69" s="19" t="s">
        <v>52</v>
      </c>
      <c r="E69" s="24" t="s">
        <v>0</v>
      </c>
      <c r="F69" s="25" t="s">
        <v>0</v>
      </c>
      <c r="G69" s="21">
        <f>G70</f>
        <v>146200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22">
        <f>V70</f>
        <v>146200</v>
      </c>
      <c r="W69" s="23"/>
    </row>
    <row r="70" spans="1:23" ht="11.25">
      <c r="A70" s="26" t="s">
        <v>96</v>
      </c>
      <c r="B70" s="16">
        <v>902</v>
      </c>
      <c r="C70" s="16" t="s">
        <v>16</v>
      </c>
      <c r="D70" s="16" t="s">
        <v>52</v>
      </c>
      <c r="E70" s="16" t="s">
        <v>104</v>
      </c>
      <c r="F70" s="27" t="s">
        <v>0</v>
      </c>
      <c r="G70" s="28">
        <f>G71</f>
        <v>146200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29">
        <f>V71</f>
        <v>146200</v>
      </c>
      <c r="W70" s="23"/>
    </row>
    <row r="71" spans="1:23" ht="22.5">
      <c r="A71" s="26" t="s">
        <v>23</v>
      </c>
      <c r="B71" s="16">
        <v>902</v>
      </c>
      <c r="C71" s="16" t="s">
        <v>16</v>
      </c>
      <c r="D71" s="16" t="s">
        <v>52</v>
      </c>
      <c r="E71" s="16" t="s">
        <v>104</v>
      </c>
      <c r="F71" s="30" t="s">
        <v>24</v>
      </c>
      <c r="G71" s="28">
        <f>G72</f>
        <v>146200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29">
        <f>V72</f>
        <v>146200</v>
      </c>
      <c r="W71" s="23"/>
    </row>
    <row r="72" spans="1:23" ht="22.5">
      <c r="A72" s="26" t="s">
        <v>25</v>
      </c>
      <c r="B72" s="16">
        <v>902</v>
      </c>
      <c r="C72" s="16" t="s">
        <v>16</v>
      </c>
      <c r="D72" s="16" t="s">
        <v>52</v>
      </c>
      <c r="E72" s="16" t="s">
        <v>104</v>
      </c>
      <c r="F72" s="30" t="s">
        <v>26</v>
      </c>
      <c r="G72" s="28">
        <v>146200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29">
        <f>G72+H72+I72+J72+K72+L72+M72+N72</f>
        <v>146200</v>
      </c>
      <c r="W72" s="23"/>
    </row>
    <row r="73" spans="1:23" s="36" customFormat="1" ht="10.5">
      <c r="A73" s="18" t="s">
        <v>82</v>
      </c>
      <c r="B73" s="19">
        <v>902</v>
      </c>
      <c r="C73" s="19" t="s">
        <v>16</v>
      </c>
      <c r="D73" s="19">
        <v>11</v>
      </c>
      <c r="E73" s="19"/>
      <c r="F73" s="20"/>
      <c r="G73" s="21">
        <f>G74</f>
        <v>7400000</v>
      </c>
      <c r="H73" s="34"/>
      <c r="I73" s="22">
        <f aca="true" t="shared" si="5" ref="I73:V75">I74</f>
        <v>-236978.42</v>
      </c>
      <c r="J73" s="22"/>
      <c r="K73" s="22">
        <f t="shared" si="5"/>
        <v>-1361370</v>
      </c>
      <c r="L73" s="22">
        <f t="shared" si="5"/>
        <v>-610498</v>
      </c>
      <c r="M73" s="22">
        <f t="shared" si="5"/>
        <v>-781139.43</v>
      </c>
      <c r="N73" s="22">
        <f t="shared" si="5"/>
        <v>-560726.2</v>
      </c>
      <c r="O73" s="22">
        <f t="shared" si="5"/>
        <v>-1335518.55</v>
      </c>
      <c r="P73" s="22">
        <f t="shared" si="5"/>
        <v>-850305.48</v>
      </c>
      <c r="Q73" s="22">
        <f t="shared" si="5"/>
        <v>-776367.1</v>
      </c>
      <c r="R73" s="22"/>
      <c r="S73" s="22">
        <f t="shared" si="5"/>
        <v>-661690.11</v>
      </c>
      <c r="T73" s="22">
        <f t="shared" si="5"/>
        <v>-54500</v>
      </c>
      <c r="U73" s="22">
        <f t="shared" si="5"/>
        <v>-245023.51</v>
      </c>
      <c r="V73" s="22">
        <f t="shared" si="5"/>
        <v>225883.2000000003</v>
      </c>
      <c r="W73" s="35"/>
    </row>
    <row r="74" spans="1:23" ht="11.25">
      <c r="A74" s="26" t="s">
        <v>105</v>
      </c>
      <c r="B74" s="16">
        <v>902</v>
      </c>
      <c r="C74" s="16" t="s">
        <v>16</v>
      </c>
      <c r="D74" s="16">
        <v>11</v>
      </c>
      <c r="E74" s="16" t="s">
        <v>106</v>
      </c>
      <c r="F74" s="30"/>
      <c r="G74" s="28">
        <f>G75</f>
        <v>7400000</v>
      </c>
      <c r="H74" s="14"/>
      <c r="I74" s="29">
        <f t="shared" si="5"/>
        <v>-236978.42</v>
      </c>
      <c r="J74" s="29"/>
      <c r="K74" s="29">
        <f t="shared" si="5"/>
        <v>-1361370</v>
      </c>
      <c r="L74" s="29">
        <f t="shared" si="5"/>
        <v>-610498</v>
      </c>
      <c r="M74" s="29">
        <f t="shared" si="5"/>
        <v>-781139.43</v>
      </c>
      <c r="N74" s="29">
        <f t="shared" si="5"/>
        <v>-560726.2</v>
      </c>
      <c r="O74" s="29">
        <f t="shared" si="5"/>
        <v>-1335518.55</v>
      </c>
      <c r="P74" s="29">
        <f t="shared" si="5"/>
        <v>-850305.48</v>
      </c>
      <c r="Q74" s="29">
        <f t="shared" si="5"/>
        <v>-776367.1</v>
      </c>
      <c r="R74" s="29"/>
      <c r="S74" s="29">
        <f t="shared" si="5"/>
        <v>-661690.11</v>
      </c>
      <c r="T74" s="29">
        <f t="shared" si="5"/>
        <v>-54500</v>
      </c>
      <c r="U74" s="29">
        <f t="shared" si="5"/>
        <v>-245023.51</v>
      </c>
      <c r="V74" s="29">
        <f t="shared" si="5"/>
        <v>225883.2000000003</v>
      </c>
      <c r="W74" s="23"/>
    </row>
    <row r="75" spans="1:23" ht="23.25" customHeight="1">
      <c r="A75" s="26" t="s">
        <v>27</v>
      </c>
      <c r="B75" s="16">
        <v>902</v>
      </c>
      <c r="C75" s="16" t="s">
        <v>16</v>
      </c>
      <c r="D75" s="16">
        <v>11</v>
      </c>
      <c r="E75" s="16" t="s">
        <v>106</v>
      </c>
      <c r="F75" s="30">
        <v>800</v>
      </c>
      <c r="G75" s="28">
        <f>G76</f>
        <v>7400000</v>
      </c>
      <c r="H75" s="14"/>
      <c r="I75" s="29">
        <f t="shared" si="5"/>
        <v>-236978.42</v>
      </c>
      <c r="J75" s="29"/>
      <c r="K75" s="29">
        <f t="shared" si="5"/>
        <v>-1361370</v>
      </c>
      <c r="L75" s="29">
        <f t="shared" si="5"/>
        <v>-610498</v>
      </c>
      <c r="M75" s="29">
        <f t="shared" si="5"/>
        <v>-781139.43</v>
      </c>
      <c r="N75" s="29">
        <f t="shared" si="5"/>
        <v>-560726.2</v>
      </c>
      <c r="O75" s="29">
        <f t="shared" si="5"/>
        <v>-1335518.55</v>
      </c>
      <c r="P75" s="29">
        <f t="shared" si="5"/>
        <v>-850305.48</v>
      </c>
      <c r="Q75" s="29">
        <f t="shared" si="5"/>
        <v>-776367.1</v>
      </c>
      <c r="R75" s="29"/>
      <c r="S75" s="29">
        <f t="shared" si="5"/>
        <v>-661690.11</v>
      </c>
      <c r="T75" s="29">
        <f t="shared" si="5"/>
        <v>-54500</v>
      </c>
      <c r="U75" s="29">
        <f t="shared" si="5"/>
        <v>-245023.51</v>
      </c>
      <c r="V75" s="29">
        <f t="shared" si="5"/>
        <v>225883.2000000003</v>
      </c>
      <c r="W75" s="23"/>
    </row>
    <row r="76" spans="1:23" ht="21" customHeight="1">
      <c r="A76" s="26" t="s">
        <v>59</v>
      </c>
      <c r="B76" s="16">
        <v>902</v>
      </c>
      <c r="C76" s="16" t="s">
        <v>16</v>
      </c>
      <c r="D76" s="16">
        <v>11</v>
      </c>
      <c r="E76" s="16" t="s">
        <v>106</v>
      </c>
      <c r="F76" s="30">
        <v>870</v>
      </c>
      <c r="G76" s="28">
        <v>7400000</v>
      </c>
      <c r="H76" s="14"/>
      <c r="I76" s="14">
        <v>-236978.42</v>
      </c>
      <c r="J76" s="14"/>
      <c r="K76" s="14">
        <v>-1361370</v>
      </c>
      <c r="L76" s="14">
        <v>-610498</v>
      </c>
      <c r="M76" s="14">
        <v>-781139.43</v>
      </c>
      <c r="N76" s="14">
        <v>-560726.2</v>
      </c>
      <c r="O76" s="14">
        <v>-1335518.55</v>
      </c>
      <c r="P76" s="14">
        <v>-850305.48</v>
      </c>
      <c r="Q76" s="14">
        <v>-776367.1</v>
      </c>
      <c r="R76" s="14">
        <v>300000</v>
      </c>
      <c r="S76" s="14">
        <v>-661690.11</v>
      </c>
      <c r="T76" s="14">
        <v>-54500</v>
      </c>
      <c r="U76" s="14">
        <v>-245023.51</v>
      </c>
      <c r="V76" s="29">
        <f>G76+H76+I76+J76+K76+L76+M76+N76+O76+Q76+U76+T76+P76+R76+S76</f>
        <v>225883.2000000003</v>
      </c>
      <c r="W76" s="23"/>
    </row>
    <row r="77" spans="1:23" s="36" customFormat="1" ht="32.25" customHeight="1">
      <c r="A77" s="18" t="s">
        <v>36</v>
      </c>
      <c r="B77" s="19">
        <v>902</v>
      </c>
      <c r="C77" s="19" t="s">
        <v>16</v>
      </c>
      <c r="D77" s="19" t="s">
        <v>37</v>
      </c>
      <c r="E77" s="19"/>
      <c r="F77" s="20"/>
      <c r="G77" s="21">
        <f>G78+G86+G117+G83</f>
        <v>405531</v>
      </c>
      <c r="H77" s="22">
        <f>H78+H86+H117+H120</f>
        <v>3437</v>
      </c>
      <c r="I77" s="22"/>
      <c r="J77" s="22"/>
      <c r="K77" s="22">
        <f>K78+K86+K117+K104+K83</f>
        <v>272973</v>
      </c>
      <c r="L77" s="22">
        <f>L78+L86+L117+L104+L83+L95</f>
        <v>53000</v>
      </c>
      <c r="M77" s="22">
        <f>M78+M86+M117+M104+M83+M95+M101</f>
        <v>393179.43</v>
      </c>
      <c r="N77" s="22">
        <f>N78+N86+N117+N104+N83+N95+N101</f>
        <v>569475.3300000001</v>
      </c>
      <c r="O77" s="22">
        <f>O78+O86+O117+O104+O83+O95+O101</f>
        <v>151331.66999999998</v>
      </c>
      <c r="P77" s="22">
        <f>P78+P86+P117+P104+P83+P95+P101+P107+P110</f>
        <v>9748000</v>
      </c>
      <c r="Q77" s="22">
        <f>Q78+Q86+Q117+Q104+Q83+Q95+Q101+Q107+Q110</f>
        <v>511800</v>
      </c>
      <c r="R77" s="22"/>
      <c r="S77" s="22">
        <f>S78+S86+S117+S104+S83+S95+S101+S107+S110</f>
        <v>98000</v>
      </c>
      <c r="T77" s="22">
        <f>T78+T86+T117+T104+T83+T95+T101+T107+T110+T98</f>
        <v>229250</v>
      </c>
      <c r="U77" s="22">
        <f>U78+U86+U117+U104+U83+U95+U101+U107+U110+U98</f>
        <v>316</v>
      </c>
      <c r="V77" s="22">
        <f>V78+V86+V117+V104+V83+V95+V101+V107+V110+V98</f>
        <v>12436293.43</v>
      </c>
      <c r="W77" s="35"/>
    </row>
    <row r="78" spans="1:23" ht="22.5">
      <c r="A78" s="26" t="s">
        <v>140</v>
      </c>
      <c r="B78" s="16">
        <v>902</v>
      </c>
      <c r="C78" s="16" t="s">
        <v>16</v>
      </c>
      <c r="D78" s="16" t="s">
        <v>37</v>
      </c>
      <c r="E78" s="16" t="s">
        <v>142</v>
      </c>
      <c r="F78" s="30"/>
      <c r="G78" s="28">
        <f>G79</f>
        <v>20331</v>
      </c>
      <c r="H78" s="29">
        <f>H79</f>
        <v>3437</v>
      </c>
      <c r="I78" s="29"/>
      <c r="J78" s="29"/>
      <c r="K78" s="29"/>
      <c r="L78" s="29"/>
      <c r="M78" s="29"/>
      <c r="N78" s="29"/>
      <c r="O78" s="29">
        <f>O79</f>
        <v>1047</v>
      </c>
      <c r="P78" s="29"/>
      <c r="Q78" s="29"/>
      <c r="R78" s="29"/>
      <c r="S78" s="29"/>
      <c r="T78" s="29"/>
      <c r="U78" s="29">
        <f>U79</f>
        <v>316</v>
      </c>
      <c r="V78" s="29">
        <f>V79</f>
        <v>25131</v>
      </c>
      <c r="W78" s="23"/>
    </row>
    <row r="79" spans="1:23" ht="45">
      <c r="A79" s="26" t="s">
        <v>19</v>
      </c>
      <c r="B79" s="16">
        <v>902</v>
      </c>
      <c r="C79" s="16" t="s">
        <v>16</v>
      </c>
      <c r="D79" s="16" t="s">
        <v>37</v>
      </c>
      <c r="E79" s="16" t="s">
        <v>142</v>
      </c>
      <c r="F79" s="30">
        <v>100</v>
      </c>
      <c r="G79" s="28">
        <f>G80</f>
        <v>20331</v>
      </c>
      <c r="H79" s="29">
        <f>H80</f>
        <v>3437</v>
      </c>
      <c r="I79" s="29"/>
      <c r="J79" s="29"/>
      <c r="K79" s="29"/>
      <c r="L79" s="29"/>
      <c r="M79" s="29"/>
      <c r="N79" s="29"/>
      <c r="O79" s="29">
        <f>O80</f>
        <v>1047</v>
      </c>
      <c r="P79" s="29"/>
      <c r="Q79" s="29"/>
      <c r="R79" s="29"/>
      <c r="S79" s="29"/>
      <c r="T79" s="29"/>
      <c r="U79" s="29">
        <f>U80</f>
        <v>316</v>
      </c>
      <c r="V79" s="29">
        <f>V80</f>
        <v>25131</v>
      </c>
      <c r="W79" s="23"/>
    </row>
    <row r="80" spans="1:23" ht="22.5">
      <c r="A80" s="26" t="s">
        <v>21</v>
      </c>
      <c r="B80" s="16">
        <v>902</v>
      </c>
      <c r="C80" s="16" t="s">
        <v>16</v>
      </c>
      <c r="D80" s="16" t="s">
        <v>37</v>
      </c>
      <c r="E80" s="16" t="s">
        <v>142</v>
      </c>
      <c r="F80" s="30">
        <v>120</v>
      </c>
      <c r="G80" s="28">
        <f>G81+G82</f>
        <v>20331</v>
      </c>
      <c r="H80" s="29">
        <f>H81+H82</f>
        <v>3437</v>
      </c>
      <c r="I80" s="29"/>
      <c r="J80" s="29"/>
      <c r="K80" s="29"/>
      <c r="L80" s="29"/>
      <c r="M80" s="29"/>
      <c r="N80" s="29"/>
      <c r="O80" s="29">
        <f>O81+O82</f>
        <v>1047</v>
      </c>
      <c r="P80" s="29"/>
      <c r="Q80" s="29"/>
      <c r="R80" s="29"/>
      <c r="S80" s="29"/>
      <c r="T80" s="29"/>
      <c r="U80" s="29">
        <f>U81+U82</f>
        <v>316</v>
      </c>
      <c r="V80" s="29">
        <f>V81+V82</f>
        <v>25131</v>
      </c>
      <c r="W80" s="23"/>
    </row>
    <row r="81" spans="1:23" ht="33.75">
      <c r="A81" s="26" t="s">
        <v>227</v>
      </c>
      <c r="B81" s="16">
        <v>902</v>
      </c>
      <c r="C81" s="16" t="s">
        <v>16</v>
      </c>
      <c r="D81" s="16" t="s">
        <v>37</v>
      </c>
      <c r="E81" s="16" t="s">
        <v>142</v>
      </c>
      <c r="F81" s="30">
        <v>121</v>
      </c>
      <c r="G81" s="28">
        <v>4716</v>
      </c>
      <c r="H81" s="14">
        <v>3437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316</v>
      </c>
      <c r="V81" s="29">
        <f>G81+H81+I81+J81+K81+L81+M81+N81+O81+Q81+U81</f>
        <v>8469</v>
      </c>
      <c r="W81" s="23"/>
    </row>
    <row r="82" spans="1:23" ht="22.5">
      <c r="A82" s="26" t="s">
        <v>139</v>
      </c>
      <c r="B82" s="16">
        <v>902</v>
      </c>
      <c r="C82" s="16" t="s">
        <v>16</v>
      </c>
      <c r="D82" s="16" t="s">
        <v>37</v>
      </c>
      <c r="E82" s="16" t="s">
        <v>142</v>
      </c>
      <c r="F82" s="30">
        <v>122</v>
      </c>
      <c r="G82" s="28">
        <v>15615</v>
      </c>
      <c r="H82" s="14"/>
      <c r="I82" s="14"/>
      <c r="J82" s="14"/>
      <c r="K82" s="14"/>
      <c r="L82" s="14"/>
      <c r="M82" s="14"/>
      <c r="N82" s="14"/>
      <c r="O82" s="14">
        <v>1047</v>
      </c>
      <c r="P82" s="14"/>
      <c r="Q82" s="14"/>
      <c r="R82" s="14"/>
      <c r="S82" s="14"/>
      <c r="T82" s="14"/>
      <c r="U82" s="14"/>
      <c r="V82" s="29">
        <f>G82+H82+I82+J82+K82+L82+M82+N82+O82</f>
        <v>16662</v>
      </c>
      <c r="W82" s="23"/>
    </row>
    <row r="83" spans="1:23" ht="45" hidden="1">
      <c r="A83" s="26" t="s">
        <v>264</v>
      </c>
      <c r="B83" s="16">
        <v>902</v>
      </c>
      <c r="C83" s="16" t="s">
        <v>16</v>
      </c>
      <c r="D83" s="16">
        <v>13</v>
      </c>
      <c r="E83" s="16" t="s">
        <v>263</v>
      </c>
      <c r="F83" s="30"/>
      <c r="G83" s="28">
        <v>41000</v>
      </c>
      <c r="H83" s="14"/>
      <c r="I83" s="14"/>
      <c r="J83" s="14"/>
      <c r="K83" s="29">
        <f>K84</f>
        <v>23000</v>
      </c>
      <c r="L83" s="29">
        <f>L84</f>
        <v>-64000</v>
      </c>
      <c r="M83" s="29"/>
      <c r="N83" s="29"/>
      <c r="O83" s="29"/>
      <c r="P83" s="29"/>
      <c r="Q83" s="29"/>
      <c r="R83" s="29"/>
      <c r="S83" s="29"/>
      <c r="T83" s="29"/>
      <c r="U83" s="29"/>
      <c r="V83" s="29">
        <f>V84</f>
        <v>0</v>
      </c>
      <c r="W83" s="23"/>
    </row>
    <row r="84" spans="1:23" ht="22.5" hidden="1">
      <c r="A84" s="26" t="s">
        <v>23</v>
      </c>
      <c r="B84" s="16">
        <v>902</v>
      </c>
      <c r="C84" s="16" t="s">
        <v>16</v>
      </c>
      <c r="D84" s="16">
        <v>13</v>
      </c>
      <c r="E84" s="16" t="s">
        <v>263</v>
      </c>
      <c r="F84" s="30">
        <v>200</v>
      </c>
      <c r="G84" s="28">
        <v>41000</v>
      </c>
      <c r="H84" s="14"/>
      <c r="I84" s="14"/>
      <c r="J84" s="14"/>
      <c r="K84" s="29">
        <f>K85</f>
        <v>23000</v>
      </c>
      <c r="L84" s="29">
        <f>L85</f>
        <v>-64000</v>
      </c>
      <c r="M84" s="29"/>
      <c r="N84" s="29"/>
      <c r="O84" s="29"/>
      <c r="P84" s="29"/>
      <c r="Q84" s="29"/>
      <c r="R84" s="29"/>
      <c r="S84" s="29"/>
      <c r="T84" s="29"/>
      <c r="U84" s="29"/>
      <c r="V84" s="29">
        <f>V85</f>
        <v>0</v>
      </c>
      <c r="W84" s="23"/>
    </row>
    <row r="85" spans="1:23" ht="22.5" hidden="1">
      <c r="A85" s="26" t="s">
        <v>25</v>
      </c>
      <c r="B85" s="16">
        <v>902</v>
      </c>
      <c r="C85" s="16" t="s">
        <v>16</v>
      </c>
      <c r="D85" s="16">
        <v>13</v>
      </c>
      <c r="E85" s="16" t="s">
        <v>263</v>
      </c>
      <c r="F85" s="30">
        <v>240</v>
      </c>
      <c r="G85" s="28">
        <v>41000</v>
      </c>
      <c r="H85" s="14"/>
      <c r="I85" s="14"/>
      <c r="J85" s="14"/>
      <c r="K85" s="14">
        <v>23000</v>
      </c>
      <c r="L85" s="14">
        <v>-64000</v>
      </c>
      <c r="M85" s="14"/>
      <c r="N85" s="14"/>
      <c r="O85" s="14"/>
      <c r="P85" s="14"/>
      <c r="Q85" s="14"/>
      <c r="R85" s="14"/>
      <c r="S85" s="14"/>
      <c r="T85" s="14"/>
      <c r="U85" s="14"/>
      <c r="V85" s="29">
        <f>G85+H85+I85+J85+K85+L85</f>
        <v>0</v>
      </c>
      <c r="W85" s="23"/>
    </row>
    <row r="86" spans="1:23" ht="67.5">
      <c r="A86" s="37" t="s">
        <v>268</v>
      </c>
      <c r="B86" s="16">
        <v>902</v>
      </c>
      <c r="C86" s="16" t="s">
        <v>16</v>
      </c>
      <c r="D86" s="16">
        <v>13</v>
      </c>
      <c r="E86" s="16" t="s">
        <v>125</v>
      </c>
      <c r="F86" s="30"/>
      <c r="G86" s="28">
        <f>G88+G90</f>
        <v>329200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29">
        <f>V87+V90</f>
        <v>329200</v>
      </c>
      <c r="W86" s="23"/>
    </row>
    <row r="87" spans="1:23" ht="45">
      <c r="A87" s="26" t="s">
        <v>19</v>
      </c>
      <c r="B87" s="16">
        <v>902</v>
      </c>
      <c r="C87" s="16" t="s">
        <v>16</v>
      </c>
      <c r="D87" s="16" t="s">
        <v>37</v>
      </c>
      <c r="E87" s="16" t="s">
        <v>125</v>
      </c>
      <c r="F87" s="30">
        <v>100</v>
      </c>
      <c r="G87" s="28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29">
        <f>V88</f>
        <v>329000</v>
      </c>
      <c r="W87" s="23"/>
    </row>
    <row r="88" spans="1:23" ht="22.5">
      <c r="A88" s="26" t="s">
        <v>21</v>
      </c>
      <c r="B88" s="16">
        <v>902</v>
      </c>
      <c r="C88" s="16" t="s">
        <v>16</v>
      </c>
      <c r="D88" s="16" t="s">
        <v>37</v>
      </c>
      <c r="E88" s="16" t="s">
        <v>125</v>
      </c>
      <c r="F88" s="30">
        <v>120</v>
      </c>
      <c r="G88" s="28">
        <v>329000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29">
        <v>329000</v>
      </c>
      <c r="W88" s="23"/>
    </row>
    <row r="89" spans="1:23" ht="33.75">
      <c r="A89" s="26" t="s">
        <v>227</v>
      </c>
      <c r="B89" s="16">
        <v>902</v>
      </c>
      <c r="C89" s="16" t="s">
        <v>16</v>
      </c>
      <c r="D89" s="16" t="s">
        <v>37</v>
      </c>
      <c r="E89" s="16" t="s">
        <v>125</v>
      </c>
      <c r="F89" s="30">
        <v>121</v>
      </c>
      <c r="G89" s="28">
        <v>329000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29">
        <f>G89+H89+I89+J89+K89+L89+M89+N89</f>
        <v>329000</v>
      </c>
      <c r="W89" s="23"/>
    </row>
    <row r="90" spans="1:23" ht="22.5">
      <c r="A90" s="26" t="s">
        <v>23</v>
      </c>
      <c r="B90" s="16">
        <v>902</v>
      </c>
      <c r="C90" s="16" t="s">
        <v>16</v>
      </c>
      <c r="D90" s="16">
        <v>13</v>
      </c>
      <c r="E90" s="16" t="s">
        <v>125</v>
      </c>
      <c r="F90" s="30" t="s">
        <v>24</v>
      </c>
      <c r="G90" s="28">
        <f>G91</f>
        <v>200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29">
        <f>V91</f>
        <v>200</v>
      </c>
      <c r="W90" s="23"/>
    </row>
    <row r="91" spans="1:23" ht="22.5">
      <c r="A91" s="26" t="s">
        <v>25</v>
      </c>
      <c r="B91" s="16">
        <v>902</v>
      </c>
      <c r="C91" s="16" t="s">
        <v>16</v>
      </c>
      <c r="D91" s="16">
        <v>13</v>
      </c>
      <c r="E91" s="16" t="s">
        <v>125</v>
      </c>
      <c r="F91" s="30" t="s">
        <v>26</v>
      </c>
      <c r="G91" s="28">
        <v>200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29">
        <f>G91+H91+I91+J91+K91+L91+M91+N91</f>
        <v>200</v>
      </c>
      <c r="W91" s="23"/>
    </row>
    <row r="92" spans="1:23" ht="45" hidden="1">
      <c r="A92" s="26" t="s">
        <v>264</v>
      </c>
      <c r="B92" s="16">
        <v>902</v>
      </c>
      <c r="C92" s="16" t="s">
        <v>16</v>
      </c>
      <c r="D92" s="16">
        <v>13</v>
      </c>
      <c r="E92" s="16" t="s">
        <v>263</v>
      </c>
      <c r="F92" s="30"/>
      <c r="G92" s="28"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29">
        <f>V93</f>
        <v>0</v>
      </c>
      <c r="W92" s="23"/>
    </row>
    <row r="93" spans="1:23" ht="22.5" hidden="1">
      <c r="A93" s="26" t="s">
        <v>23</v>
      </c>
      <c r="B93" s="16">
        <v>902</v>
      </c>
      <c r="C93" s="16" t="s">
        <v>16</v>
      </c>
      <c r="D93" s="16">
        <v>13</v>
      </c>
      <c r="E93" s="16" t="s">
        <v>263</v>
      </c>
      <c r="F93" s="30">
        <v>200</v>
      </c>
      <c r="G93" s="28">
        <v>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29">
        <f>V94</f>
        <v>0</v>
      </c>
      <c r="W93" s="23"/>
    </row>
    <row r="94" spans="1:23" ht="22.5" hidden="1">
      <c r="A94" s="26" t="s">
        <v>25</v>
      </c>
      <c r="B94" s="16">
        <v>902</v>
      </c>
      <c r="C94" s="16" t="s">
        <v>16</v>
      </c>
      <c r="D94" s="16">
        <v>13</v>
      </c>
      <c r="E94" s="16" t="s">
        <v>263</v>
      </c>
      <c r="F94" s="30">
        <v>240</v>
      </c>
      <c r="G94" s="28">
        <v>0</v>
      </c>
      <c r="H94" s="14"/>
      <c r="I94" s="14"/>
      <c r="J94" s="14"/>
      <c r="K94" s="14">
        <v>0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29">
        <f>G94+H94+I94+J94+K94</f>
        <v>0</v>
      </c>
      <c r="W94" s="23"/>
    </row>
    <row r="95" spans="1:23" ht="33.75">
      <c r="A95" s="31" t="s">
        <v>183</v>
      </c>
      <c r="B95" s="16">
        <v>902</v>
      </c>
      <c r="C95" s="16" t="s">
        <v>16</v>
      </c>
      <c r="D95" s="16" t="s">
        <v>37</v>
      </c>
      <c r="E95" s="16" t="s">
        <v>297</v>
      </c>
      <c r="F95" s="30"/>
      <c r="G95" s="28"/>
      <c r="H95" s="14"/>
      <c r="I95" s="14"/>
      <c r="J95" s="14"/>
      <c r="K95" s="14"/>
      <c r="L95" s="29">
        <f aca="true" t="shared" si="6" ref="L95:V96">L96</f>
        <v>366973</v>
      </c>
      <c r="M95" s="29">
        <f t="shared" si="6"/>
        <v>193179.43</v>
      </c>
      <c r="N95" s="29">
        <f t="shared" si="6"/>
        <v>153510</v>
      </c>
      <c r="O95" s="29">
        <f t="shared" si="6"/>
        <v>266250</v>
      </c>
      <c r="P95" s="29"/>
      <c r="Q95" s="29">
        <f t="shared" si="6"/>
        <v>37500</v>
      </c>
      <c r="R95" s="29"/>
      <c r="S95" s="29">
        <f t="shared" si="6"/>
        <v>98000</v>
      </c>
      <c r="T95" s="29">
        <f t="shared" si="6"/>
        <v>200000</v>
      </c>
      <c r="U95" s="29"/>
      <c r="V95" s="29">
        <f t="shared" si="6"/>
        <v>1315412.43</v>
      </c>
      <c r="W95" s="23"/>
    </row>
    <row r="96" spans="1:23" ht="22.5">
      <c r="A96" s="26" t="s">
        <v>23</v>
      </c>
      <c r="B96" s="16">
        <v>902</v>
      </c>
      <c r="C96" s="16" t="s">
        <v>16</v>
      </c>
      <c r="D96" s="16" t="s">
        <v>37</v>
      </c>
      <c r="E96" s="16" t="s">
        <v>297</v>
      </c>
      <c r="F96" s="30" t="s">
        <v>24</v>
      </c>
      <c r="G96" s="28"/>
      <c r="H96" s="14"/>
      <c r="I96" s="14"/>
      <c r="J96" s="14"/>
      <c r="K96" s="14"/>
      <c r="L96" s="29">
        <f t="shared" si="6"/>
        <v>366973</v>
      </c>
      <c r="M96" s="29">
        <f t="shared" si="6"/>
        <v>193179.43</v>
      </c>
      <c r="N96" s="29">
        <f t="shared" si="6"/>
        <v>153510</v>
      </c>
      <c r="O96" s="29">
        <f t="shared" si="6"/>
        <v>266250</v>
      </c>
      <c r="P96" s="29"/>
      <c r="Q96" s="29">
        <f t="shared" si="6"/>
        <v>37500</v>
      </c>
      <c r="R96" s="29"/>
      <c r="S96" s="29">
        <f t="shared" si="6"/>
        <v>98000</v>
      </c>
      <c r="T96" s="29">
        <f t="shared" si="6"/>
        <v>200000</v>
      </c>
      <c r="U96" s="29"/>
      <c r="V96" s="29">
        <f t="shared" si="6"/>
        <v>1315412.43</v>
      </c>
      <c r="W96" s="23"/>
    </row>
    <row r="97" spans="1:23" ht="22.5">
      <c r="A97" s="26" t="s">
        <v>25</v>
      </c>
      <c r="B97" s="16">
        <v>902</v>
      </c>
      <c r="C97" s="16" t="s">
        <v>16</v>
      </c>
      <c r="D97" s="16" t="s">
        <v>37</v>
      </c>
      <c r="E97" s="16" t="s">
        <v>297</v>
      </c>
      <c r="F97" s="30" t="s">
        <v>26</v>
      </c>
      <c r="G97" s="28"/>
      <c r="H97" s="14"/>
      <c r="I97" s="14"/>
      <c r="J97" s="14"/>
      <c r="K97" s="14"/>
      <c r="L97" s="14">
        <v>366973</v>
      </c>
      <c r="M97" s="14">
        <v>193179.43</v>
      </c>
      <c r="N97" s="14">
        <v>153510</v>
      </c>
      <c r="O97" s="14">
        <v>266250</v>
      </c>
      <c r="P97" s="14"/>
      <c r="Q97" s="14">
        <v>37500</v>
      </c>
      <c r="R97" s="14"/>
      <c r="S97" s="14">
        <v>98000</v>
      </c>
      <c r="T97" s="14">
        <v>200000</v>
      </c>
      <c r="U97" s="14"/>
      <c r="V97" s="29">
        <f>G97+H97+I97+J97+K97+L97+M97+N97+O97+Q97+P97+S97+T97</f>
        <v>1315412.43</v>
      </c>
      <c r="W97" s="23"/>
    </row>
    <row r="98" spans="1:23" ht="56.25">
      <c r="A98" s="6" t="s">
        <v>329</v>
      </c>
      <c r="B98" s="16">
        <v>902</v>
      </c>
      <c r="C98" s="16" t="s">
        <v>16</v>
      </c>
      <c r="D98" s="16" t="s">
        <v>37</v>
      </c>
      <c r="E98" s="16" t="s">
        <v>316</v>
      </c>
      <c r="F98" s="30"/>
      <c r="G98" s="28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29">
        <f>T99</f>
        <v>29250</v>
      </c>
      <c r="U98" s="29"/>
      <c r="V98" s="29">
        <f>V99</f>
        <v>29250</v>
      </c>
      <c r="W98" s="23"/>
    </row>
    <row r="99" spans="1:23" ht="22.5">
      <c r="A99" s="26" t="s">
        <v>23</v>
      </c>
      <c r="B99" s="16">
        <v>902</v>
      </c>
      <c r="C99" s="16" t="s">
        <v>16</v>
      </c>
      <c r="D99" s="16" t="s">
        <v>37</v>
      </c>
      <c r="E99" s="16" t="s">
        <v>316</v>
      </c>
      <c r="F99" s="30">
        <v>200</v>
      </c>
      <c r="G99" s="28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29">
        <f>T100</f>
        <v>29250</v>
      </c>
      <c r="U99" s="29"/>
      <c r="V99" s="29">
        <f>V100</f>
        <v>29250</v>
      </c>
      <c r="W99" s="23"/>
    </row>
    <row r="100" spans="1:23" ht="22.5">
      <c r="A100" s="26" t="s">
        <v>25</v>
      </c>
      <c r="B100" s="16">
        <v>902</v>
      </c>
      <c r="C100" s="16" t="s">
        <v>16</v>
      </c>
      <c r="D100" s="16" t="s">
        <v>37</v>
      </c>
      <c r="E100" s="16" t="s">
        <v>316</v>
      </c>
      <c r="F100" s="30">
        <v>240</v>
      </c>
      <c r="G100" s="28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v>29250</v>
      </c>
      <c r="U100" s="14"/>
      <c r="V100" s="29">
        <f>T100</f>
        <v>29250</v>
      </c>
      <c r="W100" s="23"/>
    </row>
    <row r="101" spans="1:23" ht="11.25">
      <c r="A101" s="26" t="s">
        <v>300</v>
      </c>
      <c r="B101" s="16">
        <v>902</v>
      </c>
      <c r="C101" s="16" t="s">
        <v>16</v>
      </c>
      <c r="D101" s="16">
        <v>13</v>
      </c>
      <c r="E101" s="16" t="s">
        <v>301</v>
      </c>
      <c r="F101" s="30"/>
      <c r="G101" s="28"/>
      <c r="H101" s="14"/>
      <c r="I101" s="14"/>
      <c r="J101" s="14"/>
      <c r="K101" s="14"/>
      <c r="L101" s="14"/>
      <c r="M101" s="29">
        <f aca="true" t="shared" si="7" ref="M101:V102">M102</f>
        <v>200000</v>
      </c>
      <c r="N101" s="29">
        <f t="shared" si="7"/>
        <v>415965.33</v>
      </c>
      <c r="O101" s="29">
        <f t="shared" si="7"/>
        <v>-115965.33</v>
      </c>
      <c r="P101" s="29"/>
      <c r="Q101" s="29">
        <f t="shared" si="7"/>
        <v>474300</v>
      </c>
      <c r="R101" s="29"/>
      <c r="S101" s="29"/>
      <c r="T101" s="29"/>
      <c r="U101" s="29"/>
      <c r="V101" s="29">
        <f t="shared" si="7"/>
        <v>974300</v>
      </c>
      <c r="W101" s="23"/>
    </row>
    <row r="102" spans="1:23" ht="22.5">
      <c r="A102" s="26" t="s">
        <v>23</v>
      </c>
      <c r="B102" s="16">
        <v>902</v>
      </c>
      <c r="C102" s="16" t="s">
        <v>16</v>
      </c>
      <c r="D102" s="16" t="s">
        <v>37</v>
      </c>
      <c r="E102" s="16" t="s">
        <v>301</v>
      </c>
      <c r="F102" s="30" t="s">
        <v>24</v>
      </c>
      <c r="G102" s="28"/>
      <c r="H102" s="14"/>
      <c r="I102" s="14"/>
      <c r="J102" s="14"/>
      <c r="K102" s="14"/>
      <c r="L102" s="14"/>
      <c r="M102" s="29">
        <f t="shared" si="7"/>
        <v>200000</v>
      </c>
      <c r="N102" s="29">
        <f t="shared" si="7"/>
        <v>415965.33</v>
      </c>
      <c r="O102" s="29">
        <f t="shared" si="7"/>
        <v>-115965.33</v>
      </c>
      <c r="P102" s="29"/>
      <c r="Q102" s="29">
        <f t="shared" si="7"/>
        <v>474300</v>
      </c>
      <c r="R102" s="29"/>
      <c r="S102" s="29"/>
      <c r="T102" s="29"/>
      <c r="U102" s="29"/>
      <c r="V102" s="29">
        <f t="shared" si="7"/>
        <v>974300</v>
      </c>
      <c r="W102" s="23"/>
    </row>
    <row r="103" spans="1:23" ht="22.5">
      <c r="A103" s="26" t="s">
        <v>25</v>
      </c>
      <c r="B103" s="16">
        <v>902</v>
      </c>
      <c r="C103" s="16" t="s">
        <v>16</v>
      </c>
      <c r="D103" s="16" t="s">
        <v>37</v>
      </c>
      <c r="E103" s="16" t="s">
        <v>301</v>
      </c>
      <c r="F103" s="30" t="s">
        <v>26</v>
      </c>
      <c r="G103" s="28"/>
      <c r="H103" s="14"/>
      <c r="I103" s="14"/>
      <c r="J103" s="14"/>
      <c r="K103" s="14"/>
      <c r="L103" s="14"/>
      <c r="M103" s="14">
        <v>200000</v>
      </c>
      <c r="N103" s="14">
        <v>415965.33</v>
      </c>
      <c r="O103" s="14">
        <v>-115965.33</v>
      </c>
      <c r="P103" s="14"/>
      <c r="Q103" s="14">
        <v>474300</v>
      </c>
      <c r="R103" s="14"/>
      <c r="S103" s="14"/>
      <c r="T103" s="14"/>
      <c r="U103" s="14"/>
      <c r="V103" s="29">
        <f>G103+H103+I103+J103+K103+L103+M103+N103+O103+Q103</f>
        <v>974300</v>
      </c>
      <c r="W103" s="23"/>
    </row>
    <row r="104" spans="1:23" ht="33.75" hidden="1">
      <c r="A104" s="31" t="s">
        <v>183</v>
      </c>
      <c r="B104" s="16">
        <v>902</v>
      </c>
      <c r="C104" s="16" t="s">
        <v>16</v>
      </c>
      <c r="D104" s="16" t="s">
        <v>37</v>
      </c>
      <c r="E104" s="16" t="s">
        <v>182</v>
      </c>
      <c r="F104" s="27" t="s">
        <v>0</v>
      </c>
      <c r="G104" s="28">
        <f>G105</f>
        <v>0</v>
      </c>
      <c r="H104" s="14"/>
      <c r="I104" s="14"/>
      <c r="J104" s="14"/>
      <c r="K104" s="29">
        <f>K105</f>
        <v>249973</v>
      </c>
      <c r="L104" s="29">
        <f>L105</f>
        <v>-249973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>
        <f>V105</f>
        <v>0</v>
      </c>
      <c r="W104" s="23"/>
    </row>
    <row r="105" spans="1:23" ht="22.5" hidden="1">
      <c r="A105" s="26" t="s">
        <v>23</v>
      </c>
      <c r="B105" s="16">
        <v>902</v>
      </c>
      <c r="C105" s="16" t="s">
        <v>16</v>
      </c>
      <c r="D105" s="16" t="s">
        <v>37</v>
      </c>
      <c r="E105" s="16" t="s">
        <v>182</v>
      </c>
      <c r="F105" s="30" t="s">
        <v>24</v>
      </c>
      <c r="G105" s="28">
        <f>G106</f>
        <v>0</v>
      </c>
      <c r="H105" s="14"/>
      <c r="I105" s="14"/>
      <c r="J105" s="14"/>
      <c r="K105" s="29">
        <f>K106</f>
        <v>249973</v>
      </c>
      <c r="L105" s="29">
        <f>L106</f>
        <v>-249973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>
        <f>V106</f>
        <v>0</v>
      </c>
      <c r="W105" s="23"/>
    </row>
    <row r="106" spans="1:23" ht="22.5" hidden="1">
      <c r="A106" s="26" t="s">
        <v>25</v>
      </c>
      <c r="B106" s="16">
        <v>902</v>
      </c>
      <c r="C106" s="16" t="s">
        <v>16</v>
      </c>
      <c r="D106" s="16" t="s">
        <v>37</v>
      </c>
      <c r="E106" s="16" t="s">
        <v>182</v>
      </c>
      <c r="F106" s="30" t="s">
        <v>26</v>
      </c>
      <c r="G106" s="28">
        <v>0</v>
      </c>
      <c r="H106" s="14"/>
      <c r="I106" s="14"/>
      <c r="J106" s="14"/>
      <c r="K106" s="14">
        <v>249973</v>
      </c>
      <c r="L106" s="14">
        <v>-249973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29">
        <f>G106+H106+I106+J106+K106+L106</f>
        <v>0</v>
      </c>
      <c r="W106" s="23"/>
    </row>
    <row r="107" spans="1:23" ht="22.5">
      <c r="A107" s="26" t="s">
        <v>319</v>
      </c>
      <c r="B107" s="16">
        <v>902</v>
      </c>
      <c r="C107" s="16" t="s">
        <v>16</v>
      </c>
      <c r="D107" s="16">
        <v>13</v>
      </c>
      <c r="E107" s="16" t="s">
        <v>320</v>
      </c>
      <c r="F107" s="30"/>
      <c r="G107" s="28"/>
      <c r="H107" s="14"/>
      <c r="I107" s="14"/>
      <c r="J107" s="14"/>
      <c r="K107" s="14"/>
      <c r="L107" s="14"/>
      <c r="M107" s="14"/>
      <c r="N107" s="14"/>
      <c r="O107" s="14"/>
      <c r="P107" s="29">
        <f>P108</f>
        <v>9718000</v>
      </c>
      <c r="Q107" s="29"/>
      <c r="R107" s="29"/>
      <c r="S107" s="29"/>
      <c r="T107" s="29"/>
      <c r="U107" s="29"/>
      <c r="V107" s="29">
        <f>V108</f>
        <v>9718000</v>
      </c>
      <c r="W107" s="23"/>
    </row>
    <row r="108" spans="1:23" ht="22.5">
      <c r="A108" s="26" t="s">
        <v>23</v>
      </c>
      <c r="B108" s="16">
        <v>902</v>
      </c>
      <c r="C108" s="16" t="s">
        <v>16</v>
      </c>
      <c r="D108" s="16">
        <v>13</v>
      </c>
      <c r="E108" s="16" t="s">
        <v>320</v>
      </c>
      <c r="F108" s="30" t="s">
        <v>24</v>
      </c>
      <c r="G108" s="28"/>
      <c r="H108" s="14"/>
      <c r="I108" s="14"/>
      <c r="J108" s="14"/>
      <c r="K108" s="14"/>
      <c r="L108" s="14"/>
      <c r="M108" s="14"/>
      <c r="N108" s="14"/>
      <c r="O108" s="14"/>
      <c r="P108" s="29">
        <f>P109</f>
        <v>9718000</v>
      </c>
      <c r="Q108" s="29"/>
      <c r="R108" s="29"/>
      <c r="S108" s="29"/>
      <c r="T108" s="29"/>
      <c r="U108" s="29"/>
      <c r="V108" s="29">
        <f>V109</f>
        <v>9718000</v>
      </c>
      <c r="W108" s="23"/>
    </row>
    <row r="109" spans="1:23" ht="22.5">
      <c r="A109" s="26" t="s">
        <v>25</v>
      </c>
      <c r="B109" s="16">
        <v>902</v>
      </c>
      <c r="C109" s="16" t="s">
        <v>16</v>
      </c>
      <c r="D109" s="16">
        <v>13</v>
      </c>
      <c r="E109" s="16" t="s">
        <v>320</v>
      </c>
      <c r="F109" s="30" t="s">
        <v>26</v>
      </c>
      <c r="G109" s="28"/>
      <c r="H109" s="14"/>
      <c r="I109" s="14"/>
      <c r="J109" s="14"/>
      <c r="K109" s="14"/>
      <c r="L109" s="14"/>
      <c r="M109" s="14"/>
      <c r="N109" s="14"/>
      <c r="O109" s="14"/>
      <c r="P109" s="14">
        <v>9718000</v>
      </c>
      <c r="Q109" s="14"/>
      <c r="R109" s="14"/>
      <c r="S109" s="14"/>
      <c r="T109" s="14"/>
      <c r="U109" s="14"/>
      <c r="V109" s="29">
        <f>G109+H109+I109+J109+K109+L109+M109+N109+P109</f>
        <v>9718000</v>
      </c>
      <c r="W109" s="23"/>
    </row>
    <row r="110" spans="1:23" ht="22.5">
      <c r="A110" s="31" t="s">
        <v>185</v>
      </c>
      <c r="B110" s="16">
        <v>902</v>
      </c>
      <c r="C110" s="16" t="s">
        <v>16</v>
      </c>
      <c r="D110" s="16">
        <v>13</v>
      </c>
      <c r="E110" s="16" t="s">
        <v>184</v>
      </c>
      <c r="F110" s="30"/>
      <c r="G110" s="28"/>
      <c r="H110" s="14"/>
      <c r="I110" s="14"/>
      <c r="J110" s="14"/>
      <c r="K110" s="14"/>
      <c r="L110" s="14"/>
      <c r="M110" s="14"/>
      <c r="N110" s="14"/>
      <c r="O110" s="14"/>
      <c r="P110" s="29">
        <f>P111</f>
        <v>30000</v>
      </c>
      <c r="Q110" s="29"/>
      <c r="R110" s="29"/>
      <c r="S110" s="29"/>
      <c r="T110" s="29"/>
      <c r="U110" s="29"/>
      <c r="V110" s="29">
        <f>V111</f>
        <v>30000</v>
      </c>
      <c r="W110" s="23"/>
    </row>
    <row r="111" spans="1:23" ht="22.5">
      <c r="A111" s="26" t="s">
        <v>23</v>
      </c>
      <c r="B111" s="16">
        <v>902</v>
      </c>
      <c r="C111" s="16" t="s">
        <v>16</v>
      </c>
      <c r="D111" s="16">
        <v>13</v>
      </c>
      <c r="E111" s="16" t="s">
        <v>184</v>
      </c>
      <c r="F111" s="30" t="s">
        <v>24</v>
      </c>
      <c r="G111" s="28"/>
      <c r="H111" s="14"/>
      <c r="I111" s="14"/>
      <c r="J111" s="14"/>
      <c r="K111" s="14"/>
      <c r="L111" s="14"/>
      <c r="M111" s="14"/>
      <c r="N111" s="14"/>
      <c r="O111" s="14"/>
      <c r="P111" s="29">
        <f>P112</f>
        <v>30000</v>
      </c>
      <c r="Q111" s="29"/>
      <c r="R111" s="29"/>
      <c r="S111" s="29"/>
      <c r="T111" s="29"/>
      <c r="U111" s="29"/>
      <c r="V111" s="29">
        <f>V112</f>
        <v>30000</v>
      </c>
      <c r="W111" s="23"/>
    </row>
    <row r="112" spans="1:23" ht="22.5">
      <c r="A112" s="26" t="s">
        <v>25</v>
      </c>
      <c r="B112" s="16">
        <v>902</v>
      </c>
      <c r="C112" s="16" t="s">
        <v>16</v>
      </c>
      <c r="D112" s="16">
        <v>13</v>
      </c>
      <c r="E112" s="16" t="s">
        <v>184</v>
      </c>
      <c r="F112" s="30" t="s">
        <v>26</v>
      </c>
      <c r="G112" s="28"/>
      <c r="H112" s="14"/>
      <c r="I112" s="14"/>
      <c r="J112" s="14"/>
      <c r="K112" s="14"/>
      <c r="L112" s="14"/>
      <c r="M112" s="14"/>
      <c r="N112" s="14"/>
      <c r="O112" s="14"/>
      <c r="P112" s="14">
        <v>30000</v>
      </c>
      <c r="Q112" s="14"/>
      <c r="R112" s="14"/>
      <c r="S112" s="14"/>
      <c r="T112" s="14"/>
      <c r="U112" s="14"/>
      <c r="V112" s="29">
        <f>G112+H112+I112+J112+K112+L112+M112+N112+P112</f>
        <v>30000</v>
      </c>
      <c r="W112" s="23"/>
    </row>
    <row r="113" spans="1:23" ht="11.25" hidden="1">
      <c r="A113" s="26"/>
      <c r="B113" s="16"/>
      <c r="C113" s="16"/>
      <c r="D113" s="16"/>
      <c r="E113" s="16"/>
      <c r="F113" s="30"/>
      <c r="G113" s="28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29"/>
      <c r="W113" s="23"/>
    </row>
    <row r="114" spans="1:23" ht="11.25" hidden="1">
      <c r="A114" s="26"/>
      <c r="B114" s="16"/>
      <c r="C114" s="16"/>
      <c r="D114" s="16"/>
      <c r="E114" s="16"/>
      <c r="F114" s="30"/>
      <c r="G114" s="28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29"/>
      <c r="W114" s="23"/>
    </row>
    <row r="115" spans="1:23" ht="11.25" hidden="1">
      <c r="A115" s="26"/>
      <c r="B115" s="16"/>
      <c r="C115" s="16"/>
      <c r="D115" s="16"/>
      <c r="E115" s="16"/>
      <c r="F115" s="30"/>
      <c r="G115" s="28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29"/>
      <c r="W115" s="23"/>
    </row>
    <row r="116" spans="1:23" ht="11.25" hidden="1">
      <c r="A116" s="26"/>
      <c r="B116" s="16"/>
      <c r="C116" s="16"/>
      <c r="D116" s="16"/>
      <c r="E116" s="16"/>
      <c r="F116" s="30"/>
      <c r="G116" s="28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29"/>
      <c r="W116" s="23"/>
    </row>
    <row r="117" spans="1:23" ht="22.5">
      <c r="A117" s="26" t="s">
        <v>233</v>
      </c>
      <c r="B117" s="16">
        <v>902</v>
      </c>
      <c r="C117" s="16" t="s">
        <v>16</v>
      </c>
      <c r="D117" s="16">
        <v>13</v>
      </c>
      <c r="E117" s="16" t="s">
        <v>234</v>
      </c>
      <c r="F117" s="30"/>
      <c r="G117" s="28">
        <f>G118</f>
        <v>15000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29">
        <f>V118</f>
        <v>15000</v>
      </c>
      <c r="W117" s="23"/>
    </row>
    <row r="118" spans="1:23" ht="22.5">
      <c r="A118" s="26" t="s">
        <v>23</v>
      </c>
      <c r="B118" s="16">
        <v>902</v>
      </c>
      <c r="C118" s="16" t="s">
        <v>16</v>
      </c>
      <c r="D118" s="16">
        <v>13</v>
      </c>
      <c r="E118" s="16" t="s">
        <v>234</v>
      </c>
      <c r="F118" s="30">
        <v>200</v>
      </c>
      <c r="G118" s="28">
        <f>G119</f>
        <v>15000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29">
        <f>V119</f>
        <v>15000</v>
      </c>
      <c r="W118" s="23"/>
    </row>
    <row r="119" spans="1:23" ht="22.5">
      <c r="A119" s="26" t="s">
        <v>25</v>
      </c>
      <c r="B119" s="16">
        <v>902</v>
      </c>
      <c r="C119" s="16" t="s">
        <v>16</v>
      </c>
      <c r="D119" s="16">
        <v>13</v>
      </c>
      <c r="E119" s="16" t="s">
        <v>234</v>
      </c>
      <c r="F119" s="30">
        <v>240</v>
      </c>
      <c r="G119" s="28">
        <v>15000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29">
        <f>G119+H119+I119+J119+K119+L119+M119+N119</f>
        <v>15000</v>
      </c>
      <c r="W119" s="23"/>
    </row>
    <row r="120" spans="1:23" ht="45" hidden="1">
      <c r="A120" s="26" t="s">
        <v>264</v>
      </c>
      <c r="B120" s="16">
        <v>902</v>
      </c>
      <c r="C120" s="16" t="s">
        <v>16</v>
      </c>
      <c r="D120" s="16">
        <v>13</v>
      </c>
      <c r="E120" s="16" t="s">
        <v>263</v>
      </c>
      <c r="F120" s="30"/>
      <c r="G120" s="28">
        <v>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29">
        <v>0</v>
      </c>
      <c r="W120" s="23"/>
    </row>
    <row r="121" spans="1:23" ht="22.5" hidden="1">
      <c r="A121" s="26" t="s">
        <v>23</v>
      </c>
      <c r="B121" s="16">
        <v>902</v>
      </c>
      <c r="C121" s="16" t="s">
        <v>16</v>
      </c>
      <c r="D121" s="16">
        <v>13</v>
      </c>
      <c r="E121" s="16" t="s">
        <v>263</v>
      </c>
      <c r="F121" s="30">
        <v>200</v>
      </c>
      <c r="G121" s="28">
        <v>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29">
        <v>0</v>
      </c>
      <c r="W121" s="23"/>
    </row>
    <row r="122" spans="1:23" ht="22.5" hidden="1">
      <c r="A122" s="26" t="s">
        <v>25</v>
      </c>
      <c r="B122" s="16">
        <v>902</v>
      </c>
      <c r="C122" s="16" t="s">
        <v>16</v>
      </c>
      <c r="D122" s="16">
        <v>13</v>
      </c>
      <c r="E122" s="16" t="s">
        <v>263</v>
      </c>
      <c r="F122" s="30">
        <v>240</v>
      </c>
      <c r="G122" s="28">
        <v>0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29">
        <v>0</v>
      </c>
      <c r="W122" s="23"/>
    </row>
    <row r="123" spans="1:23" ht="21">
      <c r="A123" s="18" t="s">
        <v>44</v>
      </c>
      <c r="B123" s="19">
        <v>902</v>
      </c>
      <c r="C123" s="19" t="s">
        <v>18</v>
      </c>
      <c r="D123" s="24" t="s">
        <v>0</v>
      </c>
      <c r="E123" s="24" t="s">
        <v>0</v>
      </c>
      <c r="F123" s="20"/>
      <c r="G123" s="21">
        <f>G124+G148+G152</f>
        <v>9380760</v>
      </c>
      <c r="H123" s="22">
        <f>H124+H148+H152</f>
        <v>235071</v>
      </c>
      <c r="I123" s="22"/>
      <c r="J123" s="22"/>
      <c r="K123" s="22"/>
      <c r="L123" s="22">
        <f>L124+L148+L152</f>
        <v>8700</v>
      </c>
      <c r="M123" s="22">
        <f>M124+M148+M152</f>
        <v>20000</v>
      </c>
      <c r="N123" s="22"/>
      <c r="O123" s="22">
        <f>O124+O148+O152</f>
        <v>11960</v>
      </c>
      <c r="P123" s="22">
        <f>P124+P148+P152</f>
        <v>201232</v>
      </c>
      <c r="Q123" s="22">
        <f>Q124+Q148+Q152</f>
        <v>213751</v>
      </c>
      <c r="R123" s="22"/>
      <c r="S123" s="22">
        <f>S124+S148+S152</f>
        <v>6300</v>
      </c>
      <c r="T123" s="22">
        <f>T124+T148+T152</f>
        <v>50153</v>
      </c>
      <c r="U123" s="22"/>
      <c r="V123" s="22">
        <f>V124+V148+V152</f>
        <v>10127927</v>
      </c>
      <c r="W123" s="23"/>
    </row>
    <row r="124" spans="1:23" ht="31.5">
      <c r="A124" s="18" t="s">
        <v>230</v>
      </c>
      <c r="B124" s="19">
        <v>902</v>
      </c>
      <c r="C124" s="19" t="s">
        <v>18</v>
      </c>
      <c r="D124" s="19" t="s">
        <v>45</v>
      </c>
      <c r="E124" s="24"/>
      <c r="F124" s="20"/>
      <c r="G124" s="21">
        <f>G128+G125+G142</f>
        <v>9334560</v>
      </c>
      <c r="H124" s="22">
        <f>H128+H139+H142</f>
        <v>235071</v>
      </c>
      <c r="I124" s="22"/>
      <c r="J124" s="22"/>
      <c r="K124" s="22"/>
      <c r="L124" s="21">
        <f>L128+L125+L142+L145</f>
        <v>8700</v>
      </c>
      <c r="M124" s="21">
        <f>M128+M125+M142+M145</f>
        <v>20000</v>
      </c>
      <c r="N124" s="21"/>
      <c r="O124" s="21">
        <f>O128+O125+O142+O145</f>
        <v>11960</v>
      </c>
      <c r="P124" s="21">
        <f>P128+P125+P142+P145</f>
        <v>201232</v>
      </c>
      <c r="Q124" s="21">
        <f>Q128+Q125+Q142+Q145</f>
        <v>213751</v>
      </c>
      <c r="R124" s="21"/>
      <c r="S124" s="21">
        <f>S128+S125+S142+S145</f>
        <v>6300</v>
      </c>
      <c r="T124" s="21">
        <f>T128+T125+T142+T145</f>
        <v>50153</v>
      </c>
      <c r="U124" s="21"/>
      <c r="V124" s="21">
        <f>V128+V125+V142+V145</f>
        <v>10081727</v>
      </c>
      <c r="W124" s="23"/>
    </row>
    <row r="125" spans="1:23" ht="33.75">
      <c r="A125" s="26" t="s">
        <v>265</v>
      </c>
      <c r="B125" s="16">
        <v>902</v>
      </c>
      <c r="C125" s="16" t="s">
        <v>18</v>
      </c>
      <c r="D125" s="16" t="s">
        <v>45</v>
      </c>
      <c r="E125" s="16" t="s">
        <v>235</v>
      </c>
      <c r="F125" s="30"/>
      <c r="G125" s="28">
        <f>G126</f>
        <v>100000</v>
      </c>
      <c r="H125" s="14"/>
      <c r="I125" s="14"/>
      <c r="J125" s="14"/>
      <c r="K125" s="14"/>
      <c r="L125" s="14"/>
      <c r="M125" s="29">
        <f>M126</f>
        <v>20000</v>
      </c>
      <c r="N125" s="29"/>
      <c r="O125" s="29"/>
      <c r="P125" s="29">
        <f aca="true" t="shared" si="8" ref="P125:V126">P126</f>
        <v>201232</v>
      </c>
      <c r="Q125" s="29">
        <f t="shared" si="8"/>
        <v>198797</v>
      </c>
      <c r="R125" s="29"/>
      <c r="S125" s="29">
        <f t="shared" si="8"/>
        <v>6300</v>
      </c>
      <c r="T125" s="29"/>
      <c r="U125" s="29"/>
      <c r="V125" s="29">
        <f t="shared" si="8"/>
        <v>526329</v>
      </c>
      <c r="W125" s="23"/>
    </row>
    <row r="126" spans="1:23" ht="22.5">
      <c r="A126" s="26" t="s">
        <v>23</v>
      </c>
      <c r="B126" s="16">
        <v>902</v>
      </c>
      <c r="C126" s="16" t="s">
        <v>18</v>
      </c>
      <c r="D126" s="16" t="s">
        <v>45</v>
      </c>
      <c r="E126" s="16" t="s">
        <v>235</v>
      </c>
      <c r="F126" s="30">
        <v>200</v>
      </c>
      <c r="G126" s="28">
        <f>G127</f>
        <v>100000</v>
      </c>
      <c r="H126" s="14"/>
      <c r="I126" s="14"/>
      <c r="J126" s="14"/>
      <c r="K126" s="14"/>
      <c r="L126" s="14"/>
      <c r="M126" s="29">
        <f>M127</f>
        <v>20000</v>
      </c>
      <c r="N126" s="29"/>
      <c r="O126" s="29"/>
      <c r="P126" s="29">
        <f t="shared" si="8"/>
        <v>201232</v>
      </c>
      <c r="Q126" s="29">
        <f t="shared" si="8"/>
        <v>198797</v>
      </c>
      <c r="R126" s="29"/>
      <c r="S126" s="29">
        <f t="shared" si="8"/>
        <v>6300</v>
      </c>
      <c r="T126" s="29"/>
      <c r="U126" s="29"/>
      <c r="V126" s="29">
        <f t="shared" si="8"/>
        <v>526329</v>
      </c>
      <c r="W126" s="23"/>
    </row>
    <row r="127" spans="1:23" ht="22.5">
      <c r="A127" s="26" t="s">
        <v>25</v>
      </c>
      <c r="B127" s="16">
        <v>902</v>
      </c>
      <c r="C127" s="16" t="s">
        <v>18</v>
      </c>
      <c r="D127" s="16" t="s">
        <v>45</v>
      </c>
      <c r="E127" s="16" t="s">
        <v>235</v>
      </c>
      <c r="F127" s="30">
        <v>240</v>
      </c>
      <c r="G127" s="28">
        <v>100000</v>
      </c>
      <c r="H127" s="14"/>
      <c r="I127" s="14"/>
      <c r="J127" s="14"/>
      <c r="K127" s="14"/>
      <c r="L127" s="14"/>
      <c r="M127" s="14">
        <v>20000</v>
      </c>
      <c r="N127" s="14"/>
      <c r="O127" s="14"/>
      <c r="P127" s="14">
        <v>201232</v>
      </c>
      <c r="Q127" s="14">
        <v>198797</v>
      </c>
      <c r="R127" s="14"/>
      <c r="S127" s="14">
        <v>6300</v>
      </c>
      <c r="T127" s="14"/>
      <c r="U127" s="14"/>
      <c r="V127" s="29">
        <f>G127+H127+I127+J127+K127+L127+M127+N127+O127+Q127+P127+S127</f>
        <v>526329</v>
      </c>
      <c r="W127" s="23"/>
    </row>
    <row r="128" spans="1:23" ht="45">
      <c r="A128" s="26" t="s">
        <v>46</v>
      </c>
      <c r="B128" s="16">
        <v>902</v>
      </c>
      <c r="C128" s="16" t="s">
        <v>18</v>
      </c>
      <c r="D128" s="16" t="s">
        <v>45</v>
      </c>
      <c r="E128" s="16" t="s">
        <v>147</v>
      </c>
      <c r="F128" s="27" t="s">
        <v>0</v>
      </c>
      <c r="G128" s="28">
        <f>G129+G133+G135</f>
        <v>9184560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29">
        <f>Q129+Q133+Q135</f>
        <v>0</v>
      </c>
      <c r="R128" s="29"/>
      <c r="S128" s="29"/>
      <c r="T128" s="29">
        <f>T129+T133+T135</f>
        <v>30153</v>
      </c>
      <c r="U128" s="40">
        <f>U129+U133+U135</f>
        <v>0</v>
      </c>
      <c r="V128" s="29">
        <f>V129+V133+V135</f>
        <v>9214713</v>
      </c>
      <c r="W128" s="23"/>
    </row>
    <row r="129" spans="1:23" ht="45">
      <c r="A129" s="26" t="s">
        <v>19</v>
      </c>
      <c r="B129" s="16">
        <v>902</v>
      </c>
      <c r="C129" s="16" t="s">
        <v>18</v>
      </c>
      <c r="D129" s="16" t="s">
        <v>45</v>
      </c>
      <c r="E129" s="16" t="s">
        <v>147</v>
      </c>
      <c r="F129" s="30" t="s">
        <v>20</v>
      </c>
      <c r="G129" s="28">
        <f>G130</f>
        <v>7769048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29">
        <f>Q130+Q132</f>
        <v>0</v>
      </c>
      <c r="R129" s="29"/>
      <c r="S129" s="29"/>
      <c r="T129" s="29"/>
      <c r="U129" s="29"/>
      <c r="V129" s="29">
        <f>V130+V132</f>
        <v>7769048</v>
      </c>
      <c r="W129" s="23"/>
    </row>
    <row r="130" spans="1:23" ht="11.25">
      <c r="A130" s="38" t="s">
        <v>41</v>
      </c>
      <c r="B130" s="16">
        <v>902</v>
      </c>
      <c r="C130" s="16" t="s">
        <v>18</v>
      </c>
      <c r="D130" s="16" t="s">
        <v>45</v>
      </c>
      <c r="E130" s="16" t="s">
        <v>147</v>
      </c>
      <c r="F130" s="30" t="s">
        <v>42</v>
      </c>
      <c r="G130" s="28">
        <f>G131</f>
        <v>7769048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29">
        <f>Q131</f>
        <v>-1200</v>
      </c>
      <c r="R130" s="29"/>
      <c r="S130" s="29"/>
      <c r="T130" s="29"/>
      <c r="U130" s="29"/>
      <c r="V130" s="29">
        <f>V131</f>
        <v>7767848</v>
      </c>
      <c r="W130" s="23"/>
    </row>
    <row r="131" spans="1:23" ht="22.5">
      <c r="A131" s="26" t="s">
        <v>228</v>
      </c>
      <c r="B131" s="16">
        <v>902</v>
      </c>
      <c r="C131" s="16" t="s">
        <v>18</v>
      </c>
      <c r="D131" s="16" t="s">
        <v>45</v>
      </c>
      <c r="E131" s="16" t="s">
        <v>147</v>
      </c>
      <c r="F131" s="30">
        <v>111</v>
      </c>
      <c r="G131" s="28">
        <v>7769048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>
        <v>-1200</v>
      </c>
      <c r="R131" s="14"/>
      <c r="S131" s="14"/>
      <c r="T131" s="14"/>
      <c r="U131" s="14"/>
      <c r="V131" s="29">
        <f>G131+H131+I131+J131+K131+L131+M131+N131+O131+Q131</f>
        <v>7767848</v>
      </c>
      <c r="W131" s="23"/>
    </row>
    <row r="132" spans="1:23" ht="22.5">
      <c r="A132" s="26" t="s">
        <v>139</v>
      </c>
      <c r="B132" s="16">
        <v>902</v>
      </c>
      <c r="C132" s="16" t="s">
        <v>18</v>
      </c>
      <c r="D132" s="16" t="s">
        <v>45</v>
      </c>
      <c r="E132" s="16" t="s">
        <v>147</v>
      </c>
      <c r="F132" s="30">
        <v>122</v>
      </c>
      <c r="G132" s="28"/>
      <c r="H132" s="14"/>
      <c r="I132" s="14"/>
      <c r="J132" s="14"/>
      <c r="K132" s="14"/>
      <c r="L132" s="14"/>
      <c r="M132" s="14"/>
      <c r="N132" s="14"/>
      <c r="O132" s="14"/>
      <c r="P132" s="14"/>
      <c r="Q132" s="14">
        <v>1200</v>
      </c>
      <c r="R132" s="14"/>
      <c r="S132" s="14"/>
      <c r="T132" s="14"/>
      <c r="U132" s="14"/>
      <c r="V132" s="29">
        <f>G132+H132+I132+J132+K132+L132+M132+N132+O132+Q132</f>
        <v>1200</v>
      </c>
      <c r="W132" s="23"/>
    </row>
    <row r="133" spans="1:23" ht="22.5">
      <c r="A133" s="26" t="s">
        <v>23</v>
      </c>
      <c r="B133" s="16">
        <v>902</v>
      </c>
      <c r="C133" s="16" t="s">
        <v>18</v>
      </c>
      <c r="D133" s="16" t="s">
        <v>45</v>
      </c>
      <c r="E133" s="16" t="s">
        <v>147</v>
      </c>
      <c r="F133" s="30" t="s">
        <v>24</v>
      </c>
      <c r="G133" s="28">
        <f>G134</f>
        <v>1380812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29">
        <f>T134</f>
        <v>29944</v>
      </c>
      <c r="U133" s="29">
        <f>U134</f>
        <v>2397</v>
      </c>
      <c r="V133" s="29">
        <f>V134</f>
        <v>1413153</v>
      </c>
      <c r="W133" s="23"/>
    </row>
    <row r="134" spans="1:23" ht="22.5">
      <c r="A134" s="26" t="s">
        <v>25</v>
      </c>
      <c r="B134" s="16">
        <v>902</v>
      </c>
      <c r="C134" s="16" t="s">
        <v>18</v>
      </c>
      <c r="D134" s="16" t="s">
        <v>45</v>
      </c>
      <c r="E134" s="16" t="s">
        <v>147</v>
      </c>
      <c r="F134" s="30" t="s">
        <v>26</v>
      </c>
      <c r="G134" s="28">
        <v>1380812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>
        <v>29944</v>
      </c>
      <c r="U134" s="14">
        <v>2397</v>
      </c>
      <c r="V134" s="29">
        <f>G134+H134+I134+J134+K134+L134+M134+N134+O134+Q134+U134+T134</f>
        <v>1413153</v>
      </c>
      <c r="W134" s="23"/>
    </row>
    <row r="135" spans="1:23" ht="34.5" customHeight="1">
      <c r="A135" s="26" t="s">
        <v>27</v>
      </c>
      <c r="B135" s="16">
        <v>902</v>
      </c>
      <c r="C135" s="16" t="s">
        <v>18</v>
      </c>
      <c r="D135" s="16" t="s">
        <v>45</v>
      </c>
      <c r="E135" s="16" t="s">
        <v>147</v>
      </c>
      <c r="F135" s="30" t="s">
        <v>28</v>
      </c>
      <c r="G135" s="28">
        <f>G136</f>
        <v>34700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29">
        <f>T136</f>
        <v>209</v>
      </c>
      <c r="U135" s="29">
        <f>U136</f>
        <v>-2397</v>
      </c>
      <c r="V135" s="29">
        <f>V136</f>
        <v>32512</v>
      </c>
      <c r="W135" s="23"/>
    </row>
    <row r="136" spans="1:23" ht="34.5" customHeight="1">
      <c r="A136" s="26" t="s">
        <v>101</v>
      </c>
      <c r="B136" s="16">
        <v>902</v>
      </c>
      <c r="C136" s="16" t="s">
        <v>18</v>
      </c>
      <c r="D136" s="16" t="s">
        <v>45</v>
      </c>
      <c r="E136" s="16" t="s">
        <v>147</v>
      </c>
      <c r="F136" s="30">
        <v>850</v>
      </c>
      <c r="G136" s="28">
        <f>G137+G138</f>
        <v>34700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29">
        <f>T137+T138</f>
        <v>209</v>
      </c>
      <c r="U136" s="29">
        <f>U137+U138</f>
        <v>-2397</v>
      </c>
      <c r="V136" s="29">
        <f>V137+V138</f>
        <v>32512</v>
      </c>
      <c r="W136" s="23"/>
    </row>
    <row r="137" spans="1:23" ht="22.5">
      <c r="A137" s="26" t="s">
        <v>29</v>
      </c>
      <c r="B137" s="16">
        <v>902</v>
      </c>
      <c r="C137" s="16" t="s">
        <v>18</v>
      </c>
      <c r="D137" s="16" t="s">
        <v>45</v>
      </c>
      <c r="E137" s="16" t="s">
        <v>147</v>
      </c>
      <c r="F137" s="30" t="s">
        <v>30</v>
      </c>
      <c r="G137" s="28">
        <v>16000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>
        <v>-2397</v>
      </c>
      <c r="V137" s="29">
        <f>G137+H137+I137+J137+K137+L137+M137+N137+O137+Q137+U137</f>
        <v>13603</v>
      </c>
      <c r="W137" s="23"/>
    </row>
    <row r="138" spans="1:23" ht="11.25">
      <c r="A138" s="26" t="s">
        <v>31</v>
      </c>
      <c r="B138" s="16">
        <v>902</v>
      </c>
      <c r="C138" s="16" t="s">
        <v>18</v>
      </c>
      <c r="D138" s="16" t="s">
        <v>45</v>
      </c>
      <c r="E138" s="16" t="s">
        <v>147</v>
      </c>
      <c r="F138" s="30" t="s">
        <v>32</v>
      </c>
      <c r="G138" s="28">
        <v>18700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>
        <v>209</v>
      </c>
      <c r="U138" s="14"/>
      <c r="V138" s="29">
        <f>G138+H138+I138+J138+K138+L138+M138+N138+T138</f>
        <v>18909</v>
      </c>
      <c r="W138" s="23"/>
    </row>
    <row r="139" spans="1:23" ht="78" customHeight="1" hidden="1">
      <c r="A139" s="26" t="s">
        <v>265</v>
      </c>
      <c r="B139" s="16">
        <v>902</v>
      </c>
      <c r="C139" s="16" t="s">
        <v>18</v>
      </c>
      <c r="D139" s="16" t="s">
        <v>45</v>
      </c>
      <c r="E139" s="16" t="s">
        <v>235</v>
      </c>
      <c r="F139" s="30"/>
      <c r="G139" s="28">
        <f>G140</f>
        <v>0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29">
        <f>V140</f>
        <v>100000</v>
      </c>
      <c r="W139" s="23"/>
    </row>
    <row r="140" spans="1:23" ht="22.5" hidden="1">
      <c r="A140" s="26" t="s">
        <v>23</v>
      </c>
      <c r="B140" s="16">
        <v>902</v>
      </c>
      <c r="C140" s="16" t="s">
        <v>18</v>
      </c>
      <c r="D140" s="16" t="s">
        <v>45</v>
      </c>
      <c r="E140" s="16" t="s">
        <v>235</v>
      </c>
      <c r="F140" s="30">
        <v>200</v>
      </c>
      <c r="G140" s="28">
        <f>G141</f>
        <v>0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29">
        <f>V141</f>
        <v>100000</v>
      </c>
      <c r="W140" s="23"/>
    </row>
    <row r="141" spans="1:23" ht="22.5" hidden="1">
      <c r="A141" s="26" t="s">
        <v>25</v>
      </c>
      <c r="B141" s="16">
        <v>902</v>
      </c>
      <c r="C141" s="16" t="s">
        <v>18</v>
      </c>
      <c r="D141" s="16" t="s">
        <v>45</v>
      </c>
      <c r="E141" s="16" t="s">
        <v>235</v>
      </c>
      <c r="F141" s="30">
        <v>240</v>
      </c>
      <c r="G141" s="28">
        <v>0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29">
        <v>100000</v>
      </c>
      <c r="W141" s="23"/>
    </row>
    <row r="142" spans="1:23" ht="82.5" customHeight="1">
      <c r="A142" s="26" t="s">
        <v>266</v>
      </c>
      <c r="B142" s="16">
        <v>902</v>
      </c>
      <c r="C142" s="16" t="s">
        <v>18</v>
      </c>
      <c r="D142" s="16" t="s">
        <v>45</v>
      </c>
      <c r="E142" s="16" t="s">
        <v>236</v>
      </c>
      <c r="F142" s="30"/>
      <c r="G142" s="28">
        <f>G143</f>
        <v>50000</v>
      </c>
      <c r="H142" s="29">
        <f>H143</f>
        <v>235071</v>
      </c>
      <c r="I142" s="29"/>
      <c r="J142" s="29"/>
      <c r="K142" s="29"/>
      <c r="L142" s="29"/>
      <c r="M142" s="29"/>
      <c r="N142" s="29"/>
      <c r="O142" s="29"/>
      <c r="P142" s="29"/>
      <c r="Q142" s="29">
        <f>Q143</f>
        <v>14954</v>
      </c>
      <c r="R142" s="29"/>
      <c r="S142" s="29"/>
      <c r="T142" s="29"/>
      <c r="U142" s="29"/>
      <c r="V142" s="29">
        <f>V143</f>
        <v>300025</v>
      </c>
      <c r="W142" s="23"/>
    </row>
    <row r="143" spans="1:23" ht="22.5">
      <c r="A143" s="26" t="s">
        <v>23</v>
      </c>
      <c r="B143" s="16">
        <v>902</v>
      </c>
      <c r="C143" s="16" t="s">
        <v>18</v>
      </c>
      <c r="D143" s="16" t="s">
        <v>45</v>
      </c>
      <c r="E143" s="16" t="s">
        <v>236</v>
      </c>
      <c r="F143" s="30">
        <v>200</v>
      </c>
      <c r="G143" s="28">
        <f>G144</f>
        <v>50000</v>
      </c>
      <c r="H143" s="29">
        <f>H144</f>
        <v>235071</v>
      </c>
      <c r="I143" s="29"/>
      <c r="J143" s="29"/>
      <c r="K143" s="29"/>
      <c r="L143" s="29"/>
      <c r="M143" s="29"/>
      <c r="N143" s="29"/>
      <c r="O143" s="29"/>
      <c r="P143" s="29"/>
      <c r="Q143" s="29">
        <f>Q144</f>
        <v>14954</v>
      </c>
      <c r="R143" s="29"/>
      <c r="S143" s="29"/>
      <c r="T143" s="29"/>
      <c r="U143" s="29"/>
      <c r="V143" s="29">
        <f>V144</f>
        <v>300025</v>
      </c>
      <c r="W143" s="23"/>
    </row>
    <row r="144" spans="1:23" ht="22.5">
      <c r="A144" s="26" t="s">
        <v>25</v>
      </c>
      <c r="B144" s="16">
        <v>902</v>
      </c>
      <c r="C144" s="16" t="s">
        <v>18</v>
      </c>
      <c r="D144" s="16" t="s">
        <v>45</v>
      </c>
      <c r="E144" s="16" t="s">
        <v>236</v>
      </c>
      <c r="F144" s="30">
        <v>240</v>
      </c>
      <c r="G144" s="28">
        <v>50000</v>
      </c>
      <c r="H144" s="14">
        <v>235071</v>
      </c>
      <c r="I144" s="14"/>
      <c r="J144" s="14"/>
      <c r="K144" s="14"/>
      <c r="L144" s="14"/>
      <c r="M144" s="14"/>
      <c r="N144" s="14"/>
      <c r="O144" s="14"/>
      <c r="P144" s="14"/>
      <c r="Q144" s="14">
        <v>14954</v>
      </c>
      <c r="R144" s="14"/>
      <c r="S144" s="14"/>
      <c r="T144" s="14"/>
      <c r="U144" s="14"/>
      <c r="V144" s="29">
        <f>G144+H144+I144+J144+K144+L144+M144+N144+O144+Q144</f>
        <v>300025</v>
      </c>
      <c r="W144" s="23"/>
    </row>
    <row r="145" spans="1:23" ht="11.25">
      <c r="A145" s="26" t="s">
        <v>105</v>
      </c>
      <c r="B145" s="16">
        <v>902</v>
      </c>
      <c r="C145" s="16" t="s">
        <v>18</v>
      </c>
      <c r="D145" s="16" t="s">
        <v>45</v>
      </c>
      <c r="E145" s="16" t="s">
        <v>106</v>
      </c>
      <c r="F145" s="30"/>
      <c r="G145" s="28"/>
      <c r="H145" s="14"/>
      <c r="I145" s="14"/>
      <c r="J145" s="14"/>
      <c r="K145" s="14"/>
      <c r="L145" s="29">
        <f>L146</f>
        <v>8700</v>
      </c>
      <c r="M145" s="29"/>
      <c r="N145" s="29"/>
      <c r="O145" s="29">
        <f>O146</f>
        <v>11960</v>
      </c>
      <c r="P145" s="29"/>
      <c r="Q145" s="29"/>
      <c r="R145" s="29"/>
      <c r="S145" s="29"/>
      <c r="T145" s="29">
        <f>T146</f>
        <v>20000</v>
      </c>
      <c r="U145" s="29"/>
      <c r="V145" s="29">
        <f>V146</f>
        <v>40660</v>
      </c>
      <c r="W145" s="23"/>
    </row>
    <row r="146" spans="1:23" ht="11.25">
      <c r="A146" s="26" t="s">
        <v>27</v>
      </c>
      <c r="B146" s="16">
        <v>902</v>
      </c>
      <c r="C146" s="16" t="s">
        <v>18</v>
      </c>
      <c r="D146" s="16" t="s">
        <v>45</v>
      </c>
      <c r="E146" s="16" t="s">
        <v>106</v>
      </c>
      <c r="F146" s="30">
        <v>800</v>
      </c>
      <c r="G146" s="28"/>
      <c r="H146" s="14"/>
      <c r="I146" s="14"/>
      <c r="J146" s="14"/>
      <c r="K146" s="14"/>
      <c r="L146" s="29">
        <f>L147</f>
        <v>8700</v>
      </c>
      <c r="M146" s="29"/>
      <c r="N146" s="29"/>
      <c r="O146" s="29">
        <f>O147</f>
        <v>11960</v>
      </c>
      <c r="P146" s="29"/>
      <c r="Q146" s="29"/>
      <c r="R146" s="29"/>
      <c r="S146" s="29"/>
      <c r="T146" s="29">
        <f>T147</f>
        <v>20000</v>
      </c>
      <c r="U146" s="29"/>
      <c r="V146" s="29">
        <f>V147</f>
        <v>40660</v>
      </c>
      <c r="W146" s="23"/>
    </row>
    <row r="147" spans="1:23" ht="11.25">
      <c r="A147" s="26" t="s">
        <v>59</v>
      </c>
      <c r="B147" s="16">
        <v>902</v>
      </c>
      <c r="C147" s="16" t="s">
        <v>18</v>
      </c>
      <c r="D147" s="16" t="s">
        <v>45</v>
      </c>
      <c r="E147" s="16" t="s">
        <v>106</v>
      </c>
      <c r="F147" s="30">
        <v>870</v>
      </c>
      <c r="G147" s="28"/>
      <c r="H147" s="14"/>
      <c r="I147" s="14"/>
      <c r="J147" s="14"/>
      <c r="K147" s="14"/>
      <c r="L147" s="14">
        <v>8700</v>
      </c>
      <c r="M147" s="14"/>
      <c r="N147" s="14"/>
      <c r="O147" s="14">
        <v>11960</v>
      </c>
      <c r="P147" s="14"/>
      <c r="Q147" s="14"/>
      <c r="R147" s="14"/>
      <c r="S147" s="14"/>
      <c r="T147" s="14">
        <v>20000</v>
      </c>
      <c r="U147" s="14"/>
      <c r="V147" s="29">
        <f>G147+H147+I147+J147+K147+L147+M147+N147+O147+T147</f>
        <v>40660</v>
      </c>
      <c r="W147" s="23"/>
    </row>
    <row r="148" spans="1:23" ht="11.25">
      <c r="A148" s="18" t="s">
        <v>237</v>
      </c>
      <c r="B148" s="19">
        <v>902</v>
      </c>
      <c r="C148" s="19" t="s">
        <v>18</v>
      </c>
      <c r="D148" s="19">
        <v>10</v>
      </c>
      <c r="E148" s="19"/>
      <c r="F148" s="20"/>
      <c r="G148" s="21">
        <f>G149</f>
        <v>6000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22">
        <f>V149</f>
        <v>6000</v>
      </c>
      <c r="W148" s="23"/>
    </row>
    <row r="149" spans="1:23" ht="43.5" customHeight="1">
      <c r="A149" s="26" t="s">
        <v>238</v>
      </c>
      <c r="B149" s="16">
        <v>902</v>
      </c>
      <c r="C149" s="16" t="s">
        <v>18</v>
      </c>
      <c r="D149" s="16">
        <v>10</v>
      </c>
      <c r="E149" s="16" t="s">
        <v>239</v>
      </c>
      <c r="F149" s="30"/>
      <c r="G149" s="28">
        <f>G150</f>
        <v>6000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29">
        <f>V150</f>
        <v>6000</v>
      </c>
      <c r="W149" s="23"/>
    </row>
    <row r="150" spans="1:23" ht="22.5">
      <c r="A150" s="26" t="s">
        <v>23</v>
      </c>
      <c r="B150" s="16">
        <v>902</v>
      </c>
      <c r="C150" s="16" t="s">
        <v>18</v>
      </c>
      <c r="D150" s="16">
        <v>10</v>
      </c>
      <c r="E150" s="16" t="s">
        <v>239</v>
      </c>
      <c r="F150" s="30">
        <v>200</v>
      </c>
      <c r="G150" s="28">
        <f>G151</f>
        <v>6000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29">
        <f>V151</f>
        <v>6000</v>
      </c>
      <c r="W150" s="23"/>
    </row>
    <row r="151" spans="1:23" ht="22.5">
      <c r="A151" s="26" t="s">
        <v>25</v>
      </c>
      <c r="B151" s="16">
        <v>902</v>
      </c>
      <c r="C151" s="16" t="s">
        <v>18</v>
      </c>
      <c r="D151" s="16">
        <v>10</v>
      </c>
      <c r="E151" s="16" t="s">
        <v>239</v>
      </c>
      <c r="F151" s="30">
        <v>240</v>
      </c>
      <c r="G151" s="28">
        <v>6000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29">
        <f>G151+H151+I151+J151+K151+L151+M151+N151</f>
        <v>6000</v>
      </c>
      <c r="W151" s="23"/>
    </row>
    <row r="152" spans="1:23" ht="21">
      <c r="A152" s="18" t="s">
        <v>107</v>
      </c>
      <c r="B152" s="19">
        <v>902</v>
      </c>
      <c r="C152" s="19" t="s">
        <v>18</v>
      </c>
      <c r="D152" s="19">
        <v>14</v>
      </c>
      <c r="E152" s="19"/>
      <c r="F152" s="20"/>
      <c r="G152" s="21">
        <f>G153</f>
        <v>40200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22">
        <f>V153</f>
        <v>40200</v>
      </c>
      <c r="W152" s="23"/>
    </row>
    <row r="153" spans="1:23" ht="36" customHeight="1">
      <c r="A153" s="26" t="s">
        <v>149</v>
      </c>
      <c r="B153" s="16">
        <v>902</v>
      </c>
      <c r="C153" s="16" t="s">
        <v>18</v>
      </c>
      <c r="D153" s="16">
        <v>14</v>
      </c>
      <c r="E153" s="16" t="s">
        <v>148</v>
      </c>
      <c r="F153" s="30"/>
      <c r="G153" s="28">
        <f>G154</f>
        <v>40200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29">
        <f>V154</f>
        <v>40200</v>
      </c>
      <c r="W153" s="23"/>
    </row>
    <row r="154" spans="1:23" ht="22.5">
      <c r="A154" s="26" t="s">
        <v>23</v>
      </c>
      <c r="B154" s="16">
        <v>902</v>
      </c>
      <c r="C154" s="16" t="s">
        <v>18</v>
      </c>
      <c r="D154" s="16">
        <v>14</v>
      </c>
      <c r="E154" s="16" t="s">
        <v>148</v>
      </c>
      <c r="F154" s="30">
        <v>200</v>
      </c>
      <c r="G154" s="28">
        <f>G155</f>
        <v>40200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29">
        <f>V155</f>
        <v>40200</v>
      </c>
      <c r="W154" s="23"/>
    </row>
    <row r="155" spans="1:23" ht="22.5">
      <c r="A155" s="26" t="s">
        <v>25</v>
      </c>
      <c r="B155" s="16">
        <v>902</v>
      </c>
      <c r="C155" s="16" t="s">
        <v>18</v>
      </c>
      <c r="D155" s="16">
        <v>14</v>
      </c>
      <c r="E155" s="16" t="s">
        <v>148</v>
      </c>
      <c r="F155" s="30">
        <v>240</v>
      </c>
      <c r="G155" s="28">
        <v>40200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29">
        <f>G155+H155+I155+J155+K155+L155+M155+N155</f>
        <v>40200</v>
      </c>
      <c r="W155" s="23"/>
    </row>
    <row r="156" spans="1:23" ht="11.25">
      <c r="A156" s="18" t="s">
        <v>48</v>
      </c>
      <c r="B156" s="19">
        <v>902</v>
      </c>
      <c r="C156" s="19" t="s">
        <v>35</v>
      </c>
      <c r="D156" s="24" t="s">
        <v>0</v>
      </c>
      <c r="E156" s="24" t="s">
        <v>0</v>
      </c>
      <c r="F156" s="30"/>
      <c r="G156" s="21">
        <f aca="true" t="shared" si="9" ref="G156:V156">G157+G161+G171</f>
        <v>9825471</v>
      </c>
      <c r="H156" s="22">
        <f t="shared" si="9"/>
        <v>30234914.6</v>
      </c>
      <c r="I156" s="22">
        <f t="shared" si="9"/>
        <v>3919200</v>
      </c>
      <c r="J156" s="22">
        <f t="shared" si="9"/>
        <v>30338550</v>
      </c>
      <c r="K156" s="22">
        <f t="shared" si="9"/>
        <v>2820000</v>
      </c>
      <c r="L156" s="22">
        <f t="shared" si="9"/>
        <v>139382.48</v>
      </c>
      <c r="M156" s="22">
        <f t="shared" si="9"/>
        <v>9103816.95</v>
      </c>
      <c r="N156" s="22">
        <f t="shared" si="9"/>
        <v>4594953</v>
      </c>
      <c r="O156" s="22">
        <f t="shared" si="9"/>
        <v>600000</v>
      </c>
      <c r="P156" s="22">
        <f t="shared" si="9"/>
        <v>11041120</v>
      </c>
      <c r="Q156" s="22">
        <f t="shared" si="9"/>
        <v>9159377.92</v>
      </c>
      <c r="R156" s="22">
        <f t="shared" si="9"/>
        <v>1200000</v>
      </c>
      <c r="S156" s="22">
        <f t="shared" si="9"/>
        <v>4240000</v>
      </c>
      <c r="T156" s="22">
        <f t="shared" si="9"/>
        <v>625690</v>
      </c>
      <c r="U156" s="22">
        <f t="shared" si="9"/>
        <v>15174310</v>
      </c>
      <c r="V156" s="22">
        <f t="shared" si="9"/>
        <v>133031785.95000002</v>
      </c>
      <c r="W156" s="23"/>
    </row>
    <row r="157" spans="1:23" ht="11.25">
      <c r="A157" s="18" t="s">
        <v>49</v>
      </c>
      <c r="B157" s="19">
        <v>902</v>
      </c>
      <c r="C157" s="19" t="s">
        <v>35</v>
      </c>
      <c r="D157" s="19" t="s">
        <v>50</v>
      </c>
      <c r="E157" s="16"/>
      <c r="F157" s="30"/>
      <c r="G157" s="21">
        <f>G158</f>
        <v>1761000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22">
        <f>V158</f>
        <v>1761000</v>
      </c>
      <c r="W157" s="23"/>
    </row>
    <row r="158" spans="1:23" ht="33.75">
      <c r="A158" s="31" t="s">
        <v>151</v>
      </c>
      <c r="B158" s="16">
        <v>902</v>
      </c>
      <c r="C158" s="16" t="s">
        <v>35</v>
      </c>
      <c r="D158" s="16" t="s">
        <v>50</v>
      </c>
      <c r="E158" s="16" t="s">
        <v>150</v>
      </c>
      <c r="F158" s="30"/>
      <c r="G158" s="28">
        <f>G159</f>
        <v>1761000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29">
        <f>V159</f>
        <v>1761000</v>
      </c>
      <c r="W158" s="23"/>
    </row>
    <row r="159" spans="1:23" ht="44.25" customHeight="1">
      <c r="A159" s="26" t="s">
        <v>27</v>
      </c>
      <c r="B159" s="16">
        <v>902</v>
      </c>
      <c r="C159" s="16" t="s">
        <v>35</v>
      </c>
      <c r="D159" s="16" t="s">
        <v>50</v>
      </c>
      <c r="E159" s="16" t="s">
        <v>150</v>
      </c>
      <c r="F159" s="30">
        <v>800</v>
      </c>
      <c r="G159" s="28">
        <f>G160</f>
        <v>1761000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29">
        <f>V160</f>
        <v>1761000</v>
      </c>
      <c r="W159" s="23"/>
    </row>
    <row r="160" spans="1:23" ht="33.75">
      <c r="A160" s="26" t="s">
        <v>108</v>
      </c>
      <c r="B160" s="16">
        <v>902</v>
      </c>
      <c r="C160" s="16" t="s">
        <v>35</v>
      </c>
      <c r="D160" s="16" t="s">
        <v>50</v>
      </c>
      <c r="E160" s="16" t="s">
        <v>150</v>
      </c>
      <c r="F160" s="30">
        <v>810</v>
      </c>
      <c r="G160" s="28">
        <v>1761000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29">
        <f>G160+H160+I160+J160+K160+L160+M160+N160</f>
        <v>1761000</v>
      </c>
      <c r="W160" s="23"/>
    </row>
    <row r="161" spans="1:23" ht="11.25">
      <c r="A161" s="18" t="s">
        <v>88</v>
      </c>
      <c r="B161" s="19">
        <v>902</v>
      </c>
      <c r="C161" s="19" t="s">
        <v>35</v>
      </c>
      <c r="D161" s="19" t="s">
        <v>45</v>
      </c>
      <c r="E161" s="24" t="s">
        <v>0</v>
      </c>
      <c r="F161" s="25" t="s">
        <v>0</v>
      </c>
      <c r="G161" s="21">
        <f>G162+G168</f>
        <v>7725471</v>
      </c>
      <c r="H161" s="22">
        <f>H162+H168</f>
        <v>30232965.6</v>
      </c>
      <c r="I161" s="22">
        <f>I162+I168</f>
        <v>3919200</v>
      </c>
      <c r="J161" s="22">
        <f>J162+J168+J165</f>
        <v>30338550</v>
      </c>
      <c r="K161" s="22">
        <f>K162+K168+K165</f>
        <v>2820000</v>
      </c>
      <c r="L161" s="22"/>
      <c r="M161" s="22">
        <f aca="true" t="shared" si="10" ref="M161:V161">M162+M168+M165</f>
        <v>9102816.95</v>
      </c>
      <c r="N161" s="22">
        <f t="shared" si="10"/>
        <v>4594953</v>
      </c>
      <c r="O161" s="22">
        <f t="shared" si="10"/>
        <v>600000</v>
      </c>
      <c r="P161" s="22">
        <f t="shared" si="10"/>
        <v>11041120</v>
      </c>
      <c r="Q161" s="22">
        <f t="shared" si="10"/>
        <v>9136000</v>
      </c>
      <c r="R161" s="22">
        <f t="shared" si="10"/>
        <v>1200000</v>
      </c>
      <c r="S161" s="22">
        <f>S162+S168+S165</f>
        <v>4240000</v>
      </c>
      <c r="T161" s="22">
        <f>T162+T168+T165</f>
        <v>625690</v>
      </c>
      <c r="U161" s="22">
        <f t="shared" si="10"/>
        <v>15174310</v>
      </c>
      <c r="V161" s="22">
        <f t="shared" si="10"/>
        <v>130751076.55000001</v>
      </c>
      <c r="W161" s="23"/>
    </row>
    <row r="162" spans="1:23" ht="33.75">
      <c r="A162" s="31" t="s">
        <v>153</v>
      </c>
      <c r="B162" s="16">
        <v>902</v>
      </c>
      <c r="C162" s="16" t="s">
        <v>35</v>
      </c>
      <c r="D162" s="16" t="s">
        <v>45</v>
      </c>
      <c r="E162" s="16" t="s">
        <v>152</v>
      </c>
      <c r="F162" s="27"/>
      <c r="G162" s="28">
        <f>G163</f>
        <v>7007271</v>
      </c>
      <c r="H162" s="29">
        <f>H163</f>
        <v>499321.6</v>
      </c>
      <c r="I162" s="29"/>
      <c r="J162" s="29"/>
      <c r="K162" s="29">
        <f>K163</f>
        <v>2630000</v>
      </c>
      <c r="L162" s="29"/>
      <c r="M162" s="29"/>
      <c r="N162" s="29">
        <f>N163</f>
        <v>4097440</v>
      </c>
      <c r="O162" s="29"/>
      <c r="P162" s="29">
        <f aca="true" t="shared" si="11" ref="P162:V163">P163</f>
        <v>4691120</v>
      </c>
      <c r="Q162" s="29">
        <f t="shared" si="11"/>
        <v>1272200</v>
      </c>
      <c r="R162" s="29"/>
      <c r="S162" s="29">
        <f t="shared" si="11"/>
        <v>890970.5</v>
      </c>
      <c r="T162" s="29">
        <f t="shared" si="11"/>
        <v>999744.5</v>
      </c>
      <c r="U162" s="29"/>
      <c r="V162" s="29">
        <f t="shared" si="11"/>
        <v>22088067.6</v>
      </c>
      <c r="W162" s="23"/>
    </row>
    <row r="163" spans="1:23" ht="22.5">
      <c r="A163" s="26" t="s">
        <v>23</v>
      </c>
      <c r="B163" s="16">
        <v>902</v>
      </c>
      <c r="C163" s="16" t="s">
        <v>35</v>
      </c>
      <c r="D163" s="16" t="s">
        <v>45</v>
      </c>
      <c r="E163" s="16" t="s">
        <v>152</v>
      </c>
      <c r="F163" s="30">
        <v>200</v>
      </c>
      <c r="G163" s="28">
        <f>G164</f>
        <v>7007271</v>
      </c>
      <c r="H163" s="29">
        <f>H164</f>
        <v>499321.6</v>
      </c>
      <c r="I163" s="29"/>
      <c r="J163" s="29"/>
      <c r="K163" s="29">
        <f>K164</f>
        <v>2630000</v>
      </c>
      <c r="L163" s="29"/>
      <c r="M163" s="29"/>
      <c r="N163" s="29">
        <f>N164</f>
        <v>4097440</v>
      </c>
      <c r="O163" s="29"/>
      <c r="P163" s="29">
        <f t="shared" si="11"/>
        <v>4691120</v>
      </c>
      <c r="Q163" s="29">
        <f t="shared" si="11"/>
        <v>1272200</v>
      </c>
      <c r="R163" s="29"/>
      <c r="S163" s="29">
        <f t="shared" si="11"/>
        <v>890970.5</v>
      </c>
      <c r="T163" s="29">
        <f t="shared" si="11"/>
        <v>999744.5</v>
      </c>
      <c r="U163" s="29"/>
      <c r="V163" s="29">
        <f t="shared" si="11"/>
        <v>22088067.6</v>
      </c>
      <c r="W163" s="23"/>
    </row>
    <row r="164" spans="1:23" ht="22.5">
      <c r="A164" s="26" t="s">
        <v>25</v>
      </c>
      <c r="B164" s="16">
        <v>902</v>
      </c>
      <c r="C164" s="16" t="s">
        <v>35</v>
      </c>
      <c r="D164" s="16" t="s">
        <v>45</v>
      </c>
      <c r="E164" s="16" t="s">
        <v>152</v>
      </c>
      <c r="F164" s="30">
        <v>240</v>
      </c>
      <c r="G164" s="28">
        <v>7007271</v>
      </c>
      <c r="H164" s="14">
        <v>499321.6</v>
      </c>
      <c r="I164" s="14"/>
      <c r="J164" s="14"/>
      <c r="K164" s="14">
        <v>2630000</v>
      </c>
      <c r="L164" s="14"/>
      <c r="M164" s="14"/>
      <c r="N164" s="14">
        <v>4097440</v>
      </c>
      <c r="O164" s="14"/>
      <c r="P164" s="14">
        <v>4691120</v>
      </c>
      <c r="Q164" s="14">
        <v>1272200</v>
      </c>
      <c r="R164" s="14"/>
      <c r="S164" s="14">
        <v>890970.5</v>
      </c>
      <c r="T164" s="14">
        <v>999744.5</v>
      </c>
      <c r="U164" s="14"/>
      <c r="V164" s="29">
        <f>G164+H164+I164+J164+K164+L164+M164+N164+O164+Q164+P164+S164+T164</f>
        <v>22088067.6</v>
      </c>
      <c r="W164" s="23"/>
    </row>
    <row r="165" spans="1:23" ht="33.75">
      <c r="A165" s="1" t="s">
        <v>285</v>
      </c>
      <c r="B165" s="16">
        <v>902</v>
      </c>
      <c r="C165" s="16" t="s">
        <v>35</v>
      </c>
      <c r="D165" s="16" t="s">
        <v>45</v>
      </c>
      <c r="E165" s="16" t="s">
        <v>291</v>
      </c>
      <c r="F165" s="30"/>
      <c r="G165" s="28"/>
      <c r="H165" s="14"/>
      <c r="I165" s="14"/>
      <c r="J165" s="14">
        <f>J166</f>
        <v>29528550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29">
        <f>U166</f>
        <v>11000000</v>
      </c>
      <c r="V165" s="29">
        <f>V166</f>
        <v>40528550</v>
      </c>
      <c r="W165" s="23"/>
    </row>
    <row r="166" spans="1:23" ht="22.5">
      <c r="A166" s="26" t="s">
        <v>23</v>
      </c>
      <c r="B166" s="16">
        <v>902</v>
      </c>
      <c r="C166" s="16" t="s">
        <v>35</v>
      </c>
      <c r="D166" s="16" t="s">
        <v>45</v>
      </c>
      <c r="E166" s="16" t="s">
        <v>291</v>
      </c>
      <c r="F166" s="30">
        <v>200</v>
      </c>
      <c r="G166" s="28"/>
      <c r="H166" s="14"/>
      <c r="I166" s="14"/>
      <c r="J166" s="14">
        <f>J167</f>
        <v>29528550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29">
        <f>U167</f>
        <v>11000000</v>
      </c>
      <c r="V166" s="29">
        <f>V167</f>
        <v>40528550</v>
      </c>
      <c r="W166" s="23"/>
    </row>
    <row r="167" spans="1:23" ht="22.5">
      <c r="A167" s="26" t="s">
        <v>25</v>
      </c>
      <c r="B167" s="16">
        <v>902</v>
      </c>
      <c r="C167" s="16" t="s">
        <v>35</v>
      </c>
      <c r="D167" s="16" t="s">
        <v>45</v>
      </c>
      <c r="E167" s="16" t="s">
        <v>291</v>
      </c>
      <c r="F167" s="30">
        <v>240</v>
      </c>
      <c r="G167" s="28"/>
      <c r="H167" s="14"/>
      <c r="I167" s="14"/>
      <c r="J167" s="14">
        <v>29528550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11000000</v>
      </c>
      <c r="V167" s="29">
        <f>G167+H167+I167+J167+K167+L167+M167+N167+O167+Q167+U167</f>
        <v>40528550</v>
      </c>
      <c r="W167" s="23"/>
    </row>
    <row r="168" spans="1:23" ht="22.5">
      <c r="A168" s="31" t="s">
        <v>155</v>
      </c>
      <c r="B168" s="16">
        <v>902</v>
      </c>
      <c r="C168" s="16" t="s">
        <v>35</v>
      </c>
      <c r="D168" s="16" t="s">
        <v>45</v>
      </c>
      <c r="E168" s="16" t="s">
        <v>154</v>
      </c>
      <c r="F168" s="27"/>
      <c r="G168" s="28">
        <f aca="true" t="shared" si="12" ref="G168:V169">G169</f>
        <v>718200</v>
      </c>
      <c r="H168" s="29">
        <f t="shared" si="12"/>
        <v>29733644</v>
      </c>
      <c r="I168" s="29">
        <f t="shared" si="12"/>
        <v>3919200</v>
      </c>
      <c r="J168" s="29">
        <f>J169</f>
        <v>810000</v>
      </c>
      <c r="K168" s="29">
        <f t="shared" si="12"/>
        <v>190000</v>
      </c>
      <c r="L168" s="29"/>
      <c r="M168" s="29">
        <f t="shared" si="12"/>
        <v>9102816.95</v>
      </c>
      <c r="N168" s="29">
        <f t="shared" si="12"/>
        <v>497513</v>
      </c>
      <c r="O168" s="29">
        <f t="shared" si="12"/>
        <v>600000</v>
      </c>
      <c r="P168" s="29">
        <f t="shared" si="12"/>
        <v>6350000</v>
      </c>
      <c r="Q168" s="29">
        <f t="shared" si="12"/>
        <v>7863800</v>
      </c>
      <c r="R168" s="29">
        <f t="shared" si="12"/>
        <v>1200000</v>
      </c>
      <c r="S168" s="29">
        <f t="shared" si="12"/>
        <v>3349029.5</v>
      </c>
      <c r="T168" s="29">
        <f t="shared" si="12"/>
        <v>-374054.5</v>
      </c>
      <c r="U168" s="29">
        <f t="shared" si="12"/>
        <v>4174310</v>
      </c>
      <c r="V168" s="29">
        <f t="shared" si="12"/>
        <v>68134458.95</v>
      </c>
      <c r="W168" s="23"/>
    </row>
    <row r="169" spans="1:23" ht="22.5">
      <c r="A169" s="26" t="s">
        <v>23</v>
      </c>
      <c r="B169" s="16">
        <v>902</v>
      </c>
      <c r="C169" s="16" t="s">
        <v>35</v>
      </c>
      <c r="D169" s="16" t="s">
        <v>45</v>
      </c>
      <c r="E169" s="16" t="s">
        <v>154</v>
      </c>
      <c r="F169" s="30">
        <v>200</v>
      </c>
      <c r="G169" s="28">
        <f t="shared" si="12"/>
        <v>718200</v>
      </c>
      <c r="H169" s="29">
        <f t="shared" si="12"/>
        <v>29733644</v>
      </c>
      <c r="I169" s="29">
        <f t="shared" si="12"/>
        <v>3919200</v>
      </c>
      <c r="J169" s="29">
        <f>J170</f>
        <v>810000</v>
      </c>
      <c r="K169" s="29">
        <f t="shared" si="12"/>
        <v>190000</v>
      </c>
      <c r="L169" s="29"/>
      <c r="M169" s="29">
        <f t="shared" si="12"/>
        <v>9102816.95</v>
      </c>
      <c r="N169" s="29">
        <f t="shared" si="12"/>
        <v>497513</v>
      </c>
      <c r="O169" s="29">
        <f t="shared" si="12"/>
        <v>600000</v>
      </c>
      <c r="P169" s="29">
        <f t="shared" si="12"/>
        <v>6350000</v>
      </c>
      <c r="Q169" s="29">
        <f t="shared" si="12"/>
        <v>7863800</v>
      </c>
      <c r="R169" s="29">
        <f t="shared" si="12"/>
        <v>1200000</v>
      </c>
      <c r="S169" s="29">
        <f t="shared" si="12"/>
        <v>3349029.5</v>
      </c>
      <c r="T169" s="29">
        <f t="shared" si="12"/>
        <v>-374054.5</v>
      </c>
      <c r="U169" s="29">
        <f t="shared" si="12"/>
        <v>4174310</v>
      </c>
      <c r="V169" s="29">
        <f t="shared" si="12"/>
        <v>68134458.95</v>
      </c>
      <c r="W169" s="23"/>
    </row>
    <row r="170" spans="1:23" ht="22.5">
      <c r="A170" s="26" t="s">
        <v>25</v>
      </c>
      <c r="B170" s="16">
        <v>902</v>
      </c>
      <c r="C170" s="16" t="s">
        <v>35</v>
      </c>
      <c r="D170" s="16" t="s">
        <v>45</v>
      </c>
      <c r="E170" s="16" t="s">
        <v>154</v>
      </c>
      <c r="F170" s="30">
        <v>240</v>
      </c>
      <c r="G170" s="28">
        <v>718200</v>
      </c>
      <c r="H170" s="14">
        <v>29733644</v>
      </c>
      <c r="I170" s="14">
        <v>3919200</v>
      </c>
      <c r="J170" s="14">
        <v>810000</v>
      </c>
      <c r="K170" s="14">
        <v>190000</v>
      </c>
      <c r="L170" s="14"/>
      <c r="M170" s="14">
        <v>9102816.95</v>
      </c>
      <c r="N170" s="14">
        <v>497513</v>
      </c>
      <c r="O170" s="14">
        <v>600000</v>
      </c>
      <c r="P170" s="14">
        <v>6350000</v>
      </c>
      <c r="Q170" s="14">
        <v>7863800</v>
      </c>
      <c r="R170" s="14">
        <v>1200000</v>
      </c>
      <c r="S170" s="14">
        <v>3349029.5</v>
      </c>
      <c r="T170" s="14">
        <v>-374054.5</v>
      </c>
      <c r="U170" s="14">
        <v>4174310</v>
      </c>
      <c r="V170" s="29">
        <f>G170+H170+I170+J170+K170+L170+M170+N170+O170+Q170+U170+T170+P170+R170+S170</f>
        <v>68134458.95</v>
      </c>
      <c r="W170" s="23"/>
    </row>
    <row r="171" spans="1:23" ht="11.25">
      <c r="A171" s="18" t="s">
        <v>55</v>
      </c>
      <c r="B171" s="19">
        <v>902</v>
      </c>
      <c r="C171" s="19" t="s">
        <v>35</v>
      </c>
      <c r="D171" s="19" t="s">
        <v>56</v>
      </c>
      <c r="E171" s="24"/>
      <c r="F171" s="25"/>
      <c r="G171" s="21">
        <f>G182+G179</f>
        <v>339000</v>
      </c>
      <c r="H171" s="22">
        <f>H182+H188+H172</f>
        <v>1949</v>
      </c>
      <c r="I171" s="22"/>
      <c r="J171" s="22"/>
      <c r="K171" s="22"/>
      <c r="L171" s="22">
        <f>L182+L179+L172+L176</f>
        <v>139382.48</v>
      </c>
      <c r="M171" s="22">
        <f>M182+M179+M172+M176</f>
        <v>1000</v>
      </c>
      <c r="N171" s="22"/>
      <c r="O171" s="22"/>
      <c r="P171" s="22"/>
      <c r="Q171" s="22">
        <f>Q182+Q179+Q172+Q176</f>
        <v>23377.92</v>
      </c>
      <c r="R171" s="22"/>
      <c r="S171" s="22"/>
      <c r="T171" s="22"/>
      <c r="U171" s="22"/>
      <c r="V171" s="22">
        <f>V182+V179+V172+V176</f>
        <v>519709.4</v>
      </c>
      <c r="W171" s="23"/>
    </row>
    <row r="172" spans="1:23" ht="22.5">
      <c r="A172" s="31" t="s">
        <v>140</v>
      </c>
      <c r="B172" s="16">
        <v>902</v>
      </c>
      <c r="C172" s="16" t="s">
        <v>35</v>
      </c>
      <c r="D172" s="16" t="s">
        <v>56</v>
      </c>
      <c r="E172" s="16" t="s">
        <v>142</v>
      </c>
      <c r="F172" s="27"/>
      <c r="G172" s="21"/>
      <c r="H172" s="22">
        <f>H173</f>
        <v>1949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>
        <f>V173</f>
        <v>1949</v>
      </c>
      <c r="W172" s="23"/>
    </row>
    <row r="173" spans="1:23" ht="45">
      <c r="A173" s="26" t="s">
        <v>19</v>
      </c>
      <c r="B173" s="16">
        <v>902</v>
      </c>
      <c r="C173" s="16" t="s">
        <v>35</v>
      </c>
      <c r="D173" s="16" t="s">
        <v>56</v>
      </c>
      <c r="E173" s="16" t="s">
        <v>142</v>
      </c>
      <c r="F173" s="30" t="s">
        <v>20</v>
      </c>
      <c r="G173" s="21"/>
      <c r="H173" s="22">
        <f>H174</f>
        <v>1949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>
        <f>V174</f>
        <v>1949</v>
      </c>
      <c r="W173" s="23"/>
    </row>
    <row r="174" spans="1:23" ht="22.5">
      <c r="A174" s="26" t="s">
        <v>21</v>
      </c>
      <c r="B174" s="16">
        <v>902</v>
      </c>
      <c r="C174" s="16" t="s">
        <v>35</v>
      </c>
      <c r="D174" s="16" t="s">
        <v>56</v>
      </c>
      <c r="E174" s="16" t="s">
        <v>142</v>
      </c>
      <c r="F174" s="30" t="s">
        <v>22</v>
      </c>
      <c r="G174" s="21"/>
      <c r="H174" s="22">
        <f>H175</f>
        <v>1949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>
        <f>V175</f>
        <v>1949</v>
      </c>
      <c r="W174" s="23"/>
    </row>
    <row r="175" spans="1:23" ht="33.75">
      <c r="A175" s="26" t="s">
        <v>227</v>
      </c>
      <c r="B175" s="16">
        <v>902</v>
      </c>
      <c r="C175" s="16" t="s">
        <v>35</v>
      </c>
      <c r="D175" s="16" t="s">
        <v>56</v>
      </c>
      <c r="E175" s="16" t="s">
        <v>142</v>
      </c>
      <c r="F175" s="30">
        <v>121</v>
      </c>
      <c r="G175" s="21"/>
      <c r="H175" s="14">
        <v>1949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29">
        <f>G175+H175+I175+J175+K175+L175+M175+N175</f>
        <v>1949</v>
      </c>
      <c r="W175" s="23"/>
    </row>
    <row r="176" spans="1:23" ht="45">
      <c r="A176" s="26" t="s">
        <v>264</v>
      </c>
      <c r="B176" s="16">
        <v>902</v>
      </c>
      <c r="C176" s="16" t="s">
        <v>35</v>
      </c>
      <c r="D176" s="16" t="s">
        <v>56</v>
      </c>
      <c r="E176" s="16" t="s">
        <v>263</v>
      </c>
      <c r="F176" s="30"/>
      <c r="G176" s="21"/>
      <c r="H176" s="14"/>
      <c r="I176" s="14"/>
      <c r="J176" s="14"/>
      <c r="K176" s="14"/>
      <c r="L176" s="29">
        <f>L177</f>
        <v>139382.48</v>
      </c>
      <c r="M176" s="29">
        <f>M177</f>
        <v>1000</v>
      </c>
      <c r="N176" s="29"/>
      <c r="O176" s="29"/>
      <c r="P176" s="29"/>
      <c r="Q176" s="29">
        <f>Q177</f>
        <v>23377.92</v>
      </c>
      <c r="R176" s="29"/>
      <c r="S176" s="29"/>
      <c r="T176" s="29"/>
      <c r="U176" s="29"/>
      <c r="V176" s="29">
        <f>V177</f>
        <v>163760.40000000002</v>
      </c>
      <c r="W176" s="23"/>
    </row>
    <row r="177" spans="1:23" ht="22.5">
      <c r="A177" s="26" t="s">
        <v>23</v>
      </c>
      <c r="B177" s="16">
        <v>902</v>
      </c>
      <c r="C177" s="16" t="s">
        <v>35</v>
      </c>
      <c r="D177" s="16" t="s">
        <v>56</v>
      </c>
      <c r="E177" s="16" t="s">
        <v>263</v>
      </c>
      <c r="F177" s="30">
        <v>200</v>
      </c>
      <c r="G177" s="21"/>
      <c r="H177" s="14"/>
      <c r="I177" s="14"/>
      <c r="J177" s="14"/>
      <c r="K177" s="14"/>
      <c r="L177" s="29">
        <f>L178</f>
        <v>139382.48</v>
      </c>
      <c r="M177" s="29">
        <f>M178</f>
        <v>1000</v>
      </c>
      <c r="N177" s="29"/>
      <c r="O177" s="29"/>
      <c r="P177" s="29"/>
      <c r="Q177" s="29">
        <f>Q178</f>
        <v>23377.92</v>
      </c>
      <c r="R177" s="29"/>
      <c r="S177" s="29"/>
      <c r="T177" s="29"/>
      <c r="U177" s="29"/>
      <c r="V177" s="29">
        <f>V178</f>
        <v>163760.40000000002</v>
      </c>
      <c r="W177" s="23"/>
    </row>
    <row r="178" spans="1:23" ht="22.5">
      <c r="A178" s="26" t="s">
        <v>25</v>
      </c>
      <c r="B178" s="16">
        <v>902</v>
      </c>
      <c r="C178" s="16" t="s">
        <v>35</v>
      </c>
      <c r="D178" s="16" t="s">
        <v>56</v>
      </c>
      <c r="E178" s="16" t="s">
        <v>263</v>
      </c>
      <c r="F178" s="30">
        <v>240</v>
      </c>
      <c r="G178" s="21"/>
      <c r="H178" s="14"/>
      <c r="I178" s="14"/>
      <c r="J178" s="14"/>
      <c r="K178" s="14"/>
      <c r="L178" s="14">
        <v>139382.48</v>
      </c>
      <c r="M178" s="14">
        <v>1000</v>
      </c>
      <c r="N178" s="14"/>
      <c r="O178" s="14"/>
      <c r="P178" s="14"/>
      <c r="Q178" s="14">
        <v>23377.92</v>
      </c>
      <c r="R178" s="14"/>
      <c r="S178" s="14"/>
      <c r="T178" s="14"/>
      <c r="U178" s="14"/>
      <c r="V178" s="29">
        <f>G178+H178+I178+J178+K178+L178+M178+N178+O178+Q178</f>
        <v>163760.40000000002</v>
      </c>
      <c r="W178" s="23"/>
    </row>
    <row r="179" spans="1:23" ht="22.5">
      <c r="A179" s="31" t="s">
        <v>269</v>
      </c>
      <c r="B179" s="16">
        <v>902</v>
      </c>
      <c r="C179" s="16" t="s">
        <v>35</v>
      </c>
      <c r="D179" s="16" t="s">
        <v>56</v>
      </c>
      <c r="E179" s="16" t="s">
        <v>240</v>
      </c>
      <c r="F179" s="30"/>
      <c r="G179" s="28">
        <f>G180</f>
        <v>10000</v>
      </c>
      <c r="H179" s="29">
        <f>H180</f>
        <v>15000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>
        <f>V180</f>
        <v>25000</v>
      </c>
      <c r="W179" s="23"/>
    </row>
    <row r="180" spans="1:23" ht="22.5">
      <c r="A180" s="26" t="s">
        <v>23</v>
      </c>
      <c r="B180" s="16">
        <v>902</v>
      </c>
      <c r="C180" s="16" t="s">
        <v>35</v>
      </c>
      <c r="D180" s="16" t="s">
        <v>56</v>
      </c>
      <c r="E180" s="16" t="s">
        <v>240</v>
      </c>
      <c r="F180" s="30">
        <v>200</v>
      </c>
      <c r="G180" s="28">
        <f>G181</f>
        <v>10000</v>
      </c>
      <c r="H180" s="29">
        <f>H181</f>
        <v>15000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>
        <f>V181</f>
        <v>25000</v>
      </c>
      <c r="W180" s="23"/>
    </row>
    <row r="181" spans="1:23" ht="22.5">
      <c r="A181" s="26" t="s">
        <v>25</v>
      </c>
      <c r="B181" s="16">
        <v>902</v>
      </c>
      <c r="C181" s="16" t="s">
        <v>35</v>
      </c>
      <c r="D181" s="16" t="s">
        <v>56</v>
      </c>
      <c r="E181" s="16" t="s">
        <v>240</v>
      </c>
      <c r="F181" s="30">
        <v>240</v>
      </c>
      <c r="G181" s="28">
        <v>10000</v>
      </c>
      <c r="H181" s="14">
        <v>15000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29">
        <f>G181+H181+I181+J181+K181+L181+M181+N181</f>
        <v>25000</v>
      </c>
      <c r="W181" s="23"/>
    </row>
    <row r="182" spans="1:23" ht="33.75">
      <c r="A182" s="37" t="s">
        <v>270</v>
      </c>
      <c r="B182" s="16">
        <v>902</v>
      </c>
      <c r="C182" s="16" t="s">
        <v>35</v>
      </c>
      <c r="D182" s="16" t="s">
        <v>56</v>
      </c>
      <c r="E182" s="16" t="s">
        <v>109</v>
      </c>
      <c r="F182" s="30"/>
      <c r="G182" s="28">
        <f>G183+G186</f>
        <v>329000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29">
        <f>V183+V186</f>
        <v>329000</v>
      </c>
      <c r="W182" s="23"/>
    </row>
    <row r="183" spans="1:23" ht="45">
      <c r="A183" s="26" t="s">
        <v>19</v>
      </c>
      <c r="B183" s="16">
        <v>902</v>
      </c>
      <c r="C183" s="16" t="s">
        <v>35</v>
      </c>
      <c r="D183" s="16" t="s">
        <v>56</v>
      </c>
      <c r="E183" s="16" t="s">
        <v>109</v>
      </c>
      <c r="F183" s="30">
        <v>100</v>
      </c>
      <c r="G183" s="28">
        <f>G184</f>
        <v>205725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29">
        <f>V184</f>
        <v>202214.9</v>
      </c>
      <c r="W183" s="23"/>
    </row>
    <row r="184" spans="1:23" ht="22.5">
      <c r="A184" s="26" t="s">
        <v>21</v>
      </c>
      <c r="B184" s="16">
        <v>902</v>
      </c>
      <c r="C184" s="16" t="s">
        <v>35</v>
      </c>
      <c r="D184" s="16" t="s">
        <v>56</v>
      </c>
      <c r="E184" s="16" t="s">
        <v>109</v>
      </c>
      <c r="F184" s="30">
        <v>120</v>
      </c>
      <c r="G184" s="28">
        <f>G185</f>
        <v>205725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29">
        <f>V185</f>
        <v>202214.9</v>
      </c>
      <c r="W184" s="23"/>
    </row>
    <row r="185" spans="1:23" ht="33.75">
      <c r="A185" s="26" t="s">
        <v>227</v>
      </c>
      <c r="B185" s="16">
        <v>902</v>
      </c>
      <c r="C185" s="16" t="s">
        <v>35</v>
      </c>
      <c r="D185" s="16" t="s">
        <v>56</v>
      </c>
      <c r="E185" s="16" t="s">
        <v>109</v>
      </c>
      <c r="F185" s="30">
        <v>121</v>
      </c>
      <c r="G185" s="28">
        <v>205725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-3510.1</v>
      </c>
      <c r="V185" s="29">
        <f>G185+H185+I185+J185+K185+L185+M185+N185+O185+Q185+U185</f>
        <v>202214.9</v>
      </c>
      <c r="W185" s="23"/>
    </row>
    <row r="186" spans="1:23" ht="22.5">
      <c r="A186" s="26" t="s">
        <v>23</v>
      </c>
      <c r="B186" s="16">
        <v>902</v>
      </c>
      <c r="C186" s="16" t="s">
        <v>35</v>
      </c>
      <c r="D186" s="16" t="s">
        <v>56</v>
      </c>
      <c r="E186" s="16" t="s">
        <v>109</v>
      </c>
      <c r="F186" s="30">
        <v>200</v>
      </c>
      <c r="G186" s="28">
        <f>G187</f>
        <v>123275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29">
        <f>V187</f>
        <v>126785.1</v>
      </c>
      <c r="W186" s="23"/>
    </row>
    <row r="187" spans="1:23" ht="22.5">
      <c r="A187" s="26" t="s">
        <v>25</v>
      </c>
      <c r="B187" s="16">
        <v>902</v>
      </c>
      <c r="C187" s="16" t="s">
        <v>35</v>
      </c>
      <c r="D187" s="16" t="s">
        <v>56</v>
      </c>
      <c r="E187" s="16" t="s">
        <v>109</v>
      </c>
      <c r="F187" s="30">
        <v>240</v>
      </c>
      <c r="G187" s="28">
        <v>123275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>
        <v>3510.1</v>
      </c>
      <c r="V187" s="29">
        <f>G187+H187+I187+J187+K187+L187+M187+N187+O187+Q187+U187</f>
        <v>126785.1</v>
      </c>
      <c r="W187" s="23"/>
    </row>
    <row r="188" spans="1:23" ht="32.25" customHeight="1" hidden="1">
      <c r="A188" s="31" t="s">
        <v>269</v>
      </c>
      <c r="B188" s="16">
        <v>902</v>
      </c>
      <c r="C188" s="16" t="s">
        <v>35</v>
      </c>
      <c r="D188" s="16" t="s">
        <v>56</v>
      </c>
      <c r="E188" s="16" t="s">
        <v>240</v>
      </c>
      <c r="F188" s="30"/>
      <c r="G188" s="28">
        <f>G189</f>
        <v>0</v>
      </c>
      <c r="H188" s="29">
        <f>H189</f>
        <v>0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>
        <f>V189</f>
        <v>0</v>
      </c>
      <c r="W188" s="23"/>
    </row>
    <row r="189" spans="1:23" ht="22.5" hidden="1">
      <c r="A189" s="26" t="s">
        <v>23</v>
      </c>
      <c r="B189" s="16">
        <v>902</v>
      </c>
      <c r="C189" s="16" t="s">
        <v>35</v>
      </c>
      <c r="D189" s="16" t="s">
        <v>56</v>
      </c>
      <c r="E189" s="16" t="s">
        <v>240</v>
      </c>
      <c r="F189" s="30">
        <v>200</v>
      </c>
      <c r="G189" s="28">
        <f>G190</f>
        <v>0</v>
      </c>
      <c r="H189" s="29">
        <f>H190</f>
        <v>0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>
        <f>V190</f>
        <v>0</v>
      </c>
      <c r="W189" s="23"/>
    </row>
    <row r="190" spans="1:23" ht="22.5" hidden="1">
      <c r="A190" s="26" t="s">
        <v>25</v>
      </c>
      <c r="B190" s="16">
        <v>902</v>
      </c>
      <c r="C190" s="16" t="s">
        <v>35</v>
      </c>
      <c r="D190" s="16" t="s">
        <v>56</v>
      </c>
      <c r="E190" s="16" t="s">
        <v>240</v>
      </c>
      <c r="F190" s="30">
        <v>240</v>
      </c>
      <c r="G190" s="28">
        <v>0</v>
      </c>
      <c r="H190" s="14">
        <v>0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29">
        <f>G190+H190</f>
        <v>0</v>
      </c>
      <c r="W190" s="23"/>
    </row>
    <row r="191" spans="1:23" ht="11.25">
      <c r="A191" s="18" t="s">
        <v>54</v>
      </c>
      <c r="B191" s="19">
        <v>902</v>
      </c>
      <c r="C191" s="19" t="s">
        <v>53</v>
      </c>
      <c r="D191" s="19"/>
      <c r="E191" s="19"/>
      <c r="F191" s="20"/>
      <c r="G191" s="21">
        <f>G192+G229+G242</f>
        <v>35316102.47</v>
      </c>
      <c r="H191" s="22">
        <f>H192+H229+H242</f>
        <v>9054257.33</v>
      </c>
      <c r="I191" s="22">
        <f>I192+I229+I242</f>
        <v>0</v>
      </c>
      <c r="J191" s="22"/>
      <c r="K191" s="22">
        <f aca="true" t="shared" si="13" ref="K191:Q191">K192+K229+K242</f>
        <v>150000</v>
      </c>
      <c r="L191" s="22">
        <f t="shared" si="13"/>
        <v>-134258.21999999997</v>
      </c>
      <c r="M191" s="22">
        <f t="shared" si="13"/>
        <v>-306678.4</v>
      </c>
      <c r="N191" s="22">
        <f t="shared" si="13"/>
        <v>22498788</v>
      </c>
      <c r="O191" s="22">
        <f t="shared" si="13"/>
        <v>18577</v>
      </c>
      <c r="P191" s="22">
        <f t="shared" si="13"/>
        <v>120526</v>
      </c>
      <c r="Q191" s="22">
        <f t="shared" si="13"/>
        <v>8688160.5</v>
      </c>
      <c r="R191" s="22"/>
      <c r="S191" s="22">
        <f>S192+S229+S242</f>
        <v>2088588.92</v>
      </c>
      <c r="T191" s="22">
        <f>T192+T229+T242</f>
        <v>1730028.9799999997</v>
      </c>
      <c r="U191" s="22">
        <f>U192+U229+U242</f>
        <v>-2501017</v>
      </c>
      <c r="V191" s="22">
        <f>V192+V229+V242</f>
        <v>76723075.58</v>
      </c>
      <c r="W191" s="23"/>
    </row>
    <row r="192" spans="1:23" ht="11.25">
      <c r="A192" s="18" t="s">
        <v>58</v>
      </c>
      <c r="B192" s="19">
        <v>902</v>
      </c>
      <c r="C192" s="19" t="s">
        <v>53</v>
      </c>
      <c r="D192" s="19" t="s">
        <v>16</v>
      </c>
      <c r="E192" s="19"/>
      <c r="F192" s="20"/>
      <c r="G192" s="21">
        <f>G193+G212</f>
        <v>9062314.47</v>
      </c>
      <c r="H192" s="14"/>
      <c r="I192" s="14"/>
      <c r="J192" s="14"/>
      <c r="K192" s="14"/>
      <c r="L192" s="22">
        <f>L193+L212</f>
        <v>-343258.22</v>
      </c>
      <c r="M192" s="22">
        <f>M193+M212+M220</f>
        <v>-201000</v>
      </c>
      <c r="N192" s="22">
        <f>N193+N212+N220+N200+N216</f>
        <v>21010662</v>
      </c>
      <c r="O192" s="22">
        <f>O193+O212+O220+O200+O216+O205</f>
        <v>0</v>
      </c>
      <c r="P192" s="22">
        <f>P193+P212+P220+P200+P216+P205</f>
        <v>120526</v>
      </c>
      <c r="Q192" s="22">
        <f>Q193+Q212+Q220+Q200+Q216+Q205</f>
        <v>7868371.5</v>
      </c>
      <c r="R192" s="22"/>
      <c r="S192" s="22">
        <f>S193+S212+S220+S200+S216+S205+S224</f>
        <v>101526.27</v>
      </c>
      <c r="T192" s="39">
        <f>T193+T212+T220+T200+T216+T205+T224</f>
        <v>-1.7462298274040222E-10</v>
      </c>
      <c r="U192" s="22">
        <f>U193+U212+U220+U200+U216+U205+U224</f>
        <v>0</v>
      </c>
      <c r="V192" s="22">
        <f>V193+V212+V220+V200+V216+V205+V224</f>
        <v>37619142.019999996</v>
      </c>
      <c r="W192" s="23"/>
    </row>
    <row r="193" spans="1:23" ht="20.25" customHeight="1">
      <c r="A193" s="26" t="s">
        <v>110</v>
      </c>
      <c r="B193" s="16">
        <v>902</v>
      </c>
      <c r="C193" s="16" t="s">
        <v>53</v>
      </c>
      <c r="D193" s="16" t="s">
        <v>16</v>
      </c>
      <c r="E193" s="16" t="s">
        <v>156</v>
      </c>
      <c r="F193" s="30"/>
      <c r="G193" s="28">
        <f>G198</f>
        <v>2212476.72</v>
      </c>
      <c r="H193" s="14"/>
      <c r="I193" s="14"/>
      <c r="J193" s="14"/>
      <c r="K193" s="14"/>
      <c r="L193" s="14"/>
      <c r="M193" s="14"/>
      <c r="N193" s="14"/>
      <c r="O193" s="29">
        <f>O198</f>
        <v>-1100000</v>
      </c>
      <c r="P193" s="29"/>
      <c r="Q193" s="29">
        <f>Q198+Q196</f>
        <v>13904.610000000102</v>
      </c>
      <c r="R193" s="29"/>
      <c r="S193" s="29"/>
      <c r="T193" s="29">
        <f>T198+T196+T194</f>
        <v>-40285.94000000018</v>
      </c>
      <c r="U193" s="29">
        <f>U198+U196+U194</f>
        <v>-157948.78</v>
      </c>
      <c r="V193" s="29">
        <f>V198+V196+V194</f>
        <v>928146.6099999999</v>
      </c>
      <c r="W193" s="23"/>
    </row>
    <row r="194" spans="1:23" ht="24" customHeight="1">
      <c r="A194" s="26" t="s">
        <v>23</v>
      </c>
      <c r="B194" s="16">
        <v>902</v>
      </c>
      <c r="C194" s="16" t="s">
        <v>53</v>
      </c>
      <c r="D194" s="16" t="s">
        <v>16</v>
      </c>
      <c r="E194" s="16" t="s">
        <v>156</v>
      </c>
      <c r="F194" s="30">
        <v>200</v>
      </c>
      <c r="G194" s="28"/>
      <c r="H194" s="14"/>
      <c r="I194" s="14"/>
      <c r="J194" s="14"/>
      <c r="K194" s="14"/>
      <c r="L194" s="14"/>
      <c r="M194" s="14"/>
      <c r="N194" s="14"/>
      <c r="O194" s="29"/>
      <c r="P194" s="29"/>
      <c r="Q194" s="29"/>
      <c r="R194" s="29"/>
      <c r="S194" s="29"/>
      <c r="T194" s="29">
        <f>T195</f>
        <v>1086095.39</v>
      </c>
      <c r="U194" s="29">
        <f>U195</f>
        <v>-157948.78</v>
      </c>
      <c r="V194" s="29">
        <f>V195</f>
        <v>928146.6099999999</v>
      </c>
      <c r="W194" s="23"/>
    </row>
    <row r="195" spans="1:23" ht="25.5" customHeight="1">
      <c r="A195" s="26" t="s">
        <v>25</v>
      </c>
      <c r="B195" s="16">
        <v>902</v>
      </c>
      <c r="C195" s="16" t="s">
        <v>53</v>
      </c>
      <c r="D195" s="16" t="s">
        <v>16</v>
      </c>
      <c r="E195" s="16" t="s">
        <v>156</v>
      </c>
      <c r="F195" s="30">
        <v>240</v>
      </c>
      <c r="G195" s="28"/>
      <c r="H195" s="14"/>
      <c r="I195" s="14"/>
      <c r="J195" s="14"/>
      <c r="K195" s="14"/>
      <c r="L195" s="14"/>
      <c r="M195" s="14"/>
      <c r="N195" s="14"/>
      <c r="O195" s="29"/>
      <c r="P195" s="29"/>
      <c r="Q195" s="29"/>
      <c r="R195" s="29"/>
      <c r="S195" s="29"/>
      <c r="T195" s="29">
        <v>1086095.39</v>
      </c>
      <c r="U195" s="29">
        <v>-157948.78</v>
      </c>
      <c r="V195" s="29">
        <f>G195+H195+I195+J195+K195+L195+M195+N195+O195+Q195+U195+T195</f>
        <v>928146.6099999999</v>
      </c>
      <c r="W195" s="23"/>
    </row>
    <row r="196" spans="1:23" ht="31.5" customHeight="1" hidden="1">
      <c r="A196" s="26" t="s">
        <v>229</v>
      </c>
      <c r="B196" s="16">
        <v>902</v>
      </c>
      <c r="C196" s="16" t="s">
        <v>53</v>
      </c>
      <c r="D196" s="16" t="s">
        <v>16</v>
      </c>
      <c r="E196" s="16" t="s">
        <v>156</v>
      </c>
      <c r="F196" s="30">
        <v>600</v>
      </c>
      <c r="G196" s="28"/>
      <c r="H196" s="14"/>
      <c r="I196" s="14"/>
      <c r="J196" s="14"/>
      <c r="K196" s="14"/>
      <c r="L196" s="14"/>
      <c r="M196" s="14"/>
      <c r="N196" s="14"/>
      <c r="O196" s="29"/>
      <c r="P196" s="29"/>
      <c r="Q196" s="29">
        <f>Q197</f>
        <v>1126381.33</v>
      </c>
      <c r="R196" s="29"/>
      <c r="S196" s="29"/>
      <c r="T196" s="29">
        <f>T197</f>
        <v>-1126381.33</v>
      </c>
      <c r="U196" s="29"/>
      <c r="V196" s="40">
        <f>V197</f>
        <v>0</v>
      </c>
      <c r="W196" s="23"/>
    </row>
    <row r="197" spans="1:23" ht="35.25" customHeight="1" hidden="1">
      <c r="A197" s="26" t="s">
        <v>323</v>
      </c>
      <c r="B197" s="16">
        <v>902</v>
      </c>
      <c r="C197" s="16" t="s">
        <v>53</v>
      </c>
      <c r="D197" s="16" t="s">
        <v>16</v>
      </c>
      <c r="E197" s="16" t="s">
        <v>156</v>
      </c>
      <c r="F197" s="30">
        <v>630</v>
      </c>
      <c r="G197" s="28"/>
      <c r="H197" s="14"/>
      <c r="I197" s="14"/>
      <c r="J197" s="14"/>
      <c r="K197" s="14"/>
      <c r="L197" s="14"/>
      <c r="M197" s="14"/>
      <c r="N197" s="14"/>
      <c r="O197" s="29"/>
      <c r="P197" s="29"/>
      <c r="Q197" s="29">
        <v>1126381.33</v>
      </c>
      <c r="R197" s="29"/>
      <c r="S197" s="29"/>
      <c r="T197" s="29">
        <v>-1126381.33</v>
      </c>
      <c r="U197" s="29"/>
      <c r="V197" s="40">
        <f>G197+H197+I197+J197+K197+L197+M197+N197+O197+Q197+T197</f>
        <v>0</v>
      </c>
      <c r="W197" s="23"/>
    </row>
    <row r="198" spans="1:23" ht="11.25" hidden="1">
      <c r="A198" s="26" t="s">
        <v>27</v>
      </c>
      <c r="B198" s="16">
        <v>902</v>
      </c>
      <c r="C198" s="16" t="s">
        <v>53</v>
      </c>
      <c r="D198" s="16" t="s">
        <v>16</v>
      </c>
      <c r="E198" s="16" t="s">
        <v>156</v>
      </c>
      <c r="F198" s="30">
        <v>800</v>
      </c>
      <c r="G198" s="28">
        <f>G199</f>
        <v>2212476.72</v>
      </c>
      <c r="H198" s="14"/>
      <c r="I198" s="14"/>
      <c r="J198" s="14"/>
      <c r="K198" s="14"/>
      <c r="L198" s="14"/>
      <c r="M198" s="14"/>
      <c r="N198" s="14"/>
      <c r="O198" s="29">
        <f>O199</f>
        <v>-1100000</v>
      </c>
      <c r="P198" s="29"/>
      <c r="Q198" s="29">
        <f>Q199</f>
        <v>-1112476.72</v>
      </c>
      <c r="R198" s="29"/>
      <c r="S198" s="29"/>
      <c r="T198" s="29"/>
      <c r="U198" s="29"/>
      <c r="V198" s="29">
        <f>V199</f>
        <v>0</v>
      </c>
      <c r="W198" s="23"/>
    </row>
    <row r="199" spans="1:23" ht="33.75" hidden="1">
      <c r="A199" s="26" t="s">
        <v>108</v>
      </c>
      <c r="B199" s="16">
        <v>902</v>
      </c>
      <c r="C199" s="16" t="s">
        <v>53</v>
      </c>
      <c r="D199" s="16" t="s">
        <v>16</v>
      </c>
      <c r="E199" s="16" t="s">
        <v>156</v>
      </c>
      <c r="F199" s="30">
        <v>810</v>
      </c>
      <c r="G199" s="28">
        <v>2212476.72</v>
      </c>
      <c r="H199" s="14"/>
      <c r="I199" s="14"/>
      <c r="J199" s="14"/>
      <c r="K199" s="14"/>
      <c r="L199" s="14"/>
      <c r="M199" s="14"/>
      <c r="N199" s="14"/>
      <c r="O199" s="14">
        <v>-1100000</v>
      </c>
      <c r="P199" s="14"/>
      <c r="Q199" s="14">
        <v>-1112476.72</v>
      </c>
      <c r="R199" s="14"/>
      <c r="S199" s="14"/>
      <c r="T199" s="14"/>
      <c r="U199" s="14"/>
      <c r="V199" s="29">
        <f>G199+H199+I199+J199+K199+L199+M199+N199+O199+Q199</f>
        <v>0</v>
      </c>
      <c r="W199" s="23"/>
    </row>
    <row r="200" spans="1:23" ht="11.25">
      <c r="A200" s="26" t="s">
        <v>305</v>
      </c>
      <c r="B200" s="16">
        <v>902</v>
      </c>
      <c r="C200" s="16" t="s">
        <v>53</v>
      </c>
      <c r="D200" s="16" t="s">
        <v>16</v>
      </c>
      <c r="E200" s="16" t="s">
        <v>306</v>
      </c>
      <c r="F200" s="30"/>
      <c r="G200" s="28"/>
      <c r="H200" s="14"/>
      <c r="I200" s="14"/>
      <c r="J200" s="14"/>
      <c r="K200" s="14"/>
      <c r="L200" s="14"/>
      <c r="M200" s="14"/>
      <c r="N200" s="29">
        <f>N201</f>
        <v>1061874</v>
      </c>
      <c r="O200" s="29"/>
      <c r="P200" s="29">
        <f>P201</f>
        <v>120526</v>
      </c>
      <c r="Q200" s="29"/>
      <c r="R200" s="29"/>
      <c r="S200" s="29">
        <f>S201+S203</f>
        <v>0</v>
      </c>
      <c r="T200" s="29"/>
      <c r="U200" s="29"/>
      <c r="V200" s="29">
        <f>V201+V203</f>
        <v>1182400</v>
      </c>
      <c r="W200" s="23"/>
    </row>
    <row r="201" spans="1:23" ht="22.5">
      <c r="A201" s="26" t="s">
        <v>23</v>
      </c>
      <c r="B201" s="16">
        <v>902</v>
      </c>
      <c r="C201" s="16" t="s">
        <v>53</v>
      </c>
      <c r="D201" s="16" t="s">
        <v>16</v>
      </c>
      <c r="E201" s="16" t="s">
        <v>306</v>
      </c>
      <c r="F201" s="30">
        <v>200</v>
      </c>
      <c r="G201" s="28"/>
      <c r="H201" s="14"/>
      <c r="I201" s="14"/>
      <c r="J201" s="14"/>
      <c r="K201" s="14"/>
      <c r="L201" s="14"/>
      <c r="M201" s="14"/>
      <c r="N201" s="29">
        <f>N202</f>
        <v>1061874</v>
      </c>
      <c r="O201" s="29"/>
      <c r="P201" s="29">
        <f>P202</f>
        <v>120526</v>
      </c>
      <c r="Q201" s="29"/>
      <c r="R201" s="29"/>
      <c r="S201" s="29"/>
      <c r="T201" s="29"/>
      <c r="U201" s="29"/>
      <c r="V201" s="29">
        <f>V202</f>
        <v>1182400</v>
      </c>
      <c r="W201" s="23"/>
    </row>
    <row r="202" spans="1:23" ht="22.5">
      <c r="A202" s="26" t="s">
        <v>25</v>
      </c>
      <c r="B202" s="16">
        <v>902</v>
      </c>
      <c r="C202" s="16" t="s">
        <v>53</v>
      </c>
      <c r="D202" s="16" t="s">
        <v>16</v>
      </c>
      <c r="E202" s="16" t="s">
        <v>306</v>
      </c>
      <c r="F202" s="30">
        <v>240</v>
      </c>
      <c r="G202" s="28"/>
      <c r="H202" s="14"/>
      <c r="I202" s="14"/>
      <c r="J202" s="14"/>
      <c r="K202" s="14"/>
      <c r="L202" s="14"/>
      <c r="M202" s="14"/>
      <c r="N202" s="14">
        <v>1061874</v>
      </c>
      <c r="O202" s="14"/>
      <c r="P202" s="14">
        <v>120526</v>
      </c>
      <c r="Q202" s="14"/>
      <c r="R202" s="14"/>
      <c r="S202" s="14">
        <v>0</v>
      </c>
      <c r="T202" s="14"/>
      <c r="U202" s="14"/>
      <c r="V202" s="29">
        <f>G202+H202+I202+J202+K202+L202+M202+N202+O202+Q202+P202+S202</f>
        <v>1182400</v>
      </c>
      <c r="W202" s="23"/>
    </row>
    <row r="203" spans="1:23" ht="11.25" hidden="1">
      <c r="A203" s="26" t="s">
        <v>27</v>
      </c>
      <c r="B203" s="16">
        <v>902</v>
      </c>
      <c r="C203" s="16" t="s">
        <v>53</v>
      </c>
      <c r="D203" s="16" t="s">
        <v>16</v>
      </c>
      <c r="E203" s="16" t="s">
        <v>306</v>
      </c>
      <c r="F203" s="30">
        <v>800</v>
      </c>
      <c r="G203" s="28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29">
        <f>S204</f>
        <v>0</v>
      </c>
      <c r="T203" s="29"/>
      <c r="U203" s="29"/>
      <c r="V203" s="29">
        <f>V204</f>
        <v>0</v>
      </c>
      <c r="W203" s="23"/>
    </row>
    <row r="204" spans="1:23" ht="33.75" hidden="1">
      <c r="A204" s="26" t="s">
        <v>108</v>
      </c>
      <c r="B204" s="16">
        <v>902</v>
      </c>
      <c r="C204" s="16" t="s">
        <v>53</v>
      </c>
      <c r="D204" s="16" t="s">
        <v>16</v>
      </c>
      <c r="E204" s="16" t="s">
        <v>306</v>
      </c>
      <c r="F204" s="30">
        <v>810</v>
      </c>
      <c r="G204" s="28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>
        <v>0</v>
      </c>
      <c r="T204" s="14"/>
      <c r="U204" s="14"/>
      <c r="V204" s="29">
        <f>G204+H204+I204+J204+K204+L204+M204+N204+O204+Q204+P204+S204</f>
        <v>0</v>
      </c>
      <c r="W204" s="23"/>
    </row>
    <row r="205" spans="1:23" ht="33.75">
      <c r="A205" s="2" t="s">
        <v>312</v>
      </c>
      <c r="B205" s="16">
        <v>902</v>
      </c>
      <c r="C205" s="16" t="s">
        <v>53</v>
      </c>
      <c r="D205" s="16" t="s">
        <v>16</v>
      </c>
      <c r="E205" s="16" t="s">
        <v>313</v>
      </c>
      <c r="F205" s="30"/>
      <c r="G205" s="28"/>
      <c r="H205" s="14"/>
      <c r="I205" s="14"/>
      <c r="J205" s="14"/>
      <c r="K205" s="14"/>
      <c r="L205" s="14"/>
      <c r="M205" s="14"/>
      <c r="N205" s="14"/>
      <c r="O205" s="29">
        <f>O208</f>
        <v>1100000</v>
      </c>
      <c r="P205" s="29"/>
      <c r="Q205" s="29">
        <f>Q208+Q206</f>
        <v>-13904.610000000102</v>
      </c>
      <c r="R205" s="29"/>
      <c r="S205" s="29"/>
      <c r="T205" s="29">
        <f>T208+T206</f>
        <v>40285.94</v>
      </c>
      <c r="U205" s="29">
        <f>U208+U206+U210</f>
        <v>157948.78</v>
      </c>
      <c r="V205" s="29">
        <f>V208+V206+V210</f>
        <v>1284330.1099999999</v>
      </c>
      <c r="W205" s="23"/>
    </row>
    <row r="206" spans="1:23" ht="22.5">
      <c r="A206" s="26" t="s">
        <v>229</v>
      </c>
      <c r="B206" s="16">
        <v>902</v>
      </c>
      <c r="C206" s="16" t="s">
        <v>53</v>
      </c>
      <c r="D206" s="16" t="s">
        <v>16</v>
      </c>
      <c r="E206" s="16" t="s">
        <v>313</v>
      </c>
      <c r="F206" s="30">
        <v>600</v>
      </c>
      <c r="G206" s="28"/>
      <c r="H206" s="14"/>
      <c r="I206" s="14"/>
      <c r="J206" s="14"/>
      <c r="K206" s="14"/>
      <c r="L206" s="14"/>
      <c r="M206" s="14"/>
      <c r="N206" s="14"/>
      <c r="O206" s="29"/>
      <c r="P206" s="29"/>
      <c r="Q206" s="29">
        <f>Q207</f>
        <v>1086095.39</v>
      </c>
      <c r="R206" s="29"/>
      <c r="S206" s="29"/>
      <c r="T206" s="29">
        <f>T207</f>
        <v>40285.94</v>
      </c>
      <c r="U206" s="29"/>
      <c r="V206" s="29">
        <f>V207</f>
        <v>1126381.3299999998</v>
      </c>
      <c r="W206" s="23"/>
    </row>
    <row r="207" spans="1:23" ht="22.5">
      <c r="A207" s="26" t="s">
        <v>323</v>
      </c>
      <c r="B207" s="16">
        <v>902</v>
      </c>
      <c r="C207" s="16" t="s">
        <v>53</v>
      </c>
      <c r="D207" s="16" t="s">
        <v>16</v>
      </c>
      <c r="E207" s="16" t="s">
        <v>313</v>
      </c>
      <c r="F207" s="30">
        <v>630</v>
      </c>
      <c r="G207" s="28"/>
      <c r="H207" s="14"/>
      <c r="I207" s="14"/>
      <c r="J207" s="14"/>
      <c r="K207" s="14"/>
      <c r="L207" s="14"/>
      <c r="M207" s="14"/>
      <c r="N207" s="14"/>
      <c r="O207" s="29"/>
      <c r="P207" s="29"/>
      <c r="Q207" s="29">
        <v>1086095.39</v>
      </c>
      <c r="R207" s="29"/>
      <c r="S207" s="29"/>
      <c r="T207" s="29">
        <v>40285.94</v>
      </c>
      <c r="U207" s="29"/>
      <c r="V207" s="29">
        <f>G207+H207+I207+J207+K207+L207+M207+N207+O207+Q207+T207</f>
        <v>1126381.3299999998</v>
      </c>
      <c r="W207" s="23"/>
    </row>
    <row r="208" spans="1:23" ht="11.25" hidden="1">
      <c r="A208" s="26" t="s">
        <v>27</v>
      </c>
      <c r="B208" s="16">
        <v>902</v>
      </c>
      <c r="C208" s="16" t="s">
        <v>53</v>
      </c>
      <c r="D208" s="16" t="s">
        <v>16</v>
      </c>
      <c r="E208" s="16" t="s">
        <v>313</v>
      </c>
      <c r="F208" s="30">
        <v>800</v>
      </c>
      <c r="G208" s="28"/>
      <c r="H208" s="14"/>
      <c r="I208" s="14"/>
      <c r="J208" s="14"/>
      <c r="K208" s="14"/>
      <c r="L208" s="14"/>
      <c r="M208" s="14"/>
      <c r="N208" s="14"/>
      <c r="O208" s="29">
        <f>O209</f>
        <v>1100000</v>
      </c>
      <c r="P208" s="29"/>
      <c r="Q208" s="29">
        <f>Q209</f>
        <v>-1100000</v>
      </c>
      <c r="R208" s="29"/>
      <c r="S208" s="29"/>
      <c r="T208" s="29"/>
      <c r="U208" s="29"/>
      <c r="V208" s="29">
        <f>V209</f>
        <v>0</v>
      </c>
      <c r="W208" s="23"/>
    </row>
    <row r="209" spans="1:23" ht="33.75" hidden="1">
      <c r="A209" s="26" t="s">
        <v>108</v>
      </c>
      <c r="B209" s="16">
        <v>902</v>
      </c>
      <c r="C209" s="16" t="s">
        <v>53</v>
      </c>
      <c r="D209" s="16" t="s">
        <v>16</v>
      </c>
      <c r="E209" s="16" t="s">
        <v>313</v>
      </c>
      <c r="F209" s="30">
        <v>810</v>
      </c>
      <c r="G209" s="28"/>
      <c r="H209" s="14"/>
      <c r="I209" s="14"/>
      <c r="J209" s="14"/>
      <c r="K209" s="14"/>
      <c r="L209" s="14"/>
      <c r="M209" s="14"/>
      <c r="N209" s="14"/>
      <c r="O209" s="14">
        <v>1100000</v>
      </c>
      <c r="P209" s="14"/>
      <c r="Q209" s="14">
        <v>-1100000</v>
      </c>
      <c r="R209" s="14"/>
      <c r="S209" s="14"/>
      <c r="T209" s="14"/>
      <c r="U209" s="14"/>
      <c r="V209" s="29">
        <f>G209+H209+I209+J209+K209+L209+M209+N209+O209+Q209</f>
        <v>0</v>
      </c>
      <c r="W209" s="23"/>
    </row>
    <row r="210" spans="1:23" ht="11.25">
      <c r="A210" s="26" t="s">
        <v>27</v>
      </c>
      <c r="B210" s="16">
        <v>902</v>
      </c>
      <c r="C210" s="16" t="s">
        <v>53</v>
      </c>
      <c r="D210" s="16" t="s">
        <v>16</v>
      </c>
      <c r="E210" s="16" t="s">
        <v>313</v>
      </c>
      <c r="F210" s="30">
        <v>800</v>
      </c>
      <c r="G210" s="28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29">
        <f>U211</f>
        <v>157948.78</v>
      </c>
      <c r="V210" s="29">
        <f>V211</f>
        <v>157948.78</v>
      </c>
      <c r="W210" s="23"/>
    </row>
    <row r="211" spans="1:23" ht="33.75">
      <c r="A211" s="26" t="s">
        <v>108</v>
      </c>
      <c r="B211" s="16">
        <v>902</v>
      </c>
      <c r="C211" s="16" t="s">
        <v>53</v>
      </c>
      <c r="D211" s="16" t="s">
        <v>16</v>
      </c>
      <c r="E211" s="16" t="s">
        <v>313</v>
      </c>
      <c r="F211" s="30">
        <v>810</v>
      </c>
      <c r="G211" s="28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157948.78</v>
      </c>
      <c r="V211" s="29">
        <f>G211+H211+I211+J211+K211+L211+M211+N211+O211+Q211+U211</f>
        <v>157948.78</v>
      </c>
      <c r="W211" s="23"/>
    </row>
    <row r="212" spans="1:23" ht="22.5">
      <c r="A212" s="31" t="s">
        <v>158</v>
      </c>
      <c r="B212" s="16">
        <v>902</v>
      </c>
      <c r="C212" s="16" t="s">
        <v>53</v>
      </c>
      <c r="D212" s="16" t="s">
        <v>16</v>
      </c>
      <c r="E212" s="16" t="s">
        <v>157</v>
      </c>
      <c r="F212" s="27"/>
      <c r="G212" s="28">
        <f>G214</f>
        <v>6849837.75</v>
      </c>
      <c r="H212" s="14"/>
      <c r="I212" s="14"/>
      <c r="J212" s="14"/>
      <c r="K212" s="14"/>
      <c r="L212" s="29">
        <f aca="true" t="shared" si="14" ref="L212:V214">L213</f>
        <v>-343258.22</v>
      </c>
      <c r="M212" s="29">
        <f t="shared" si="14"/>
        <v>-6506579.53</v>
      </c>
      <c r="N212" s="29">
        <f t="shared" si="14"/>
        <v>3214784.03</v>
      </c>
      <c r="O212" s="29">
        <f t="shared" si="14"/>
        <v>-3214784.03</v>
      </c>
      <c r="P212" s="29">
        <f t="shared" si="14"/>
        <v>3214784.03</v>
      </c>
      <c r="Q212" s="29"/>
      <c r="R212" s="29"/>
      <c r="S212" s="29">
        <f t="shared" si="14"/>
        <v>71526.27</v>
      </c>
      <c r="T212" s="29"/>
      <c r="U212" s="29"/>
      <c r="V212" s="29">
        <f t="shared" si="14"/>
        <v>3286310.3</v>
      </c>
      <c r="W212" s="23"/>
    </row>
    <row r="213" spans="1:23" ht="22.5">
      <c r="A213" s="31" t="s">
        <v>272</v>
      </c>
      <c r="B213" s="16">
        <v>902</v>
      </c>
      <c r="C213" s="16" t="s">
        <v>53</v>
      </c>
      <c r="D213" s="16" t="s">
        <v>16</v>
      </c>
      <c r="E213" s="16" t="s">
        <v>157</v>
      </c>
      <c r="F213" s="27">
        <v>400</v>
      </c>
      <c r="G213" s="28"/>
      <c r="H213" s="14"/>
      <c r="I213" s="14"/>
      <c r="J213" s="14"/>
      <c r="K213" s="14"/>
      <c r="L213" s="29">
        <f t="shared" si="14"/>
        <v>-343258.22</v>
      </c>
      <c r="M213" s="29">
        <f t="shared" si="14"/>
        <v>-6506579.53</v>
      </c>
      <c r="N213" s="29">
        <f t="shared" si="14"/>
        <v>3214784.03</v>
      </c>
      <c r="O213" s="29">
        <f t="shared" si="14"/>
        <v>-3214784.03</v>
      </c>
      <c r="P213" s="29">
        <f t="shared" si="14"/>
        <v>3214784.03</v>
      </c>
      <c r="Q213" s="29"/>
      <c r="R213" s="29"/>
      <c r="S213" s="29">
        <f t="shared" si="14"/>
        <v>71526.27</v>
      </c>
      <c r="T213" s="29"/>
      <c r="U213" s="29"/>
      <c r="V213" s="29">
        <f t="shared" si="14"/>
        <v>3286310.3</v>
      </c>
      <c r="W213" s="23"/>
    </row>
    <row r="214" spans="1:23" ht="11.25">
      <c r="A214" s="26" t="s">
        <v>111</v>
      </c>
      <c r="B214" s="16">
        <v>902</v>
      </c>
      <c r="C214" s="16" t="s">
        <v>53</v>
      </c>
      <c r="D214" s="16" t="s">
        <v>16</v>
      </c>
      <c r="E214" s="16" t="s">
        <v>157</v>
      </c>
      <c r="F214" s="27">
        <v>410</v>
      </c>
      <c r="G214" s="28">
        <f>G215</f>
        <v>6849837.75</v>
      </c>
      <c r="H214" s="14"/>
      <c r="I214" s="14"/>
      <c r="J214" s="14"/>
      <c r="K214" s="14"/>
      <c r="L214" s="29">
        <f t="shared" si="14"/>
        <v>-343258.22</v>
      </c>
      <c r="M214" s="29">
        <f t="shared" si="14"/>
        <v>-6506579.53</v>
      </c>
      <c r="N214" s="29">
        <f t="shared" si="14"/>
        <v>3214784.03</v>
      </c>
      <c r="O214" s="29">
        <f t="shared" si="14"/>
        <v>-3214784.03</v>
      </c>
      <c r="P214" s="29">
        <f t="shared" si="14"/>
        <v>3214784.03</v>
      </c>
      <c r="Q214" s="29"/>
      <c r="R214" s="29"/>
      <c r="S214" s="29">
        <f t="shared" si="14"/>
        <v>71526.27</v>
      </c>
      <c r="T214" s="29"/>
      <c r="U214" s="29"/>
      <c r="V214" s="29">
        <f t="shared" si="14"/>
        <v>3286310.3</v>
      </c>
      <c r="W214" s="23"/>
    </row>
    <row r="215" spans="1:23" ht="33.75">
      <c r="A215" s="26" t="s">
        <v>94</v>
      </c>
      <c r="B215" s="16">
        <v>902</v>
      </c>
      <c r="C215" s="16" t="s">
        <v>53</v>
      </c>
      <c r="D215" s="16" t="s">
        <v>16</v>
      </c>
      <c r="E215" s="16" t="s">
        <v>157</v>
      </c>
      <c r="F215" s="30">
        <v>412</v>
      </c>
      <c r="G215" s="28">
        <v>6849837.75</v>
      </c>
      <c r="H215" s="14"/>
      <c r="I215" s="14"/>
      <c r="J215" s="14"/>
      <c r="K215" s="14"/>
      <c r="L215" s="14">
        <v>-343258.22</v>
      </c>
      <c r="M215" s="14">
        <v>-6506579.53</v>
      </c>
      <c r="N215" s="14">
        <v>3214784.03</v>
      </c>
      <c r="O215" s="14">
        <v>-3214784.03</v>
      </c>
      <c r="P215" s="14">
        <v>3214784.03</v>
      </c>
      <c r="Q215" s="14"/>
      <c r="R215" s="14"/>
      <c r="S215" s="14">
        <v>71526.27</v>
      </c>
      <c r="T215" s="14"/>
      <c r="U215" s="14"/>
      <c r="V215" s="29">
        <f>G215+H215+I215+J215+K215+L215+M215+N215+O215+Q215+P215+S215</f>
        <v>3286310.3</v>
      </c>
      <c r="W215" s="23"/>
    </row>
    <row r="216" spans="1:23" ht="67.5">
      <c r="A216" s="26" t="s">
        <v>307</v>
      </c>
      <c r="B216" s="16">
        <v>902</v>
      </c>
      <c r="C216" s="16" t="s">
        <v>53</v>
      </c>
      <c r="D216" s="16" t="s">
        <v>16</v>
      </c>
      <c r="E216" s="16" t="s">
        <v>308</v>
      </c>
      <c r="F216" s="30"/>
      <c r="G216" s="28"/>
      <c r="H216" s="14"/>
      <c r="I216" s="14"/>
      <c r="J216" s="14"/>
      <c r="K216" s="14"/>
      <c r="L216" s="14"/>
      <c r="M216" s="14"/>
      <c r="N216" s="29">
        <f>N217</f>
        <v>15421021</v>
      </c>
      <c r="O216" s="29"/>
      <c r="P216" s="29"/>
      <c r="Q216" s="29">
        <f>Q217</f>
        <v>7815579.57</v>
      </c>
      <c r="R216" s="29"/>
      <c r="S216" s="29"/>
      <c r="T216" s="29"/>
      <c r="U216" s="29"/>
      <c r="V216" s="29">
        <f>V217</f>
        <v>23236600.57</v>
      </c>
      <c r="W216" s="23"/>
    </row>
    <row r="217" spans="1:23" ht="22.5">
      <c r="A217" s="31" t="s">
        <v>272</v>
      </c>
      <c r="B217" s="16">
        <v>902</v>
      </c>
      <c r="C217" s="16" t="s">
        <v>53</v>
      </c>
      <c r="D217" s="16" t="s">
        <v>16</v>
      </c>
      <c r="E217" s="16" t="s">
        <v>308</v>
      </c>
      <c r="F217" s="27">
        <v>400</v>
      </c>
      <c r="G217" s="28"/>
      <c r="H217" s="14"/>
      <c r="I217" s="14"/>
      <c r="J217" s="14"/>
      <c r="K217" s="14"/>
      <c r="L217" s="14"/>
      <c r="M217" s="14"/>
      <c r="N217" s="29">
        <f>N218</f>
        <v>15421021</v>
      </c>
      <c r="O217" s="29"/>
      <c r="P217" s="29"/>
      <c r="Q217" s="29">
        <f>Q218</f>
        <v>7815579.57</v>
      </c>
      <c r="R217" s="29"/>
      <c r="S217" s="29"/>
      <c r="T217" s="29"/>
      <c r="U217" s="29"/>
      <c r="V217" s="29">
        <f>V218</f>
        <v>23236600.57</v>
      </c>
      <c r="W217" s="23"/>
    </row>
    <row r="218" spans="1:23" ht="11.25">
      <c r="A218" s="26" t="s">
        <v>111</v>
      </c>
      <c r="B218" s="16">
        <v>902</v>
      </c>
      <c r="C218" s="16" t="s">
        <v>53</v>
      </c>
      <c r="D218" s="16" t="s">
        <v>16</v>
      </c>
      <c r="E218" s="16" t="s">
        <v>308</v>
      </c>
      <c r="F218" s="27">
        <v>410</v>
      </c>
      <c r="G218" s="28"/>
      <c r="H218" s="14"/>
      <c r="I218" s="14"/>
      <c r="J218" s="14"/>
      <c r="K218" s="14"/>
      <c r="L218" s="14"/>
      <c r="M218" s="14"/>
      <c r="N218" s="29">
        <f>N219</f>
        <v>15421021</v>
      </c>
      <c r="O218" s="29"/>
      <c r="P218" s="29"/>
      <c r="Q218" s="29">
        <f>Q219</f>
        <v>7815579.57</v>
      </c>
      <c r="R218" s="29"/>
      <c r="S218" s="29"/>
      <c r="T218" s="29"/>
      <c r="U218" s="29"/>
      <c r="V218" s="29">
        <f>V219</f>
        <v>23236600.57</v>
      </c>
      <c r="W218" s="23"/>
    </row>
    <row r="219" spans="1:23" ht="33.75">
      <c r="A219" s="26" t="s">
        <v>94</v>
      </c>
      <c r="B219" s="16">
        <v>902</v>
      </c>
      <c r="C219" s="16" t="s">
        <v>53</v>
      </c>
      <c r="D219" s="16" t="s">
        <v>16</v>
      </c>
      <c r="E219" s="16" t="s">
        <v>308</v>
      </c>
      <c r="F219" s="30">
        <v>412</v>
      </c>
      <c r="G219" s="28"/>
      <c r="H219" s="14"/>
      <c r="I219" s="14"/>
      <c r="J219" s="14"/>
      <c r="K219" s="14"/>
      <c r="L219" s="14"/>
      <c r="M219" s="14"/>
      <c r="N219" s="14">
        <v>15421021</v>
      </c>
      <c r="O219" s="14"/>
      <c r="P219" s="14"/>
      <c r="Q219" s="14">
        <v>7815579.57</v>
      </c>
      <c r="R219" s="14"/>
      <c r="S219" s="14"/>
      <c r="T219" s="14"/>
      <c r="U219" s="14"/>
      <c r="V219" s="29">
        <f>G219+H219+I219+J219+K219+L219+M219+N219+O219+Q219</f>
        <v>23236600.57</v>
      </c>
      <c r="W219" s="23"/>
    </row>
    <row r="220" spans="1:23" ht="45">
      <c r="A220" s="26" t="s">
        <v>302</v>
      </c>
      <c r="B220" s="16">
        <v>902</v>
      </c>
      <c r="C220" s="16" t="s">
        <v>53</v>
      </c>
      <c r="D220" s="16" t="s">
        <v>16</v>
      </c>
      <c r="E220" s="16" t="s">
        <v>303</v>
      </c>
      <c r="F220" s="27"/>
      <c r="G220" s="28"/>
      <c r="H220" s="14"/>
      <c r="I220" s="14"/>
      <c r="J220" s="14"/>
      <c r="K220" s="14"/>
      <c r="L220" s="14"/>
      <c r="M220" s="14">
        <f aca="true" t="shared" si="15" ref="M220:V222">M221</f>
        <v>6305579.53</v>
      </c>
      <c r="N220" s="14">
        <f t="shared" si="15"/>
        <v>1312982.97</v>
      </c>
      <c r="O220" s="14">
        <f t="shared" si="15"/>
        <v>3214784.03</v>
      </c>
      <c r="P220" s="14">
        <f t="shared" si="15"/>
        <v>-3214784.03</v>
      </c>
      <c r="Q220" s="14">
        <f t="shared" si="15"/>
        <v>52791.93</v>
      </c>
      <c r="R220" s="14"/>
      <c r="S220" s="14"/>
      <c r="T220" s="14"/>
      <c r="U220" s="14"/>
      <c r="V220" s="14">
        <f t="shared" si="15"/>
        <v>7671354.43</v>
      </c>
      <c r="W220" s="23"/>
    </row>
    <row r="221" spans="1:23" ht="22.5">
      <c r="A221" s="31" t="s">
        <v>272</v>
      </c>
      <c r="B221" s="16">
        <v>902</v>
      </c>
      <c r="C221" s="16" t="s">
        <v>53</v>
      </c>
      <c r="D221" s="16" t="s">
        <v>16</v>
      </c>
      <c r="E221" s="16" t="s">
        <v>303</v>
      </c>
      <c r="F221" s="27">
        <v>400</v>
      </c>
      <c r="G221" s="28"/>
      <c r="H221" s="14"/>
      <c r="I221" s="14"/>
      <c r="J221" s="14"/>
      <c r="K221" s="14"/>
      <c r="L221" s="14"/>
      <c r="M221" s="14">
        <f t="shared" si="15"/>
        <v>6305579.53</v>
      </c>
      <c r="N221" s="14">
        <f t="shared" si="15"/>
        <v>1312982.97</v>
      </c>
      <c r="O221" s="14">
        <f t="shared" si="15"/>
        <v>3214784.03</v>
      </c>
      <c r="P221" s="14">
        <f t="shared" si="15"/>
        <v>-3214784.03</v>
      </c>
      <c r="Q221" s="14">
        <f t="shared" si="15"/>
        <v>52791.93</v>
      </c>
      <c r="R221" s="14"/>
      <c r="S221" s="14"/>
      <c r="T221" s="14"/>
      <c r="U221" s="14"/>
      <c r="V221" s="14">
        <f t="shared" si="15"/>
        <v>7671354.43</v>
      </c>
      <c r="W221" s="23"/>
    </row>
    <row r="222" spans="1:23" ht="11.25">
      <c r="A222" s="26" t="s">
        <v>111</v>
      </c>
      <c r="B222" s="16">
        <v>902</v>
      </c>
      <c r="C222" s="16" t="s">
        <v>53</v>
      </c>
      <c r="D222" s="16" t="s">
        <v>16</v>
      </c>
      <c r="E222" s="16" t="s">
        <v>303</v>
      </c>
      <c r="F222" s="27">
        <v>410</v>
      </c>
      <c r="G222" s="28"/>
      <c r="H222" s="14"/>
      <c r="I222" s="14"/>
      <c r="J222" s="14"/>
      <c r="K222" s="14"/>
      <c r="L222" s="14"/>
      <c r="M222" s="14">
        <f t="shared" si="15"/>
        <v>6305579.53</v>
      </c>
      <c r="N222" s="14">
        <f t="shared" si="15"/>
        <v>1312982.97</v>
      </c>
      <c r="O222" s="14">
        <f t="shared" si="15"/>
        <v>3214784.03</v>
      </c>
      <c r="P222" s="14">
        <f t="shared" si="15"/>
        <v>-3214784.03</v>
      </c>
      <c r="Q222" s="14">
        <f t="shared" si="15"/>
        <v>52791.93</v>
      </c>
      <c r="R222" s="14"/>
      <c r="S222" s="14"/>
      <c r="T222" s="14"/>
      <c r="U222" s="14"/>
      <c r="V222" s="14">
        <f t="shared" si="15"/>
        <v>7671354.43</v>
      </c>
      <c r="W222" s="23"/>
    </row>
    <row r="223" spans="1:23" ht="33.75">
      <c r="A223" s="26" t="s">
        <v>94</v>
      </c>
      <c r="B223" s="16">
        <v>902</v>
      </c>
      <c r="C223" s="16" t="s">
        <v>53</v>
      </c>
      <c r="D223" s="16" t="s">
        <v>16</v>
      </c>
      <c r="E223" s="16" t="s">
        <v>303</v>
      </c>
      <c r="F223" s="30">
        <v>412</v>
      </c>
      <c r="G223" s="28"/>
      <c r="H223" s="14"/>
      <c r="I223" s="14"/>
      <c r="J223" s="14"/>
      <c r="K223" s="14"/>
      <c r="L223" s="14"/>
      <c r="M223" s="14">
        <v>6305579.53</v>
      </c>
      <c r="N223" s="14">
        <v>1312982.97</v>
      </c>
      <c r="O223" s="14">
        <v>3214784.03</v>
      </c>
      <c r="P223" s="14">
        <v>-3214784.03</v>
      </c>
      <c r="Q223" s="14">
        <v>52791.93</v>
      </c>
      <c r="R223" s="14"/>
      <c r="S223" s="14"/>
      <c r="T223" s="14"/>
      <c r="U223" s="14"/>
      <c r="V223" s="29">
        <f>G223+H223+I223+J223+K223+L223+M223+N223+O223+Q223+P223</f>
        <v>7671354.43</v>
      </c>
      <c r="W223" s="23"/>
    </row>
    <row r="224" spans="1:23" ht="11.25">
      <c r="A224" s="26" t="s">
        <v>105</v>
      </c>
      <c r="B224" s="16">
        <v>902</v>
      </c>
      <c r="C224" s="16" t="s">
        <v>53</v>
      </c>
      <c r="D224" s="16" t="s">
        <v>16</v>
      </c>
      <c r="E224" s="16" t="s">
        <v>106</v>
      </c>
      <c r="F224" s="30"/>
      <c r="G224" s="28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29">
        <f>S225</f>
        <v>30000</v>
      </c>
      <c r="T224" s="29"/>
      <c r="U224" s="29"/>
      <c r="V224" s="29">
        <f>V225</f>
        <v>30000</v>
      </c>
      <c r="W224" s="23"/>
    </row>
    <row r="225" spans="1:23" ht="11.25">
      <c r="A225" s="26" t="s">
        <v>27</v>
      </c>
      <c r="B225" s="16">
        <v>902</v>
      </c>
      <c r="C225" s="16" t="s">
        <v>53</v>
      </c>
      <c r="D225" s="16" t="s">
        <v>16</v>
      </c>
      <c r="E225" s="16" t="s">
        <v>106</v>
      </c>
      <c r="F225" s="30">
        <v>800</v>
      </c>
      <c r="G225" s="28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29">
        <f>S226</f>
        <v>30000</v>
      </c>
      <c r="T225" s="29"/>
      <c r="U225" s="29"/>
      <c r="V225" s="29">
        <f>V226</f>
        <v>30000</v>
      </c>
      <c r="W225" s="23"/>
    </row>
    <row r="226" spans="1:23" ht="11.25">
      <c r="A226" s="26" t="s">
        <v>59</v>
      </c>
      <c r="B226" s="16">
        <v>902</v>
      </c>
      <c r="C226" s="16" t="s">
        <v>53</v>
      </c>
      <c r="D226" s="16" t="s">
        <v>16</v>
      </c>
      <c r="E226" s="16" t="s">
        <v>106</v>
      </c>
      <c r="F226" s="30">
        <v>870</v>
      </c>
      <c r="G226" s="28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>
        <v>30000</v>
      </c>
      <c r="T226" s="14"/>
      <c r="U226" s="14"/>
      <c r="V226" s="29">
        <f>G226+H226+I226+J226+K226+L226+M226+N226+O226+Q226+P226+S226</f>
        <v>30000</v>
      </c>
      <c r="W226" s="23"/>
    </row>
    <row r="227" spans="1:23" ht="11.25" hidden="1">
      <c r="A227" s="26"/>
      <c r="B227" s="16"/>
      <c r="C227" s="16"/>
      <c r="D227" s="16"/>
      <c r="E227" s="16"/>
      <c r="F227" s="30"/>
      <c r="G227" s="28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29"/>
      <c r="W227" s="23"/>
    </row>
    <row r="228" spans="1:23" ht="11.25" hidden="1">
      <c r="A228" s="26"/>
      <c r="B228" s="16"/>
      <c r="C228" s="16"/>
      <c r="D228" s="16"/>
      <c r="E228" s="16"/>
      <c r="F228" s="30"/>
      <c r="G228" s="28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29"/>
      <c r="W228" s="23"/>
    </row>
    <row r="229" spans="1:23" ht="11.25">
      <c r="A229" s="18" t="s">
        <v>241</v>
      </c>
      <c r="B229" s="19">
        <v>902</v>
      </c>
      <c r="C229" s="19" t="s">
        <v>53</v>
      </c>
      <c r="D229" s="19" t="s">
        <v>242</v>
      </c>
      <c r="E229" s="19"/>
      <c r="F229" s="20"/>
      <c r="G229" s="21">
        <f>G230+G233</f>
        <v>600000</v>
      </c>
      <c r="H229" s="22">
        <f>H230+H233</f>
        <v>1211518</v>
      </c>
      <c r="I229" s="22"/>
      <c r="J229" s="22"/>
      <c r="K229" s="22"/>
      <c r="L229" s="22"/>
      <c r="M229" s="22"/>
      <c r="N229" s="22">
        <f>N230+N233</f>
        <v>488126</v>
      </c>
      <c r="O229" s="22"/>
      <c r="P229" s="22"/>
      <c r="Q229" s="22">
        <f>Q230+Q233</f>
        <v>100000</v>
      </c>
      <c r="R229" s="22"/>
      <c r="S229" s="22">
        <f>S230+S233+S239</f>
        <v>1851062.65</v>
      </c>
      <c r="T229" s="22">
        <f>T230+T233+T239</f>
        <v>254418.98</v>
      </c>
      <c r="U229" s="22"/>
      <c r="V229" s="22">
        <f>V230+V233+V239</f>
        <v>4505125.63</v>
      </c>
      <c r="W229" s="23"/>
    </row>
    <row r="230" spans="1:23" ht="11.25">
      <c r="A230" s="26" t="s">
        <v>243</v>
      </c>
      <c r="B230" s="16">
        <v>902</v>
      </c>
      <c r="C230" s="16" t="s">
        <v>53</v>
      </c>
      <c r="D230" s="16" t="s">
        <v>242</v>
      </c>
      <c r="E230" s="16" t="s">
        <v>244</v>
      </c>
      <c r="F230" s="30"/>
      <c r="G230" s="28">
        <f>G231</f>
        <v>100000</v>
      </c>
      <c r="H230" s="14"/>
      <c r="I230" s="14"/>
      <c r="J230" s="14"/>
      <c r="K230" s="14"/>
      <c r="L230" s="14"/>
      <c r="M230" s="14"/>
      <c r="N230" s="14"/>
      <c r="O230" s="14"/>
      <c r="P230" s="14"/>
      <c r="Q230" s="29">
        <f>Q231</f>
        <v>100000</v>
      </c>
      <c r="R230" s="29"/>
      <c r="S230" s="29"/>
      <c r="T230" s="29"/>
      <c r="U230" s="29"/>
      <c r="V230" s="29">
        <f>V231</f>
        <v>200000</v>
      </c>
      <c r="W230" s="23"/>
    </row>
    <row r="231" spans="1:23" ht="22.5">
      <c r="A231" s="26" t="s">
        <v>23</v>
      </c>
      <c r="B231" s="16">
        <v>902</v>
      </c>
      <c r="C231" s="16" t="s">
        <v>53</v>
      </c>
      <c r="D231" s="16" t="s">
        <v>242</v>
      </c>
      <c r="E231" s="16" t="s">
        <v>244</v>
      </c>
      <c r="F231" s="30">
        <v>200</v>
      </c>
      <c r="G231" s="28">
        <f>G232</f>
        <v>100000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29">
        <f>Q232</f>
        <v>100000</v>
      </c>
      <c r="R231" s="29"/>
      <c r="S231" s="29"/>
      <c r="T231" s="29"/>
      <c r="U231" s="29"/>
      <c r="V231" s="29">
        <f>V232</f>
        <v>200000</v>
      </c>
      <c r="W231" s="23"/>
    </row>
    <row r="232" spans="1:23" ht="22.5">
      <c r="A232" s="26" t="s">
        <v>25</v>
      </c>
      <c r="B232" s="16">
        <v>902</v>
      </c>
      <c r="C232" s="16" t="s">
        <v>53</v>
      </c>
      <c r="D232" s="16" t="s">
        <v>242</v>
      </c>
      <c r="E232" s="16" t="s">
        <v>244</v>
      </c>
      <c r="F232" s="30">
        <v>240</v>
      </c>
      <c r="G232" s="28">
        <v>100000</v>
      </c>
      <c r="H232" s="14"/>
      <c r="I232" s="14"/>
      <c r="J232" s="14"/>
      <c r="K232" s="14"/>
      <c r="L232" s="14"/>
      <c r="M232" s="14"/>
      <c r="N232" s="14"/>
      <c r="O232" s="14"/>
      <c r="P232" s="14"/>
      <c r="Q232" s="14">
        <v>100000</v>
      </c>
      <c r="R232" s="14"/>
      <c r="S232" s="14"/>
      <c r="T232" s="14"/>
      <c r="U232" s="14"/>
      <c r="V232" s="29">
        <f>G232+H232+I232+J232+K232+L232+M232+N232+O232+Q232</f>
        <v>200000</v>
      </c>
      <c r="W232" s="23"/>
    </row>
    <row r="233" spans="1:23" ht="11.25">
      <c r="A233" s="31" t="s">
        <v>245</v>
      </c>
      <c r="B233" s="16">
        <v>902</v>
      </c>
      <c r="C233" s="16" t="s">
        <v>53</v>
      </c>
      <c r="D233" s="16" t="s">
        <v>242</v>
      </c>
      <c r="E233" s="16" t="s">
        <v>246</v>
      </c>
      <c r="F233" s="30"/>
      <c r="G233" s="28">
        <f>G234</f>
        <v>500000</v>
      </c>
      <c r="H233" s="29">
        <f>H234+H236</f>
        <v>1211518</v>
      </c>
      <c r="I233" s="29"/>
      <c r="J233" s="29"/>
      <c r="K233" s="29"/>
      <c r="L233" s="29"/>
      <c r="M233" s="29"/>
      <c r="N233" s="29">
        <f>N234+N236</f>
        <v>488126</v>
      </c>
      <c r="O233" s="29"/>
      <c r="P233" s="29"/>
      <c r="Q233" s="29"/>
      <c r="R233" s="29"/>
      <c r="S233" s="29"/>
      <c r="T233" s="29">
        <f>T234+T236</f>
        <v>210000</v>
      </c>
      <c r="U233" s="29"/>
      <c r="V233" s="29">
        <f>V234+V236</f>
        <v>2409644</v>
      </c>
      <c r="W233" s="23"/>
    </row>
    <row r="234" spans="1:23" ht="22.5" hidden="1">
      <c r="A234" s="26" t="s">
        <v>23</v>
      </c>
      <c r="B234" s="16">
        <v>902</v>
      </c>
      <c r="C234" s="16" t="s">
        <v>53</v>
      </c>
      <c r="D234" s="16" t="s">
        <v>242</v>
      </c>
      <c r="E234" s="16" t="s">
        <v>246</v>
      </c>
      <c r="F234" s="30">
        <v>200</v>
      </c>
      <c r="G234" s="28">
        <f>G235</f>
        <v>500000</v>
      </c>
      <c r="H234" s="29">
        <f>H235</f>
        <v>-500000</v>
      </c>
      <c r="I234" s="29"/>
      <c r="J234" s="29"/>
      <c r="K234" s="29"/>
      <c r="L234" s="29"/>
      <c r="M234" s="29"/>
      <c r="N234" s="29">
        <f>N235</f>
        <v>0</v>
      </c>
      <c r="O234" s="29"/>
      <c r="P234" s="29"/>
      <c r="Q234" s="29"/>
      <c r="R234" s="29"/>
      <c r="S234" s="29"/>
      <c r="T234" s="29">
        <f>T235</f>
        <v>0</v>
      </c>
      <c r="U234" s="29"/>
      <c r="V234" s="29">
        <f>V235</f>
        <v>0</v>
      </c>
      <c r="W234" s="23"/>
    </row>
    <row r="235" spans="1:23" ht="22.5" hidden="1">
      <c r="A235" s="26" t="s">
        <v>25</v>
      </c>
      <c r="B235" s="16">
        <v>902</v>
      </c>
      <c r="C235" s="16" t="s">
        <v>53</v>
      </c>
      <c r="D235" s="16" t="s">
        <v>242</v>
      </c>
      <c r="E235" s="16" t="s">
        <v>246</v>
      </c>
      <c r="F235" s="30">
        <v>240</v>
      </c>
      <c r="G235" s="28">
        <v>500000</v>
      </c>
      <c r="H235" s="14">
        <v>-500000</v>
      </c>
      <c r="I235" s="14"/>
      <c r="J235" s="14"/>
      <c r="K235" s="14"/>
      <c r="L235" s="14"/>
      <c r="M235" s="14"/>
      <c r="N235" s="29">
        <v>0</v>
      </c>
      <c r="O235" s="29"/>
      <c r="P235" s="29"/>
      <c r="Q235" s="29"/>
      <c r="R235" s="29"/>
      <c r="S235" s="29"/>
      <c r="T235" s="29">
        <v>0</v>
      </c>
      <c r="U235" s="29"/>
      <c r="V235" s="29">
        <f>G235+H235</f>
        <v>0</v>
      </c>
      <c r="W235" s="23"/>
    </row>
    <row r="236" spans="1:23" ht="22.5">
      <c r="A236" s="26" t="s">
        <v>272</v>
      </c>
      <c r="B236" s="16">
        <v>902</v>
      </c>
      <c r="C236" s="16" t="s">
        <v>53</v>
      </c>
      <c r="D236" s="16" t="s">
        <v>242</v>
      </c>
      <c r="E236" s="16" t="s">
        <v>246</v>
      </c>
      <c r="F236" s="30">
        <v>400</v>
      </c>
      <c r="G236" s="28"/>
      <c r="H236" s="29">
        <f>H238</f>
        <v>1711518</v>
      </c>
      <c r="I236" s="29"/>
      <c r="J236" s="29"/>
      <c r="K236" s="29"/>
      <c r="L236" s="29"/>
      <c r="M236" s="29"/>
      <c r="N236" s="29">
        <f>N237</f>
        <v>488126</v>
      </c>
      <c r="O236" s="29"/>
      <c r="P236" s="29"/>
      <c r="Q236" s="29"/>
      <c r="R236" s="29"/>
      <c r="S236" s="29"/>
      <c r="T236" s="29">
        <f>T237</f>
        <v>210000</v>
      </c>
      <c r="U236" s="29"/>
      <c r="V236" s="29">
        <f>V237</f>
        <v>2409644</v>
      </c>
      <c r="W236" s="23"/>
    </row>
    <row r="237" spans="1:23" ht="11.25">
      <c r="A237" s="26" t="s">
        <v>111</v>
      </c>
      <c r="B237" s="16">
        <v>902</v>
      </c>
      <c r="C237" s="16" t="s">
        <v>53</v>
      </c>
      <c r="D237" s="16" t="s">
        <v>242</v>
      </c>
      <c r="E237" s="16" t="s">
        <v>246</v>
      </c>
      <c r="F237" s="30">
        <v>410</v>
      </c>
      <c r="G237" s="28"/>
      <c r="H237" s="29"/>
      <c r="I237" s="29"/>
      <c r="J237" s="29"/>
      <c r="K237" s="29"/>
      <c r="L237" s="29"/>
      <c r="M237" s="29"/>
      <c r="N237" s="29">
        <f>N238</f>
        <v>488126</v>
      </c>
      <c r="O237" s="29"/>
      <c r="P237" s="29"/>
      <c r="Q237" s="29"/>
      <c r="R237" s="29"/>
      <c r="S237" s="29"/>
      <c r="T237" s="29">
        <f>T238</f>
        <v>210000</v>
      </c>
      <c r="U237" s="29"/>
      <c r="V237" s="29">
        <f>V238</f>
        <v>2409644</v>
      </c>
      <c r="W237" s="23"/>
    </row>
    <row r="238" spans="1:23" ht="33.75">
      <c r="A238" s="26" t="s">
        <v>273</v>
      </c>
      <c r="B238" s="16">
        <v>902</v>
      </c>
      <c r="C238" s="16" t="s">
        <v>53</v>
      </c>
      <c r="D238" s="16" t="s">
        <v>242</v>
      </c>
      <c r="E238" s="16" t="s">
        <v>246</v>
      </c>
      <c r="F238" s="30">
        <v>414</v>
      </c>
      <c r="G238" s="28"/>
      <c r="H238" s="14">
        <v>1711518</v>
      </c>
      <c r="I238" s="14"/>
      <c r="J238" s="14"/>
      <c r="K238" s="14"/>
      <c r="L238" s="14"/>
      <c r="M238" s="14"/>
      <c r="N238" s="14">
        <v>488126</v>
      </c>
      <c r="O238" s="14"/>
      <c r="P238" s="14"/>
      <c r="Q238" s="14">
        <v>0</v>
      </c>
      <c r="R238" s="14"/>
      <c r="S238" s="14"/>
      <c r="T238" s="14">
        <v>210000</v>
      </c>
      <c r="U238" s="14"/>
      <c r="V238" s="29">
        <f>G238+H238+I238+J238+K238+L238+M238+N238+O238+Q238+T238</f>
        <v>2409644</v>
      </c>
      <c r="W238" s="23"/>
    </row>
    <row r="239" spans="1:23" ht="22.5">
      <c r="A239" s="31" t="s">
        <v>164</v>
      </c>
      <c r="B239" s="16">
        <v>902</v>
      </c>
      <c r="C239" s="16" t="s">
        <v>53</v>
      </c>
      <c r="D239" s="16" t="s">
        <v>242</v>
      </c>
      <c r="E239" s="16" t="s">
        <v>163</v>
      </c>
      <c r="F239" s="30"/>
      <c r="G239" s="28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29">
        <f aca="true" t="shared" si="16" ref="S239:V240">S240</f>
        <v>1851062.65</v>
      </c>
      <c r="T239" s="29">
        <f t="shared" si="16"/>
        <v>44418.98</v>
      </c>
      <c r="U239" s="29"/>
      <c r="V239" s="29">
        <f t="shared" si="16"/>
        <v>1895481.63</v>
      </c>
      <c r="W239" s="23"/>
    </row>
    <row r="240" spans="1:23" ht="11.25">
      <c r="A240" s="26" t="s">
        <v>27</v>
      </c>
      <c r="B240" s="16">
        <v>902</v>
      </c>
      <c r="C240" s="16" t="s">
        <v>53</v>
      </c>
      <c r="D240" s="16" t="s">
        <v>242</v>
      </c>
      <c r="E240" s="16" t="s">
        <v>163</v>
      </c>
      <c r="F240" s="30">
        <v>800</v>
      </c>
      <c r="G240" s="28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29">
        <f t="shared" si="16"/>
        <v>1851062.65</v>
      </c>
      <c r="T240" s="29">
        <f t="shared" si="16"/>
        <v>44418.98</v>
      </c>
      <c r="U240" s="29"/>
      <c r="V240" s="29">
        <f t="shared" si="16"/>
        <v>1895481.63</v>
      </c>
      <c r="W240" s="23"/>
    </row>
    <row r="241" spans="1:23" ht="33.75">
      <c r="A241" s="26" t="s">
        <v>108</v>
      </c>
      <c r="B241" s="16">
        <v>902</v>
      </c>
      <c r="C241" s="16" t="s">
        <v>53</v>
      </c>
      <c r="D241" s="16" t="s">
        <v>242</v>
      </c>
      <c r="E241" s="16" t="s">
        <v>163</v>
      </c>
      <c r="F241" s="30">
        <v>810</v>
      </c>
      <c r="G241" s="28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>
        <v>1851062.65</v>
      </c>
      <c r="T241" s="14">
        <v>44418.98</v>
      </c>
      <c r="U241" s="14"/>
      <c r="V241" s="29">
        <f>G241+H241+I241+J241+K241+L241+M241+N241+O241+Q241+P241+S241+T241</f>
        <v>1895481.63</v>
      </c>
      <c r="W241" s="23"/>
    </row>
    <row r="242" spans="1:23" ht="11.25">
      <c r="A242" s="18" t="s">
        <v>112</v>
      </c>
      <c r="B242" s="19">
        <v>902</v>
      </c>
      <c r="C242" s="19" t="s">
        <v>53</v>
      </c>
      <c r="D242" s="19" t="s">
        <v>18</v>
      </c>
      <c r="E242" s="19"/>
      <c r="F242" s="20"/>
      <c r="G242" s="21">
        <f>G246+G251+G254+G257+G260+G263</f>
        <v>25653788</v>
      </c>
      <c r="H242" s="22">
        <f>H246+H251+H254+H257+H260+H263</f>
        <v>7842739.33</v>
      </c>
      <c r="I242" s="22">
        <f>I246+I251+I254+I257+I260+I263</f>
        <v>0</v>
      </c>
      <c r="J242" s="22"/>
      <c r="K242" s="22">
        <f>K246+K251+K254+K257+K260+K263</f>
        <v>150000</v>
      </c>
      <c r="L242" s="22">
        <f>L246+L251+L254+L257+L260+L263+L266</f>
        <v>209000</v>
      </c>
      <c r="M242" s="22">
        <f>M246+M251+M254+M257+M260+M263+M266</f>
        <v>-105678.4</v>
      </c>
      <c r="N242" s="22">
        <f>N246+N251+N254+N257+N260+N263+N266+N243</f>
        <v>1000000</v>
      </c>
      <c r="O242" s="22">
        <f>O246+O251+O254+O257+O260+O263+O266+O243</f>
        <v>18577</v>
      </c>
      <c r="P242" s="22"/>
      <c r="Q242" s="22">
        <f>Q246+Q251+Q254+Q257+Q260+Q263+Q266+Q243</f>
        <v>719789</v>
      </c>
      <c r="R242" s="22"/>
      <c r="S242" s="22">
        <f>S246+S251+S254+S257+S260+S263+S266+S243</f>
        <v>136000</v>
      </c>
      <c r="T242" s="22">
        <f>T246+T251+T254+T257+T260+T263+T266+T243</f>
        <v>1475610</v>
      </c>
      <c r="U242" s="22">
        <f>U246+U251+U254+U257+U260+U263+U266+U243</f>
        <v>-2501017</v>
      </c>
      <c r="V242" s="22">
        <f>V246+V251+V254+V257+V260+V263+V266+V243</f>
        <v>34598807.93</v>
      </c>
      <c r="W242" s="23"/>
    </row>
    <row r="243" spans="1:23" ht="33.75">
      <c r="A243" s="26" t="s">
        <v>309</v>
      </c>
      <c r="B243" s="16">
        <v>902</v>
      </c>
      <c r="C243" s="16" t="s">
        <v>53</v>
      </c>
      <c r="D243" s="16" t="s">
        <v>18</v>
      </c>
      <c r="E243" s="16" t="s">
        <v>310</v>
      </c>
      <c r="F243" s="20"/>
      <c r="G243" s="21"/>
      <c r="H243" s="22"/>
      <c r="I243" s="22"/>
      <c r="J243" s="22"/>
      <c r="K243" s="22"/>
      <c r="L243" s="22"/>
      <c r="M243" s="22"/>
      <c r="N243" s="22">
        <f>N244</f>
        <v>1000000</v>
      </c>
      <c r="O243" s="22"/>
      <c r="P243" s="22"/>
      <c r="Q243" s="22"/>
      <c r="R243" s="22"/>
      <c r="S243" s="22"/>
      <c r="T243" s="22">
        <f aca="true" t="shared" si="17" ref="T243:V244">T244</f>
        <v>1974310</v>
      </c>
      <c r="U243" s="22">
        <f t="shared" si="17"/>
        <v>1200000</v>
      </c>
      <c r="V243" s="22">
        <f t="shared" si="17"/>
        <v>4174310</v>
      </c>
      <c r="W243" s="23"/>
    </row>
    <row r="244" spans="1:23" ht="22.5">
      <c r="A244" s="26" t="s">
        <v>23</v>
      </c>
      <c r="B244" s="16">
        <v>902</v>
      </c>
      <c r="C244" s="16" t="s">
        <v>53</v>
      </c>
      <c r="D244" s="16" t="s">
        <v>18</v>
      </c>
      <c r="E244" s="16" t="s">
        <v>310</v>
      </c>
      <c r="F244" s="30">
        <v>200</v>
      </c>
      <c r="G244" s="21"/>
      <c r="H244" s="22"/>
      <c r="I244" s="22"/>
      <c r="J244" s="22"/>
      <c r="K244" s="22"/>
      <c r="L244" s="22"/>
      <c r="M244" s="22"/>
      <c r="N244" s="22">
        <f>N245</f>
        <v>1000000</v>
      </c>
      <c r="O244" s="22"/>
      <c r="P244" s="22"/>
      <c r="Q244" s="22"/>
      <c r="R244" s="22"/>
      <c r="S244" s="22"/>
      <c r="T244" s="22">
        <f t="shared" si="17"/>
        <v>1974310</v>
      </c>
      <c r="U244" s="22">
        <f t="shared" si="17"/>
        <v>1200000</v>
      </c>
      <c r="V244" s="22">
        <f t="shared" si="17"/>
        <v>4174310</v>
      </c>
      <c r="W244" s="23"/>
    </row>
    <row r="245" spans="1:23" ht="22.5">
      <c r="A245" s="26" t="s">
        <v>25</v>
      </c>
      <c r="B245" s="16">
        <v>902</v>
      </c>
      <c r="C245" s="16" t="s">
        <v>53</v>
      </c>
      <c r="D245" s="16" t="s">
        <v>18</v>
      </c>
      <c r="E245" s="16" t="s">
        <v>310</v>
      </c>
      <c r="F245" s="30">
        <v>240</v>
      </c>
      <c r="G245" s="21"/>
      <c r="H245" s="22"/>
      <c r="I245" s="22"/>
      <c r="J245" s="22"/>
      <c r="K245" s="22"/>
      <c r="L245" s="22"/>
      <c r="M245" s="22"/>
      <c r="N245" s="29">
        <v>1000000</v>
      </c>
      <c r="O245" s="29"/>
      <c r="P245" s="29"/>
      <c r="Q245" s="29"/>
      <c r="R245" s="29"/>
      <c r="S245" s="29"/>
      <c r="T245" s="29">
        <v>1974310</v>
      </c>
      <c r="U245" s="29">
        <v>1200000</v>
      </c>
      <c r="V245" s="29">
        <f>G245+H245+I245+J245+K245+L245+M245+N245+O245+Q245+U245+T245</f>
        <v>4174310</v>
      </c>
      <c r="W245" s="23"/>
    </row>
    <row r="246" spans="1:23" ht="11.25">
      <c r="A246" s="26" t="s">
        <v>113</v>
      </c>
      <c r="B246" s="16">
        <v>902</v>
      </c>
      <c r="C246" s="16" t="s">
        <v>53</v>
      </c>
      <c r="D246" s="16" t="s">
        <v>18</v>
      </c>
      <c r="E246" s="16" t="s">
        <v>159</v>
      </c>
      <c r="F246" s="30"/>
      <c r="G246" s="28">
        <f>G249</f>
        <v>9808168</v>
      </c>
      <c r="H246" s="14"/>
      <c r="I246" s="29">
        <f>I249+I247</f>
        <v>0</v>
      </c>
      <c r="J246" s="29"/>
      <c r="K246" s="29"/>
      <c r="L246" s="29"/>
      <c r="M246" s="29">
        <f>M249+M247</f>
        <v>0</v>
      </c>
      <c r="N246" s="29"/>
      <c r="O246" s="29"/>
      <c r="P246" s="29">
        <f>P249+P247</f>
        <v>0</v>
      </c>
      <c r="Q246" s="29"/>
      <c r="R246" s="29"/>
      <c r="S246" s="29"/>
      <c r="T246" s="29"/>
      <c r="U246" s="29">
        <f>U249+U247</f>
        <v>773293</v>
      </c>
      <c r="V246" s="29">
        <f>V249+V247</f>
        <v>10581461</v>
      </c>
      <c r="W246" s="23"/>
    </row>
    <row r="247" spans="1:23" ht="22.5">
      <c r="A247" s="26" t="s">
        <v>23</v>
      </c>
      <c r="B247" s="16">
        <v>902</v>
      </c>
      <c r="C247" s="16" t="s">
        <v>53</v>
      </c>
      <c r="D247" s="16" t="s">
        <v>18</v>
      </c>
      <c r="E247" s="16" t="s">
        <v>159</v>
      </c>
      <c r="F247" s="30">
        <v>200</v>
      </c>
      <c r="G247" s="28"/>
      <c r="H247" s="14"/>
      <c r="I247" s="29">
        <f>I248</f>
        <v>199700</v>
      </c>
      <c r="J247" s="29"/>
      <c r="K247" s="29"/>
      <c r="L247" s="29"/>
      <c r="M247" s="29">
        <f>M248</f>
        <v>500000</v>
      </c>
      <c r="N247" s="29"/>
      <c r="O247" s="29"/>
      <c r="P247" s="29">
        <f>P248</f>
        <v>4364937</v>
      </c>
      <c r="Q247" s="29"/>
      <c r="R247" s="29"/>
      <c r="S247" s="29"/>
      <c r="T247" s="29"/>
      <c r="U247" s="29">
        <f>U248</f>
        <v>773293</v>
      </c>
      <c r="V247" s="29">
        <f>V248</f>
        <v>5837930</v>
      </c>
      <c r="W247" s="23"/>
    </row>
    <row r="248" spans="1:23" ht="22.5">
      <c r="A248" s="26" t="s">
        <v>25</v>
      </c>
      <c r="B248" s="16">
        <v>902</v>
      </c>
      <c r="C248" s="16" t="s">
        <v>53</v>
      </c>
      <c r="D248" s="16" t="s">
        <v>18</v>
      </c>
      <c r="E248" s="16" t="s">
        <v>159</v>
      </c>
      <c r="F248" s="30">
        <v>240</v>
      </c>
      <c r="G248" s="28"/>
      <c r="H248" s="14"/>
      <c r="I248" s="14">
        <v>199700</v>
      </c>
      <c r="J248" s="14"/>
      <c r="K248" s="14"/>
      <c r="L248" s="14"/>
      <c r="M248" s="14">
        <v>500000</v>
      </c>
      <c r="N248" s="14"/>
      <c r="O248" s="14"/>
      <c r="P248" s="14">
        <v>4364937</v>
      </c>
      <c r="Q248" s="14"/>
      <c r="R248" s="14"/>
      <c r="S248" s="14"/>
      <c r="T248" s="14"/>
      <c r="U248" s="14">
        <v>773293</v>
      </c>
      <c r="V248" s="29">
        <f>G248+H248+I248+J248+K248+L248+M248+N248+O248+Q248+U248+P248</f>
        <v>5837930</v>
      </c>
      <c r="W248" s="23"/>
    </row>
    <row r="249" spans="1:23" ht="11.25">
      <c r="A249" s="26" t="s">
        <v>27</v>
      </c>
      <c r="B249" s="16">
        <v>902</v>
      </c>
      <c r="C249" s="16" t="s">
        <v>53</v>
      </c>
      <c r="D249" s="16" t="s">
        <v>18</v>
      </c>
      <c r="E249" s="16" t="s">
        <v>159</v>
      </c>
      <c r="F249" s="30">
        <v>800</v>
      </c>
      <c r="G249" s="28">
        <f>G250</f>
        <v>9808168</v>
      </c>
      <c r="H249" s="14"/>
      <c r="I249" s="29">
        <f>I250</f>
        <v>-199700</v>
      </c>
      <c r="J249" s="29"/>
      <c r="K249" s="29"/>
      <c r="L249" s="29"/>
      <c r="M249" s="29">
        <f>M250</f>
        <v>-500000</v>
      </c>
      <c r="N249" s="29"/>
      <c r="O249" s="29"/>
      <c r="P249" s="29">
        <f>P250</f>
        <v>-4364937</v>
      </c>
      <c r="Q249" s="29"/>
      <c r="R249" s="29"/>
      <c r="S249" s="29"/>
      <c r="T249" s="29"/>
      <c r="U249" s="29"/>
      <c r="V249" s="29">
        <f>V250</f>
        <v>4743531</v>
      </c>
      <c r="W249" s="23"/>
    </row>
    <row r="250" spans="1:23" ht="33.75">
      <c r="A250" s="26" t="s">
        <v>108</v>
      </c>
      <c r="B250" s="16">
        <v>902</v>
      </c>
      <c r="C250" s="16" t="s">
        <v>53</v>
      </c>
      <c r="D250" s="16" t="s">
        <v>18</v>
      </c>
      <c r="E250" s="16" t="s">
        <v>159</v>
      </c>
      <c r="F250" s="30">
        <v>810</v>
      </c>
      <c r="G250" s="28">
        <v>9808168</v>
      </c>
      <c r="H250" s="14"/>
      <c r="I250" s="14">
        <v>-199700</v>
      </c>
      <c r="J250" s="14"/>
      <c r="K250" s="14"/>
      <c r="L250" s="14"/>
      <c r="M250" s="14">
        <v>-500000</v>
      </c>
      <c r="N250" s="14"/>
      <c r="O250" s="14"/>
      <c r="P250" s="14">
        <v>-4364937</v>
      </c>
      <c r="Q250" s="14"/>
      <c r="R250" s="14"/>
      <c r="S250" s="14"/>
      <c r="T250" s="14"/>
      <c r="U250" s="14"/>
      <c r="V250" s="29">
        <f>G250+H250+I250+J250+K250+L250+M250+N250+P250</f>
        <v>4743531</v>
      </c>
      <c r="W250" s="23"/>
    </row>
    <row r="251" spans="1:23" ht="11.25">
      <c r="A251" s="26" t="s">
        <v>114</v>
      </c>
      <c r="B251" s="16">
        <v>902</v>
      </c>
      <c r="C251" s="16" t="s">
        <v>53</v>
      </c>
      <c r="D251" s="16" t="s">
        <v>18</v>
      </c>
      <c r="E251" s="16" t="s">
        <v>160</v>
      </c>
      <c r="F251" s="30"/>
      <c r="G251" s="28">
        <f>G252</f>
        <v>3400000</v>
      </c>
      <c r="H251" s="14"/>
      <c r="I251" s="14"/>
      <c r="J251" s="14"/>
      <c r="K251" s="29">
        <f>K252</f>
        <v>150000</v>
      </c>
      <c r="L251" s="29"/>
      <c r="M251" s="29">
        <f>M252</f>
        <v>-76370</v>
      </c>
      <c r="N251" s="29"/>
      <c r="O251" s="29"/>
      <c r="P251" s="29"/>
      <c r="Q251" s="29">
        <f>Q252</f>
        <v>99998</v>
      </c>
      <c r="R251" s="29"/>
      <c r="S251" s="29"/>
      <c r="T251" s="29"/>
      <c r="U251" s="29"/>
      <c r="V251" s="29">
        <f>V252</f>
        <v>3573628</v>
      </c>
      <c r="W251" s="23"/>
    </row>
    <row r="252" spans="1:23" ht="22.5">
      <c r="A252" s="26" t="s">
        <v>23</v>
      </c>
      <c r="B252" s="16">
        <v>902</v>
      </c>
      <c r="C252" s="16" t="s">
        <v>53</v>
      </c>
      <c r="D252" s="16" t="s">
        <v>18</v>
      </c>
      <c r="E252" s="16" t="s">
        <v>160</v>
      </c>
      <c r="F252" s="30">
        <v>200</v>
      </c>
      <c r="G252" s="28">
        <f>G253</f>
        <v>3400000</v>
      </c>
      <c r="H252" s="14"/>
      <c r="I252" s="14"/>
      <c r="J252" s="14"/>
      <c r="K252" s="29">
        <f>K253</f>
        <v>150000</v>
      </c>
      <c r="L252" s="29"/>
      <c r="M252" s="29">
        <f>M253</f>
        <v>-76370</v>
      </c>
      <c r="N252" s="29"/>
      <c r="O252" s="29"/>
      <c r="P252" s="29"/>
      <c r="Q252" s="29">
        <f>Q253</f>
        <v>99998</v>
      </c>
      <c r="R252" s="29"/>
      <c r="S252" s="29"/>
      <c r="T252" s="29"/>
      <c r="U252" s="29"/>
      <c r="V252" s="29">
        <f>V253</f>
        <v>3573628</v>
      </c>
      <c r="W252" s="23"/>
    </row>
    <row r="253" spans="1:23" ht="22.5">
      <c r="A253" s="26" t="s">
        <v>25</v>
      </c>
      <c r="B253" s="16">
        <v>902</v>
      </c>
      <c r="C253" s="16" t="s">
        <v>53</v>
      </c>
      <c r="D253" s="16" t="s">
        <v>18</v>
      </c>
      <c r="E253" s="16" t="s">
        <v>160</v>
      </c>
      <c r="F253" s="30">
        <v>240</v>
      </c>
      <c r="G253" s="28">
        <v>3400000</v>
      </c>
      <c r="H253" s="14"/>
      <c r="I253" s="14"/>
      <c r="J253" s="14"/>
      <c r="K253" s="14">
        <v>150000</v>
      </c>
      <c r="L253" s="14"/>
      <c r="M253" s="14">
        <v>-76370</v>
      </c>
      <c r="N253" s="14"/>
      <c r="O253" s="14"/>
      <c r="P253" s="14"/>
      <c r="Q253" s="14">
        <v>99998</v>
      </c>
      <c r="R253" s="14"/>
      <c r="S253" s="14"/>
      <c r="T253" s="14"/>
      <c r="U253" s="14"/>
      <c r="V253" s="29">
        <f>G253+H253+I253+J253+K253+L253+M253+N253+O253+Q253</f>
        <v>3573628</v>
      </c>
      <c r="W253" s="23"/>
    </row>
    <row r="254" spans="1:23" ht="11.25">
      <c r="A254" s="26" t="s">
        <v>115</v>
      </c>
      <c r="B254" s="16">
        <v>902</v>
      </c>
      <c r="C254" s="16" t="s">
        <v>53</v>
      </c>
      <c r="D254" s="16" t="s">
        <v>18</v>
      </c>
      <c r="E254" s="16" t="s">
        <v>161</v>
      </c>
      <c r="F254" s="30"/>
      <c r="G254" s="28">
        <f>G255</f>
        <v>500000</v>
      </c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29">
        <f>V255</f>
        <v>500000</v>
      </c>
      <c r="W254" s="23"/>
    </row>
    <row r="255" spans="1:23" ht="22.5">
      <c r="A255" s="26" t="s">
        <v>23</v>
      </c>
      <c r="B255" s="16">
        <v>902</v>
      </c>
      <c r="C255" s="16" t="s">
        <v>53</v>
      </c>
      <c r="D255" s="16" t="s">
        <v>18</v>
      </c>
      <c r="E255" s="16" t="s">
        <v>161</v>
      </c>
      <c r="F255" s="30">
        <v>200</v>
      </c>
      <c r="G255" s="28">
        <f>G256</f>
        <v>500000</v>
      </c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29">
        <f>V256</f>
        <v>500000</v>
      </c>
      <c r="W255" s="23"/>
    </row>
    <row r="256" spans="1:23" ht="22.5">
      <c r="A256" s="26" t="s">
        <v>25</v>
      </c>
      <c r="B256" s="16">
        <v>902</v>
      </c>
      <c r="C256" s="16" t="s">
        <v>53</v>
      </c>
      <c r="D256" s="16" t="s">
        <v>18</v>
      </c>
      <c r="E256" s="16" t="s">
        <v>161</v>
      </c>
      <c r="F256" s="30">
        <v>240</v>
      </c>
      <c r="G256" s="28">
        <v>500000</v>
      </c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29">
        <f>G256+H256+I256+J256+K256+L256+M256+N256</f>
        <v>500000</v>
      </c>
      <c r="W256" s="23"/>
    </row>
    <row r="257" spans="1:23" ht="22.5">
      <c r="A257" s="26" t="s">
        <v>116</v>
      </c>
      <c r="B257" s="16">
        <v>902</v>
      </c>
      <c r="C257" s="16" t="s">
        <v>53</v>
      </c>
      <c r="D257" s="16" t="s">
        <v>18</v>
      </c>
      <c r="E257" s="16" t="s">
        <v>162</v>
      </c>
      <c r="F257" s="30"/>
      <c r="G257" s="28">
        <f>G258</f>
        <v>2320883</v>
      </c>
      <c r="H257" s="29">
        <f>H258</f>
        <v>7344425.33</v>
      </c>
      <c r="I257" s="29"/>
      <c r="J257" s="29"/>
      <c r="K257" s="29"/>
      <c r="L257" s="29"/>
      <c r="M257" s="29"/>
      <c r="N257" s="29"/>
      <c r="O257" s="29"/>
      <c r="P257" s="29"/>
      <c r="Q257" s="29">
        <f>Q258</f>
        <v>598555</v>
      </c>
      <c r="R257" s="29"/>
      <c r="S257" s="29"/>
      <c r="T257" s="29">
        <f aca="true" t="shared" si="18" ref="T257:V258">T258</f>
        <v>-498700</v>
      </c>
      <c r="U257" s="29">
        <f t="shared" si="18"/>
        <v>-4174310</v>
      </c>
      <c r="V257" s="29">
        <f t="shared" si="18"/>
        <v>5590853.33</v>
      </c>
      <c r="W257" s="23"/>
    </row>
    <row r="258" spans="1:23" ht="22.5">
      <c r="A258" s="26" t="s">
        <v>23</v>
      </c>
      <c r="B258" s="16">
        <v>902</v>
      </c>
      <c r="C258" s="16" t="s">
        <v>53</v>
      </c>
      <c r="D258" s="16" t="s">
        <v>18</v>
      </c>
      <c r="E258" s="16" t="s">
        <v>162</v>
      </c>
      <c r="F258" s="30">
        <v>200</v>
      </c>
      <c r="G258" s="28">
        <f>G259</f>
        <v>2320883</v>
      </c>
      <c r="H258" s="29">
        <f>H259</f>
        <v>7344425.33</v>
      </c>
      <c r="I258" s="29"/>
      <c r="J258" s="29"/>
      <c r="K258" s="29"/>
      <c r="L258" s="29"/>
      <c r="M258" s="29"/>
      <c r="N258" s="29"/>
      <c r="O258" s="29"/>
      <c r="P258" s="29"/>
      <c r="Q258" s="29">
        <f>Q259</f>
        <v>598555</v>
      </c>
      <c r="R258" s="29"/>
      <c r="S258" s="29"/>
      <c r="T258" s="29">
        <f t="shared" si="18"/>
        <v>-498700</v>
      </c>
      <c r="U258" s="29">
        <f t="shared" si="18"/>
        <v>-4174310</v>
      </c>
      <c r="V258" s="29">
        <f t="shared" si="18"/>
        <v>5590853.33</v>
      </c>
      <c r="W258" s="23"/>
    </row>
    <row r="259" spans="1:23" ht="22.5">
      <c r="A259" s="26" t="s">
        <v>25</v>
      </c>
      <c r="B259" s="16">
        <v>902</v>
      </c>
      <c r="C259" s="16" t="s">
        <v>53</v>
      </c>
      <c r="D259" s="16" t="s">
        <v>18</v>
      </c>
      <c r="E259" s="16" t="s">
        <v>162</v>
      </c>
      <c r="F259" s="30">
        <v>240</v>
      </c>
      <c r="G259" s="28">
        <v>2320883</v>
      </c>
      <c r="H259" s="14">
        <v>7344425.33</v>
      </c>
      <c r="I259" s="14"/>
      <c r="J259" s="14"/>
      <c r="K259" s="14"/>
      <c r="L259" s="14"/>
      <c r="M259" s="14"/>
      <c r="N259" s="14"/>
      <c r="O259" s="14"/>
      <c r="P259" s="14"/>
      <c r="Q259" s="14">
        <v>598555</v>
      </c>
      <c r="R259" s="14"/>
      <c r="S259" s="14"/>
      <c r="T259" s="14">
        <v>-498700</v>
      </c>
      <c r="U259" s="14">
        <v>-4174310</v>
      </c>
      <c r="V259" s="29">
        <f>G259+H259+I259+J259+K259+L259+M259+N259+O259+Q259+U259+T259</f>
        <v>5590853.33</v>
      </c>
      <c r="W259" s="23"/>
    </row>
    <row r="260" spans="1:23" ht="22.5">
      <c r="A260" s="31" t="s">
        <v>164</v>
      </c>
      <c r="B260" s="16">
        <v>902</v>
      </c>
      <c r="C260" s="16" t="s">
        <v>53</v>
      </c>
      <c r="D260" s="16" t="s">
        <v>18</v>
      </c>
      <c r="E260" s="16" t="s">
        <v>163</v>
      </c>
      <c r="F260" s="30"/>
      <c r="G260" s="28">
        <f>G261</f>
        <v>9019737</v>
      </c>
      <c r="H260" s="29">
        <f>H261</f>
        <v>997635.6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>
        <f>U261</f>
        <v>-300000</v>
      </c>
      <c r="V260" s="29">
        <f>V261</f>
        <v>9717372.6</v>
      </c>
      <c r="W260" s="23"/>
    </row>
    <row r="261" spans="1:23" ht="22.5">
      <c r="A261" s="26" t="s">
        <v>23</v>
      </c>
      <c r="B261" s="16">
        <v>902</v>
      </c>
      <c r="C261" s="16" t="s">
        <v>53</v>
      </c>
      <c r="D261" s="16" t="s">
        <v>18</v>
      </c>
      <c r="E261" s="16" t="s">
        <v>163</v>
      </c>
      <c r="F261" s="30">
        <v>200</v>
      </c>
      <c r="G261" s="28">
        <f>G262</f>
        <v>9019737</v>
      </c>
      <c r="H261" s="29">
        <f>H262</f>
        <v>997635.6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>
        <f>U262</f>
        <v>-300000</v>
      </c>
      <c r="V261" s="29">
        <f>V262</f>
        <v>9717372.6</v>
      </c>
      <c r="W261" s="23"/>
    </row>
    <row r="262" spans="1:23" ht="22.5">
      <c r="A262" s="26" t="s">
        <v>25</v>
      </c>
      <c r="B262" s="16">
        <v>902</v>
      </c>
      <c r="C262" s="16" t="s">
        <v>53</v>
      </c>
      <c r="D262" s="16" t="s">
        <v>18</v>
      </c>
      <c r="E262" s="16" t="s">
        <v>163</v>
      </c>
      <c r="F262" s="30">
        <v>240</v>
      </c>
      <c r="G262" s="28">
        <v>9019737</v>
      </c>
      <c r="H262" s="14">
        <v>997635.6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>
        <v>-300000</v>
      </c>
      <c r="V262" s="29">
        <f>G262+H262+I262+J262+K262+L262+M262+N262+O262+Q262+U262</f>
        <v>9717372.6</v>
      </c>
      <c r="W262" s="23"/>
    </row>
    <row r="263" spans="1:23" ht="32.25" customHeight="1" hidden="1">
      <c r="A263" s="26" t="s">
        <v>155</v>
      </c>
      <c r="B263" s="16">
        <v>902</v>
      </c>
      <c r="C263" s="16" t="s">
        <v>53</v>
      </c>
      <c r="D263" s="16" t="s">
        <v>18</v>
      </c>
      <c r="E263" s="16" t="s">
        <v>154</v>
      </c>
      <c r="F263" s="30"/>
      <c r="G263" s="28">
        <f>G264</f>
        <v>605000</v>
      </c>
      <c r="H263" s="29">
        <f>H264</f>
        <v>-499321.6</v>
      </c>
      <c r="I263" s="29"/>
      <c r="J263" s="29"/>
      <c r="K263" s="29"/>
      <c r="L263" s="29"/>
      <c r="M263" s="29">
        <f>M264</f>
        <v>-105678.4</v>
      </c>
      <c r="N263" s="29"/>
      <c r="O263" s="29"/>
      <c r="P263" s="29"/>
      <c r="Q263" s="29"/>
      <c r="R263" s="29"/>
      <c r="S263" s="29"/>
      <c r="T263" s="29"/>
      <c r="U263" s="29"/>
      <c r="V263" s="29">
        <f>V264</f>
        <v>2.9103830456733704E-11</v>
      </c>
      <c r="W263" s="23"/>
    </row>
    <row r="264" spans="1:23" ht="22.5" hidden="1">
      <c r="A264" s="26" t="s">
        <v>23</v>
      </c>
      <c r="B264" s="16">
        <v>902</v>
      </c>
      <c r="C264" s="16" t="s">
        <v>53</v>
      </c>
      <c r="D264" s="16" t="s">
        <v>18</v>
      </c>
      <c r="E264" s="16" t="s">
        <v>154</v>
      </c>
      <c r="F264" s="30">
        <v>200</v>
      </c>
      <c r="G264" s="28">
        <f>G265</f>
        <v>605000</v>
      </c>
      <c r="H264" s="29">
        <f>H265</f>
        <v>-499321.6</v>
      </c>
      <c r="I264" s="29"/>
      <c r="J264" s="29"/>
      <c r="K264" s="29"/>
      <c r="L264" s="29"/>
      <c r="M264" s="29">
        <f>M265</f>
        <v>-105678.4</v>
      </c>
      <c r="N264" s="29"/>
      <c r="O264" s="29"/>
      <c r="P264" s="29"/>
      <c r="Q264" s="29"/>
      <c r="R264" s="29"/>
      <c r="S264" s="29"/>
      <c r="T264" s="29"/>
      <c r="U264" s="29"/>
      <c r="V264" s="29">
        <f>V265</f>
        <v>2.9103830456733704E-11</v>
      </c>
      <c r="W264" s="23"/>
    </row>
    <row r="265" spans="1:23" ht="22.5" hidden="1">
      <c r="A265" s="26" t="s">
        <v>25</v>
      </c>
      <c r="B265" s="16">
        <v>902</v>
      </c>
      <c r="C265" s="16" t="s">
        <v>53</v>
      </c>
      <c r="D265" s="16" t="s">
        <v>18</v>
      </c>
      <c r="E265" s="16" t="s">
        <v>154</v>
      </c>
      <c r="F265" s="30">
        <v>240</v>
      </c>
      <c r="G265" s="28">
        <v>605000</v>
      </c>
      <c r="H265" s="14">
        <v>-499321.6</v>
      </c>
      <c r="I265" s="14"/>
      <c r="J265" s="14"/>
      <c r="K265" s="14"/>
      <c r="L265" s="14"/>
      <c r="M265" s="14">
        <v>-105678.4</v>
      </c>
      <c r="N265" s="14"/>
      <c r="O265" s="14"/>
      <c r="P265" s="14"/>
      <c r="Q265" s="14"/>
      <c r="R265" s="14"/>
      <c r="S265" s="14"/>
      <c r="T265" s="14"/>
      <c r="U265" s="14"/>
      <c r="V265" s="29">
        <f>G265+H265+I265+J265+K265+L265+M265+N265</f>
        <v>2.9103830456733704E-11</v>
      </c>
      <c r="W265" s="23"/>
    </row>
    <row r="266" spans="1:23" ht="11.25">
      <c r="A266" s="26" t="s">
        <v>105</v>
      </c>
      <c r="B266" s="16">
        <v>902</v>
      </c>
      <c r="C266" s="16" t="s">
        <v>53</v>
      </c>
      <c r="D266" s="16" t="s">
        <v>18</v>
      </c>
      <c r="E266" s="16" t="s">
        <v>106</v>
      </c>
      <c r="F266" s="30"/>
      <c r="G266" s="28"/>
      <c r="H266" s="14"/>
      <c r="I266" s="14"/>
      <c r="J266" s="14"/>
      <c r="K266" s="14"/>
      <c r="L266" s="29">
        <f aca="true" t="shared" si="19" ref="L266:V267">L267</f>
        <v>209000</v>
      </c>
      <c r="M266" s="29">
        <f t="shared" si="19"/>
        <v>76370</v>
      </c>
      <c r="N266" s="29"/>
      <c r="O266" s="29">
        <f t="shared" si="19"/>
        <v>18577</v>
      </c>
      <c r="P266" s="29"/>
      <c r="Q266" s="29">
        <f t="shared" si="19"/>
        <v>21236</v>
      </c>
      <c r="R266" s="29"/>
      <c r="S266" s="29">
        <f t="shared" si="19"/>
        <v>136000</v>
      </c>
      <c r="T266" s="29"/>
      <c r="U266" s="29"/>
      <c r="V266" s="29">
        <f t="shared" si="19"/>
        <v>461183</v>
      </c>
      <c r="W266" s="23"/>
    </row>
    <row r="267" spans="1:23" ht="11.25">
      <c r="A267" s="26" t="s">
        <v>27</v>
      </c>
      <c r="B267" s="16">
        <v>902</v>
      </c>
      <c r="C267" s="16" t="s">
        <v>53</v>
      </c>
      <c r="D267" s="16" t="s">
        <v>18</v>
      </c>
      <c r="E267" s="16" t="s">
        <v>106</v>
      </c>
      <c r="F267" s="30">
        <v>800</v>
      </c>
      <c r="G267" s="28"/>
      <c r="H267" s="14"/>
      <c r="I267" s="14"/>
      <c r="J267" s="14"/>
      <c r="K267" s="14"/>
      <c r="L267" s="29">
        <f t="shared" si="19"/>
        <v>209000</v>
      </c>
      <c r="M267" s="29">
        <f t="shared" si="19"/>
        <v>76370</v>
      </c>
      <c r="N267" s="29"/>
      <c r="O267" s="29">
        <f t="shared" si="19"/>
        <v>18577</v>
      </c>
      <c r="P267" s="29"/>
      <c r="Q267" s="29">
        <f t="shared" si="19"/>
        <v>21236</v>
      </c>
      <c r="R267" s="29"/>
      <c r="S267" s="29">
        <f t="shared" si="19"/>
        <v>136000</v>
      </c>
      <c r="T267" s="29"/>
      <c r="U267" s="29"/>
      <c r="V267" s="29">
        <f t="shared" si="19"/>
        <v>461183</v>
      </c>
      <c r="W267" s="23"/>
    </row>
    <row r="268" spans="1:23" ht="11.25">
      <c r="A268" s="26" t="s">
        <v>59</v>
      </c>
      <c r="B268" s="16">
        <v>902</v>
      </c>
      <c r="C268" s="16" t="s">
        <v>53</v>
      </c>
      <c r="D268" s="16" t="s">
        <v>18</v>
      </c>
      <c r="E268" s="16" t="s">
        <v>106</v>
      </c>
      <c r="F268" s="30">
        <v>870</v>
      </c>
      <c r="G268" s="28"/>
      <c r="H268" s="14"/>
      <c r="I268" s="14"/>
      <c r="J268" s="14"/>
      <c r="K268" s="14"/>
      <c r="L268" s="14">
        <v>209000</v>
      </c>
      <c r="M268" s="14">
        <v>76370</v>
      </c>
      <c r="N268" s="14"/>
      <c r="O268" s="14">
        <v>18577</v>
      </c>
      <c r="P268" s="14"/>
      <c r="Q268" s="14">
        <v>21236</v>
      </c>
      <c r="R268" s="14"/>
      <c r="S268" s="14">
        <v>136000</v>
      </c>
      <c r="T268" s="14"/>
      <c r="U268" s="14"/>
      <c r="V268" s="29">
        <f>G268+H268+I268+J268+K268+L268+M268+N268+O268+Q268+P268+S268</f>
        <v>461183</v>
      </c>
      <c r="W268" s="23"/>
    </row>
    <row r="269" spans="1:23" ht="11.25">
      <c r="A269" s="18" t="s">
        <v>247</v>
      </c>
      <c r="B269" s="19">
        <v>902</v>
      </c>
      <c r="C269" s="19" t="s">
        <v>248</v>
      </c>
      <c r="D269" s="19"/>
      <c r="E269" s="19"/>
      <c r="F269" s="20"/>
      <c r="G269" s="21">
        <f>G270</f>
        <v>95000</v>
      </c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22">
        <f>V270</f>
        <v>95000</v>
      </c>
      <c r="W269" s="23"/>
    </row>
    <row r="270" spans="1:23" ht="11.25">
      <c r="A270" s="26" t="s">
        <v>249</v>
      </c>
      <c r="B270" s="16">
        <v>902</v>
      </c>
      <c r="C270" s="16" t="s">
        <v>248</v>
      </c>
      <c r="D270" s="16" t="s">
        <v>53</v>
      </c>
      <c r="E270" s="16"/>
      <c r="F270" s="30"/>
      <c r="G270" s="28">
        <f>G271</f>
        <v>95000</v>
      </c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29">
        <f>V271</f>
        <v>95000</v>
      </c>
      <c r="W270" s="23"/>
    </row>
    <row r="271" spans="1:23" ht="63.75" customHeight="1">
      <c r="A271" s="26" t="s">
        <v>250</v>
      </c>
      <c r="B271" s="16">
        <v>902</v>
      </c>
      <c r="C271" s="16" t="s">
        <v>248</v>
      </c>
      <c r="D271" s="16" t="s">
        <v>53</v>
      </c>
      <c r="E271" s="16" t="s">
        <v>251</v>
      </c>
      <c r="F271" s="30"/>
      <c r="G271" s="28">
        <f>G272</f>
        <v>95000</v>
      </c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29">
        <f>V272</f>
        <v>95000</v>
      </c>
      <c r="W271" s="23"/>
    </row>
    <row r="272" spans="1:23" ht="22.5">
      <c r="A272" s="26" t="s">
        <v>23</v>
      </c>
      <c r="B272" s="16">
        <v>902</v>
      </c>
      <c r="C272" s="16" t="s">
        <v>248</v>
      </c>
      <c r="D272" s="16" t="s">
        <v>53</v>
      </c>
      <c r="E272" s="16" t="s">
        <v>251</v>
      </c>
      <c r="F272" s="30">
        <v>200</v>
      </c>
      <c r="G272" s="28">
        <f>G273</f>
        <v>95000</v>
      </c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29">
        <f>V273</f>
        <v>95000</v>
      </c>
      <c r="W272" s="23"/>
    </row>
    <row r="273" spans="1:23" ht="22.5">
      <c r="A273" s="26" t="s">
        <v>25</v>
      </c>
      <c r="B273" s="16">
        <v>902</v>
      </c>
      <c r="C273" s="16" t="s">
        <v>248</v>
      </c>
      <c r="D273" s="16" t="s">
        <v>53</v>
      </c>
      <c r="E273" s="16" t="s">
        <v>251</v>
      </c>
      <c r="F273" s="30">
        <v>240</v>
      </c>
      <c r="G273" s="28">
        <v>95000</v>
      </c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29">
        <f>G273+H273+I273+J273+K273+L273+M273+N273</f>
        <v>95000</v>
      </c>
      <c r="W273" s="23"/>
    </row>
    <row r="274" spans="1:23" ht="11.25">
      <c r="A274" s="18" t="s">
        <v>51</v>
      </c>
      <c r="B274" s="19">
        <v>902</v>
      </c>
      <c r="C274" s="19" t="s">
        <v>52</v>
      </c>
      <c r="D274" s="19"/>
      <c r="E274" s="19"/>
      <c r="F274" s="20"/>
      <c r="G274" s="21">
        <f>G280+G293</f>
        <v>14613705</v>
      </c>
      <c r="H274" s="14"/>
      <c r="I274" s="22">
        <f>I280+I293+I275</f>
        <v>802970</v>
      </c>
      <c r="J274" s="22"/>
      <c r="K274" s="22">
        <f>K280+K293+K275</f>
        <v>42000</v>
      </c>
      <c r="L274" s="22"/>
      <c r="M274" s="22">
        <f>M280+M293+M275</f>
        <v>105678.4</v>
      </c>
      <c r="N274" s="22"/>
      <c r="O274" s="22"/>
      <c r="P274" s="22"/>
      <c r="Q274" s="22">
        <f>Q280+Q293+Q275</f>
        <v>519465</v>
      </c>
      <c r="R274" s="22"/>
      <c r="S274" s="22"/>
      <c r="T274" s="22">
        <f>T280+T293+T275</f>
        <v>40148.5</v>
      </c>
      <c r="U274" s="22">
        <f>U280+U293+U275</f>
        <v>-39000</v>
      </c>
      <c r="V274" s="22">
        <f>V280+V293+V275</f>
        <v>16084966.9</v>
      </c>
      <c r="W274" s="23"/>
    </row>
    <row r="275" spans="1:23" ht="11.25">
      <c r="A275" s="18" t="s">
        <v>74</v>
      </c>
      <c r="B275" s="19">
        <v>902</v>
      </c>
      <c r="C275" s="19" t="s">
        <v>52</v>
      </c>
      <c r="D275" s="16" t="s">
        <v>276</v>
      </c>
      <c r="E275" s="19"/>
      <c r="F275" s="20"/>
      <c r="G275" s="21"/>
      <c r="H275" s="14"/>
      <c r="I275" s="22">
        <f>I276</f>
        <v>802970</v>
      </c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>
        <f aca="true" t="shared" si="20" ref="T275:V278">T276</f>
        <v>40148.5</v>
      </c>
      <c r="U275" s="22"/>
      <c r="V275" s="22">
        <f t="shared" si="20"/>
        <v>843118.5</v>
      </c>
      <c r="W275" s="23"/>
    </row>
    <row r="276" spans="1:23" ht="22.5">
      <c r="A276" s="1" t="s">
        <v>274</v>
      </c>
      <c r="B276" s="16">
        <v>902</v>
      </c>
      <c r="C276" s="19" t="s">
        <v>52</v>
      </c>
      <c r="D276" s="16" t="s">
        <v>276</v>
      </c>
      <c r="E276" s="16" t="s">
        <v>277</v>
      </c>
      <c r="F276" s="30"/>
      <c r="G276" s="21"/>
      <c r="H276" s="14"/>
      <c r="I276" s="22">
        <f>I277</f>
        <v>802970</v>
      </c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>
        <f t="shared" si="20"/>
        <v>40148.5</v>
      </c>
      <c r="U276" s="22"/>
      <c r="V276" s="22">
        <f t="shared" si="20"/>
        <v>843118.5</v>
      </c>
      <c r="W276" s="23"/>
    </row>
    <row r="277" spans="1:23" ht="33.75">
      <c r="A277" s="1" t="s">
        <v>272</v>
      </c>
      <c r="B277" s="16">
        <v>902</v>
      </c>
      <c r="C277" s="19" t="s">
        <v>52</v>
      </c>
      <c r="D277" s="16" t="s">
        <v>276</v>
      </c>
      <c r="E277" s="16" t="s">
        <v>277</v>
      </c>
      <c r="F277" s="30">
        <v>400</v>
      </c>
      <c r="G277" s="21"/>
      <c r="H277" s="14"/>
      <c r="I277" s="22">
        <f>I279</f>
        <v>802970</v>
      </c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>
        <f t="shared" si="20"/>
        <v>40148.5</v>
      </c>
      <c r="U277" s="22"/>
      <c r="V277" s="22">
        <f t="shared" si="20"/>
        <v>843118.5</v>
      </c>
      <c r="W277" s="23"/>
    </row>
    <row r="278" spans="1:23" ht="11.25">
      <c r="A278" s="26" t="s">
        <v>111</v>
      </c>
      <c r="B278" s="16">
        <v>902</v>
      </c>
      <c r="C278" s="19" t="s">
        <v>52</v>
      </c>
      <c r="D278" s="16" t="s">
        <v>276</v>
      </c>
      <c r="E278" s="16" t="s">
        <v>277</v>
      </c>
      <c r="F278" s="30">
        <v>410</v>
      </c>
      <c r="G278" s="21"/>
      <c r="H278" s="14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>
        <f t="shared" si="20"/>
        <v>40148.5</v>
      </c>
      <c r="U278" s="22"/>
      <c r="V278" s="22">
        <f t="shared" si="20"/>
        <v>843118.5</v>
      </c>
      <c r="W278" s="23"/>
    </row>
    <row r="279" spans="1:23" ht="33.75">
      <c r="A279" s="1" t="s">
        <v>275</v>
      </c>
      <c r="B279" s="16">
        <v>902</v>
      </c>
      <c r="C279" s="19" t="s">
        <v>52</v>
      </c>
      <c r="D279" s="16" t="s">
        <v>276</v>
      </c>
      <c r="E279" s="16" t="s">
        <v>277</v>
      </c>
      <c r="F279" s="30">
        <v>414</v>
      </c>
      <c r="G279" s="21"/>
      <c r="H279" s="14"/>
      <c r="I279" s="14">
        <v>802970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>
        <v>40148.5</v>
      </c>
      <c r="U279" s="14"/>
      <c r="V279" s="29">
        <f>G279+H279+I279+J279+K279+L279+M279+N279+T279</f>
        <v>843118.5</v>
      </c>
      <c r="W279" s="23"/>
    </row>
    <row r="280" spans="1:23" ht="11.25">
      <c r="A280" s="18" t="s">
        <v>76</v>
      </c>
      <c r="B280" s="19">
        <v>902</v>
      </c>
      <c r="C280" s="19" t="s">
        <v>52</v>
      </c>
      <c r="D280" s="19" t="s">
        <v>33</v>
      </c>
      <c r="E280" s="19"/>
      <c r="F280" s="20"/>
      <c r="G280" s="21">
        <f>G281+G285</f>
        <v>14513705</v>
      </c>
      <c r="H280" s="14"/>
      <c r="I280" s="14"/>
      <c r="J280" s="14"/>
      <c r="K280" s="22">
        <f>K281+K285+K289</f>
        <v>42000</v>
      </c>
      <c r="L280" s="22"/>
      <c r="M280" s="22"/>
      <c r="N280" s="22"/>
      <c r="O280" s="22"/>
      <c r="P280" s="22"/>
      <c r="Q280" s="22">
        <f>Q281+Q285+Q289</f>
        <v>519465</v>
      </c>
      <c r="R280" s="22"/>
      <c r="S280" s="22"/>
      <c r="T280" s="22"/>
      <c r="U280" s="22">
        <f>U281+U285+U289</f>
        <v>-39000</v>
      </c>
      <c r="V280" s="22">
        <f>V281+V285+V289</f>
        <v>15036170</v>
      </c>
      <c r="W280" s="23"/>
    </row>
    <row r="281" spans="1:23" ht="33.75">
      <c r="A281" s="31" t="s">
        <v>166</v>
      </c>
      <c r="B281" s="16">
        <v>902</v>
      </c>
      <c r="C281" s="16" t="s">
        <v>52</v>
      </c>
      <c r="D281" s="16" t="s">
        <v>33</v>
      </c>
      <c r="E281" s="16" t="s">
        <v>165</v>
      </c>
      <c r="F281" s="30"/>
      <c r="G281" s="28">
        <f>G282</f>
        <v>11447205</v>
      </c>
      <c r="H281" s="14"/>
      <c r="I281" s="14"/>
      <c r="J281" s="14"/>
      <c r="K281" s="14"/>
      <c r="L281" s="14"/>
      <c r="M281" s="14"/>
      <c r="N281" s="14"/>
      <c r="O281" s="14"/>
      <c r="P281" s="14"/>
      <c r="Q281" s="29">
        <f>Q282</f>
        <v>459218</v>
      </c>
      <c r="R281" s="29"/>
      <c r="S281" s="29"/>
      <c r="T281" s="29"/>
      <c r="U281" s="29"/>
      <c r="V281" s="29">
        <f>V282</f>
        <v>11906423</v>
      </c>
      <c r="W281" s="23"/>
    </row>
    <row r="282" spans="1:23" ht="22.5">
      <c r="A282" s="26" t="s">
        <v>229</v>
      </c>
      <c r="B282" s="16">
        <v>902</v>
      </c>
      <c r="C282" s="16" t="s">
        <v>52</v>
      </c>
      <c r="D282" s="16" t="s">
        <v>33</v>
      </c>
      <c r="E282" s="16" t="s">
        <v>165</v>
      </c>
      <c r="F282" s="30">
        <v>600</v>
      </c>
      <c r="G282" s="28">
        <f>G283</f>
        <v>11447205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29">
        <f>Q283</f>
        <v>459218</v>
      </c>
      <c r="R282" s="29"/>
      <c r="S282" s="29"/>
      <c r="T282" s="29"/>
      <c r="U282" s="29"/>
      <c r="V282" s="29">
        <f>V283</f>
        <v>11906423</v>
      </c>
      <c r="W282" s="23"/>
    </row>
    <row r="283" spans="1:23" ht="11.25">
      <c r="A283" s="26" t="s">
        <v>117</v>
      </c>
      <c r="B283" s="16">
        <v>902</v>
      </c>
      <c r="C283" s="16" t="s">
        <v>52</v>
      </c>
      <c r="D283" s="16" t="s">
        <v>33</v>
      </c>
      <c r="E283" s="16" t="s">
        <v>165</v>
      </c>
      <c r="F283" s="30">
        <v>610</v>
      </c>
      <c r="G283" s="28">
        <f>G284</f>
        <v>11447205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29">
        <f>Q284</f>
        <v>459218</v>
      </c>
      <c r="R283" s="29"/>
      <c r="S283" s="29"/>
      <c r="T283" s="29"/>
      <c r="U283" s="29"/>
      <c r="V283" s="29">
        <f>V284</f>
        <v>11906423</v>
      </c>
      <c r="W283" s="23"/>
    </row>
    <row r="284" spans="1:23" ht="45">
      <c r="A284" s="26" t="s">
        <v>39</v>
      </c>
      <c r="B284" s="16">
        <v>902</v>
      </c>
      <c r="C284" s="16" t="s">
        <v>52</v>
      </c>
      <c r="D284" s="16" t="s">
        <v>33</v>
      </c>
      <c r="E284" s="16" t="s">
        <v>165</v>
      </c>
      <c r="F284" s="30">
        <v>611</v>
      </c>
      <c r="G284" s="28">
        <v>11447205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>
        <v>459218</v>
      </c>
      <c r="R284" s="14"/>
      <c r="S284" s="14"/>
      <c r="T284" s="14"/>
      <c r="U284" s="14"/>
      <c r="V284" s="29">
        <f>G284+H284+I284+J284+K284+L284+M284+N284+O284+Q284</f>
        <v>11906423</v>
      </c>
      <c r="W284" s="23"/>
    </row>
    <row r="285" spans="1:23" ht="33.75">
      <c r="A285" s="26" t="s">
        <v>118</v>
      </c>
      <c r="B285" s="16">
        <v>902</v>
      </c>
      <c r="C285" s="16" t="s">
        <v>52</v>
      </c>
      <c r="D285" s="16" t="s">
        <v>33</v>
      </c>
      <c r="E285" s="16" t="s">
        <v>167</v>
      </c>
      <c r="F285" s="30"/>
      <c r="G285" s="28">
        <f>G286</f>
        <v>3066500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29">
        <f>Q286</f>
        <v>60247</v>
      </c>
      <c r="R285" s="29"/>
      <c r="S285" s="29"/>
      <c r="T285" s="29"/>
      <c r="U285" s="29">
        <f aca="true" t="shared" si="21" ref="U285:V287">U286</f>
        <v>-39000</v>
      </c>
      <c r="V285" s="29">
        <f t="shared" si="21"/>
        <v>3087747</v>
      </c>
      <c r="W285" s="23"/>
    </row>
    <row r="286" spans="1:23" ht="22.5">
      <c r="A286" s="26" t="s">
        <v>229</v>
      </c>
      <c r="B286" s="16">
        <v>902</v>
      </c>
      <c r="C286" s="16" t="s">
        <v>52</v>
      </c>
      <c r="D286" s="16" t="s">
        <v>33</v>
      </c>
      <c r="E286" s="16" t="s">
        <v>167</v>
      </c>
      <c r="F286" s="30">
        <v>600</v>
      </c>
      <c r="G286" s="28">
        <f>G287</f>
        <v>3066500</v>
      </c>
      <c r="H286" s="14"/>
      <c r="I286" s="14"/>
      <c r="J286" s="14"/>
      <c r="K286" s="14"/>
      <c r="L286" s="14"/>
      <c r="M286" s="14"/>
      <c r="N286" s="14"/>
      <c r="O286" s="14"/>
      <c r="P286" s="14"/>
      <c r="Q286" s="29">
        <f>Q287</f>
        <v>60247</v>
      </c>
      <c r="R286" s="29"/>
      <c r="S286" s="29"/>
      <c r="T286" s="29"/>
      <c r="U286" s="29">
        <f t="shared" si="21"/>
        <v>-39000</v>
      </c>
      <c r="V286" s="29">
        <f t="shared" si="21"/>
        <v>3087747</v>
      </c>
      <c r="W286" s="23"/>
    </row>
    <row r="287" spans="1:23" ht="11.25">
      <c r="A287" s="26" t="s">
        <v>117</v>
      </c>
      <c r="B287" s="16">
        <v>902</v>
      </c>
      <c r="C287" s="16" t="s">
        <v>52</v>
      </c>
      <c r="D287" s="16" t="s">
        <v>33</v>
      </c>
      <c r="E287" s="16" t="s">
        <v>167</v>
      </c>
      <c r="F287" s="30">
        <v>610</v>
      </c>
      <c r="G287" s="28">
        <f>G288</f>
        <v>3066500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29">
        <f>Q288</f>
        <v>60247</v>
      </c>
      <c r="R287" s="29"/>
      <c r="S287" s="29"/>
      <c r="T287" s="29"/>
      <c r="U287" s="29">
        <f t="shared" si="21"/>
        <v>-39000</v>
      </c>
      <c r="V287" s="29">
        <f t="shared" si="21"/>
        <v>3087747</v>
      </c>
      <c r="W287" s="23"/>
    </row>
    <row r="288" spans="1:23" ht="45">
      <c r="A288" s="26" t="s">
        <v>39</v>
      </c>
      <c r="B288" s="16">
        <v>902</v>
      </c>
      <c r="C288" s="16" t="s">
        <v>52</v>
      </c>
      <c r="D288" s="16" t="s">
        <v>33</v>
      </c>
      <c r="E288" s="16" t="s">
        <v>167</v>
      </c>
      <c r="F288" s="30">
        <v>611</v>
      </c>
      <c r="G288" s="28">
        <v>3066500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>
        <v>60247</v>
      </c>
      <c r="R288" s="14"/>
      <c r="S288" s="14"/>
      <c r="T288" s="14"/>
      <c r="U288" s="14">
        <v>-39000</v>
      </c>
      <c r="V288" s="29">
        <f>G288+H288+I288+J288+K288+L288+M288+N288+O288+Q288+U288</f>
        <v>3087747</v>
      </c>
      <c r="W288" s="23"/>
    </row>
    <row r="289" spans="1:23" ht="22.5">
      <c r="A289" s="31" t="s">
        <v>222</v>
      </c>
      <c r="B289" s="16">
        <v>902</v>
      </c>
      <c r="C289" s="16" t="s">
        <v>52</v>
      </c>
      <c r="D289" s="16" t="s">
        <v>33</v>
      </c>
      <c r="E289" s="16" t="s">
        <v>223</v>
      </c>
      <c r="F289" s="30"/>
      <c r="G289" s="28"/>
      <c r="H289" s="14"/>
      <c r="I289" s="14"/>
      <c r="J289" s="14"/>
      <c r="K289" s="29">
        <f>K290</f>
        <v>42000</v>
      </c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>
        <f>V290</f>
        <v>42000</v>
      </c>
      <c r="W289" s="23"/>
    </row>
    <row r="290" spans="1:23" ht="22.5">
      <c r="A290" s="26" t="s">
        <v>229</v>
      </c>
      <c r="B290" s="16">
        <v>902</v>
      </c>
      <c r="C290" s="16" t="s">
        <v>52</v>
      </c>
      <c r="D290" s="16" t="s">
        <v>33</v>
      </c>
      <c r="E290" s="16" t="s">
        <v>223</v>
      </c>
      <c r="F290" s="30">
        <v>600</v>
      </c>
      <c r="G290" s="28"/>
      <c r="H290" s="14"/>
      <c r="I290" s="14"/>
      <c r="J290" s="14"/>
      <c r="K290" s="29">
        <f>K291</f>
        <v>42000</v>
      </c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>
        <f>V291</f>
        <v>42000</v>
      </c>
      <c r="W290" s="23"/>
    </row>
    <row r="291" spans="1:23" ht="11.25">
      <c r="A291" s="26" t="s">
        <v>117</v>
      </c>
      <c r="B291" s="16">
        <v>902</v>
      </c>
      <c r="C291" s="16" t="s">
        <v>52</v>
      </c>
      <c r="D291" s="16" t="s">
        <v>33</v>
      </c>
      <c r="E291" s="16" t="s">
        <v>223</v>
      </c>
      <c r="F291" s="30">
        <v>610</v>
      </c>
      <c r="G291" s="28"/>
      <c r="H291" s="14"/>
      <c r="I291" s="14"/>
      <c r="J291" s="14"/>
      <c r="K291" s="29">
        <f>K292</f>
        <v>42000</v>
      </c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>
        <f>V292</f>
        <v>42000</v>
      </c>
      <c r="W291" s="23"/>
    </row>
    <row r="292" spans="1:23" ht="11.25">
      <c r="A292" s="26" t="s">
        <v>256</v>
      </c>
      <c r="B292" s="16">
        <v>902</v>
      </c>
      <c r="C292" s="16" t="s">
        <v>52</v>
      </c>
      <c r="D292" s="16" t="s">
        <v>33</v>
      </c>
      <c r="E292" s="16" t="s">
        <v>223</v>
      </c>
      <c r="F292" s="30">
        <v>612</v>
      </c>
      <c r="G292" s="28"/>
      <c r="H292" s="14"/>
      <c r="I292" s="14"/>
      <c r="J292" s="14"/>
      <c r="K292" s="14">
        <v>42000</v>
      </c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29">
        <f>G292+H292+I292+J292+K292+L292+M292+N292</f>
        <v>42000</v>
      </c>
      <c r="W292" s="23"/>
    </row>
    <row r="293" spans="1:23" ht="11.25">
      <c r="A293" s="18" t="s">
        <v>77</v>
      </c>
      <c r="B293" s="19">
        <v>902</v>
      </c>
      <c r="C293" s="19" t="s">
        <v>52</v>
      </c>
      <c r="D293" s="19" t="s">
        <v>52</v>
      </c>
      <c r="E293" s="24" t="s">
        <v>0</v>
      </c>
      <c r="F293" s="25" t="s">
        <v>0</v>
      </c>
      <c r="G293" s="28">
        <f>G294</f>
        <v>100000</v>
      </c>
      <c r="H293" s="14"/>
      <c r="I293" s="14"/>
      <c r="J293" s="14"/>
      <c r="K293" s="14"/>
      <c r="L293" s="14"/>
      <c r="M293" s="29">
        <f>M294</f>
        <v>105678.4</v>
      </c>
      <c r="N293" s="29"/>
      <c r="O293" s="29"/>
      <c r="P293" s="29"/>
      <c r="Q293" s="29"/>
      <c r="R293" s="29"/>
      <c r="S293" s="29"/>
      <c r="T293" s="29"/>
      <c r="U293" s="29"/>
      <c r="V293" s="29">
        <f>V294</f>
        <v>205678.4</v>
      </c>
      <c r="W293" s="23"/>
    </row>
    <row r="294" spans="1:23" ht="11.25">
      <c r="A294" s="31" t="s">
        <v>43</v>
      </c>
      <c r="B294" s="16">
        <v>902</v>
      </c>
      <c r="C294" s="16" t="s">
        <v>52</v>
      </c>
      <c r="D294" s="16" t="s">
        <v>52</v>
      </c>
      <c r="E294" s="16" t="s">
        <v>168</v>
      </c>
      <c r="F294" s="27" t="s">
        <v>0</v>
      </c>
      <c r="G294" s="21">
        <f>G295</f>
        <v>100000</v>
      </c>
      <c r="H294" s="14"/>
      <c r="I294" s="14"/>
      <c r="J294" s="14"/>
      <c r="K294" s="14"/>
      <c r="L294" s="14"/>
      <c r="M294" s="22">
        <f>M295</f>
        <v>105678.4</v>
      </c>
      <c r="N294" s="22"/>
      <c r="O294" s="22"/>
      <c r="P294" s="22"/>
      <c r="Q294" s="22"/>
      <c r="R294" s="22"/>
      <c r="S294" s="22"/>
      <c r="T294" s="22"/>
      <c r="U294" s="22"/>
      <c r="V294" s="22">
        <f>V295</f>
        <v>205678.4</v>
      </c>
      <c r="W294" s="23"/>
    </row>
    <row r="295" spans="1:23" ht="22.5">
      <c r="A295" s="26" t="s">
        <v>23</v>
      </c>
      <c r="B295" s="16">
        <v>902</v>
      </c>
      <c r="C295" s="16" t="s">
        <v>52</v>
      </c>
      <c r="D295" s="16" t="s">
        <v>52</v>
      </c>
      <c r="E295" s="16" t="s">
        <v>168</v>
      </c>
      <c r="F295" s="30" t="s">
        <v>24</v>
      </c>
      <c r="G295" s="28">
        <f>G296</f>
        <v>100000</v>
      </c>
      <c r="H295" s="14"/>
      <c r="I295" s="14"/>
      <c r="J295" s="14"/>
      <c r="K295" s="14"/>
      <c r="L295" s="14"/>
      <c r="M295" s="29">
        <f>M296</f>
        <v>105678.4</v>
      </c>
      <c r="N295" s="29"/>
      <c r="O295" s="29"/>
      <c r="P295" s="29"/>
      <c r="Q295" s="29"/>
      <c r="R295" s="29"/>
      <c r="S295" s="29"/>
      <c r="T295" s="29"/>
      <c r="U295" s="29"/>
      <c r="V295" s="29">
        <f>V296</f>
        <v>205678.4</v>
      </c>
      <c r="W295" s="23"/>
    </row>
    <row r="296" spans="1:23" ht="22.5">
      <c r="A296" s="26" t="s">
        <v>25</v>
      </c>
      <c r="B296" s="16">
        <v>902</v>
      </c>
      <c r="C296" s="16" t="s">
        <v>52</v>
      </c>
      <c r="D296" s="16" t="s">
        <v>52</v>
      </c>
      <c r="E296" s="16" t="s">
        <v>168</v>
      </c>
      <c r="F296" s="30" t="s">
        <v>26</v>
      </c>
      <c r="G296" s="28">
        <v>100000</v>
      </c>
      <c r="H296" s="14"/>
      <c r="I296" s="14"/>
      <c r="J296" s="14"/>
      <c r="K296" s="14"/>
      <c r="L296" s="14"/>
      <c r="M296" s="14">
        <v>105678.4</v>
      </c>
      <c r="N296" s="14"/>
      <c r="O296" s="14"/>
      <c r="P296" s="14"/>
      <c r="Q296" s="14"/>
      <c r="R296" s="14"/>
      <c r="S296" s="14"/>
      <c r="T296" s="14"/>
      <c r="U296" s="14"/>
      <c r="V296" s="29">
        <f>G296+H296+I296+J296+K296+L296+M296+N296</f>
        <v>205678.4</v>
      </c>
      <c r="W296" s="23"/>
    </row>
    <row r="297" spans="1:23" ht="11.25">
      <c r="A297" s="18" t="s">
        <v>69</v>
      </c>
      <c r="B297" s="19">
        <v>902</v>
      </c>
      <c r="C297" s="19" t="s">
        <v>50</v>
      </c>
      <c r="D297" s="24" t="s">
        <v>0</v>
      </c>
      <c r="E297" s="24" t="s">
        <v>0</v>
      </c>
      <c r="F297" s="25" t="s">
        <v>0</v>
      </c>
      <c r="G297" s="21">
        <f>G298+G315</f>
        <v>22390090</v>
      </c>
      <c r="H297" s="14"/>
      <c r="I297" s="22">
        <f>I298+I315</f>
        <v>49370</v>
      </c>
      <c r="J297" s="22"/>
      <c r="K297" s="22">
        <f aca="true" t="shared" si="22" ref="K297:V297">K298+K315</f>
        <v>281940</v>
      </c>
      <c r="L297" s="22">
        <f t="shared" si="22"/>
        <v>30000</v>
      </c>
      <c r="M297" s="22">
        <f t="shared" si="22"/>
        <v>1707005</v>
      </c>
      <c r="N297" s="22">
        <f t="shared" si="22"/>
        <v>50400</v>
      </c>
      <c r="O297" s="22">
        <f t="shared" si="22"/>
        <v>134799.5</v>
      </c>
      <c r="P297" s="22">
        <f t="shared" si="22"/>
        <v>60000</v>
      </c>
      <c r="Q297" s="22">
        <f>Q298+Q315</f>
        <v>688058</v>
      </c>
      <c r="R297" s="22"/>
      <c r="S297" s="22">
        <f t="shared" si="22"/>
        <v>-149000</v>
      </c>
      <c r="T297" s="22">
        <f>T298+T315</f>
        <v>29320</v>
      </c>
      <c r="U297" s="22">
        <f>U298+U315</f>
        <v>372300</v>
      </c>
      <c r="V297" s="22">
        <f t="shared" si="22"/>
        <v>25644282.5</v>
      </c>
      <c r="W297" s="23"/>
    </row>
    <row r="298" spans="1:23" ht="11.25">
      <c r="A298" s="18" t="s">
        <v>70</v>
      </c>
      <c r="B298" s="19">
        <v>902</v>
      </c>
      <c r="C298" s="19" t="s">
        <v>50</v>
      </c>
      <c r="D298" s="19" t="s">
        <v>16</v>
      </c>
      <c r="E298" s="24" t="s">
        <v>0</v>
      </c>
      <c r="F298" s="25" t="s">
        <v>0</v>
      </c>
      <c r="G298" s="21">
        <f>G299+G303+G307+G311</f>
        <v>20196410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22">
        <f>Q299+Q303+Q307+Q311</f>
        <v>681558</v>
      </c>
      <c r="R298" s="22"/>
      <c r="S298" s="22">
        <f>S299+S303+S307+S311</f>
        <v>-150000</v>
      </c>
      <c r="T298" s="22">
        <f>T299+T303+T307+T311</f>
        <v>-3180</v>
      </c>
      <c r="U298" s="22">
        <f>U299+U303+U307+U311</f>
        <v>25000</v>
      </c>
      <c r="V298" s="22">
        <f>V299+V303+V307+V311</f>
        <v>20749788</v>
      </c>
      <c r="W298" s="23"/>
    </row>
    <row r="299" spans="1:23" ht="11.25">
      <c r="A299" s="26" t="s">
        <v>71</v>
      </c>
      <c r="B299" s="16">
        <v>902</v>
      </c>
      <c r="C299" s="16" t="s">
        <v>50</v>
      </c>
      <c r="D299" s="16" t="s">
        <v>16</v>
      </c>
      <c r="E299" s="16" t="s">
        <v>169</v>
      </c>
      <c r="F299" s="27" t="s">
        <v>0</v>
      </c>
      <c r="G299" s="28">
        <f>G300</f>
        <v>9040000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29">
        <f aca="true" t="shared" si="23" ref="Q299:V301">Q300</f>
        <v>112877</v>
      </c>
      <c r="R299" s="29"/>
      <c r="S299" s="29">
        <f t="shared" si="23"/>
        <v>-150000</v>
      </c>
      <c r="T299" s="29"/>
      <c r="U299" s="29"/>
      <c r="V299" s="29">
        <f t="shared" si="23"/>
        <v>9002877</v>
      </c>
      <c r="W299" s="23"/>
    </row>
    <row r="300" spans="1:23" ht="22.5">
      <c r="A300" s="26" t="s">
        <v>229</v>
      </c>
      <c r="B300" s="16">
        <v>902</v>
      </c>
      <c r="C300" s="16" t="s">
        <v>50</v>
      </c>
      <c r="D300" s="16" t="s">
        <v>16</v>
      </c>
      <c r="E300" s="16" t="s">
        <v>169</v>
      </c>
      <c r="F300" s="30" t="s">
        <v>38</v>
      </c>
      <c r="G300" s="28">
        <f>G301</f>
        <v>9040000</v>
      </c>
      <c r="H300" s="14"/>
      <c r="I300" s="14"/>
      <c r="J300" s="14"/>
      <c r="K300" s="14"/>
      <c r="L300" s="14"/>
      <c r="M300" s="14"/>
      <c r="N300" s="14"/>
      <c r="O300" s="14"/>
      <c r="P300" s="14"/>
      <c r="Q300" s="29">
        <f t="shared" si="23"/>
        <v>112877</v>
      </c>
      <c r="R300" s="29"/>
      <c r="S300" s="29">
        <f t="shared" si="23"/>
        <v>-150000</v>
      </c>
      <c r="T300" s="29"/>
      <c r="U300" s="29"/>
      <c r="V300" s="29">
        <f t="shared" si="23"/>
        <v>9002877</v>
      </c>
      <c r="W300" s="23"/>
    </row>
    <row r="301" spans="1:23" ht="11.25">
      <c r="A301" s="26" t="s">
        <v>117</v>
      </c>
      <c r="B301" s="16">
        <v>902</v>
      </c>
      <c r="C301" s="16" t="s">
        <v>50</v>
      </c>
      <c r="D301" s="16" t="s">
        <v>16</v>
      </c>
      <c r="E301" s="16" t="s">
        <v>169</v>
      </c>
      <c r="F301" s="30">
        <v>610</v>
      </c>
      <c r="G301" s="28">
        <f>G302</f>
        <v>9040000</v>
      </c>
      <c r="H301" s="14"/>
      <c r="I301" s="14"/>
      <c r="J301" s="14"/>
      <c r="K301" s="14"/>
      <c r="L301" s="14"/>
      <c r="M301" s="14"/>
      <c r="N301" s="14"/>
      <c r="O301" s="14"/>
      <c r="P301" s="14"/>
      <c r="Q301" s="29">
        <f t="shared" si="23"/>
        <v>112877</v>
      </c>
      <c r="R301" s="29"/>
      <c r="S301" s="29">
        <f t="shared" si="23"/>
        <v>-150000</v>
      </c>
      <c r="T301" s="29"/>
      <c r="U301" s="29"/>
      <c r="V301" s="29">
        <f t="shared" si="23"/>
        <v>9002877</v>
      </c>
      <c r="W301" s="23"/>
    </row>
    <row r="302" spans="1:23" ht="45">
      <c r="A302" s="26" t="s">
        <v>39</v>
      </c>
      <c r="B302" s="16">
        <v>902</v>
      </c>
      <c r="C302" s="16" t="s">
        <v>50</v>
      </c>
      <c r="D302" s="16" t="s">
        <v>16</v>
      </c>
      <c r="E302" s="16" t="s">
        <v>169</v>
      </c>
      <c r="F302" s="30" t="s">
        <v>40</v>
      </c>
      <c r="G302" s="28">
        <v>9040000</v>
      </c>
      <c r="H302" s="14"/>
      <c r="I302" s="14"/>
      <c r="J302" s="14"/>
      <c r="K302" s="14"/>
      <c r="L302" s="14"/>
      <c r="M302" s="14"/>
      <c r="N302" s="14"/>
      <c r="O302" s="14"/>
      <c r="P302" s="14"/>
      <c r="Q302" s="14">
        <v>112877</v>
      </c>
      <c r="R302" s="14"/>
      <c r="S302" s="14">
        <v>-150000</v>
      </c>
      <c r="T302" s="14"/>
      <c r="U302" s="14"/>
      <c r="V302" s="29">
        <f>G302+H302+I302+J302+K302+L302+M302+N302+O302+Q302+P302+S302</f>
        <v>9002877</v>
      </c>
      <c r="W302" s="23"/>
    </row>
    <row r="303" spans="1:23" ht="22.5">
      <c r="A303" s="31" t="s">
        <v>171</v>
      </c>
      <c r="B303" s="16">
        <v>902</v>
      </c>
      <c r="C303" s="16" t="s">
        <v>50</v>
      </c>
      <c r="D303" s="16" t="s">
        <v>16</v>
      </c>
      <c r="E303" s="16" t="s">
        <v>170</v>
      </c>
      <c r="F303" s="27" t="s">
        <v>0</v>
      </c>
      <c r="G303" s="28">
        <f>G304</f>
        <v>6166670</v>
      </c>
      <c r="H303" s="14"/>
      <c r="I303" s="14"/>
      <c r="J303" s="14"/>
      <c r="K303" s="14"/>
      <c r="L303" s="14"/>
      <c r="M303" s="14"/>
      <c r="N303" s="14"/>
      <c r="O303" s="14"/>
      <c r="P303" s="14"/>
      <c r="Q303" s="29">
        <f>Q304</f>
        <v>13709</v>
      </c>
      <c r="R303" s="29"/>
      <c r="S303" s="29"/>
      <c r="T303" s="29"/>
      <c r="U303" s="29"/>
      <c r="V303" s="29">
        <f>V304</f>
        <v>6180379</v>
      </c>
      <c r="W303" s="23"/>
    </row>
    <row r="304" spans="1:23" ht="22.5">
      <c r="A304" s="26" t="s">
        <v>229</v>
      </c>
      <c r="B304" s="16">
        <v>902</v>
      </c>
      <c r="C304" s="16" t="s">
        <v>50</v>
      </c>
      <c r="D304" s="16" t="s">
        <v>16</v>
      </c>
      <c r="E304" s="16" t="s">
        <v>170</v>
      </c>
      <c r="F304" s="30" t="s">
        <v>38</v>
      </c>
      <c r="G304" s="28">
        <f>G305</f>
        <v>6166670</v>
      </c>
      <c r="H304" s="14"/>
      <c r="I304" s="14"/>
      <c r="J304" s="14"/>
      <c r="K304" s="14"/>
      <c r="L304" s="14"/>
      <c r="M304" s="14"/>
      <c r="N304" s="14"/>
      <c r="O304" s="14"/>
      <c r="P304" s="14"/>
      <c r="Q304" s="29">
        <f>Q305</f>
        <v>13709</v>
      </c>
      <c r="R304" s="29"/>
      <c r="S304" s="29"/>
      <c r="T304" s="29"/>
      <c r="U304" s="29"/>
      <c r="V304" s="29">
        <f>V305</f>
        <v>6180379</v>
      </c>
      <c r="W304" s="23"/>
    </row>
    <row r="305" spans="1:23" ht="11.25">
      <c r="A305" s="26" t="s">
        <v>117</v>
      </c>
      <c r="B305" s="16">
        <v>902</v>
      </c>
      <c r="C305" s="16" t="s">
        <v>50</v>
      </c>
      <c r="D305" s="16" t="s">
        <v>16</v>
      </c>
      <c r="E305" s="16" t="s">
        <v>170</v>
      </c>
      <c r="F305" s="30">
        <v>610</v>
      </c>
      <c r="G305" s="28">
        <f>G306</f>
        <v>6166670</v>
      </c>
      <c r="H305" s="14"/>
      <c r="I305" s="14"/>
      <c r="J305" s="14"/>
      <c r="K305" s="14"/>
      <c r="L305" s="14"/>
      <c r="M305" s="14"/>
      <c r="N305" s="14"/>
      <c r="O305" s="14"/>
      <c r="P305" s="14"/>
      <c r="Q305" s="29">
        <f>Q306</f>
        <v>13709</v>
      </c>
      <c r="R305" s="29"/>
      <c r="S305" s="29"/>
      <c r="T305" s="29"/>
      <c r="U305" s="29"/>
      <c r="V305" s="29">
        <f>V306</f>
        <v>6180379</v>
      </c>
      <c r="W305" s="23"/>
    </row>
    <row r="306" spans="1:23" ht="45">
      <c r="A306" s="26" t="s">
        <v>39</v>
      </c>
      <c r="B306" s="16">
        <v>902</v>
      </c>
      <c r="C306" s="16" t="s">
        <v>50</v>
      </c>
      <c r="D306" s="16" t="s">
        <v>16</v>
      </c>
      <c r="E306" s="16" t="s">
        <v>170</v>
      </c>
      <c r="F306" s="30" t="s">
        <v>40</v>
      </c>
      <c r="G306" s="28">
        <v>6166670</v>
      </c>
      <c r="H306" s="14"/>
      <c r="I306" s="14"/>
      <c r="J306" s="14"/>
      <c r="K306" s="14"/>
      <c r="L306" s="14"/>
      <c r="M306" s="14"/>
      <c r="N306" s="14"/>
      <c r="O306" s="14"/>
      <c r="P306" s="14"/>
      <c r="Q306" s="14">
        <v>13709</v>
      </c>
      <c r="R306" s="14"/>
      <c r="S306" s="14"/>
      <c r="T306" s="14"/>
      <c r="U306" s="14"/>
      <c r="V306" s="29">
        <f>G306+H306+I306+J306+K306+L306+M306+N306+O306+Q306</f>
        <v>6180379</v>
      </c>
      <c r="W306" s="23"/>
    </row>
    <row r="307" spans="1:23" ht="33.75">
      <c r="A307" s="31" t="s">
        <v>173</v>
      </c>
      <c r="B307" s="16">
        <v>902</v>
      </c>
      <c r="C307" s="16" t="s">
        <v>50</v>
      </c>
      <c r="D307" s="16" t="s">
        <v>16</v>
      </c>
      <c r="E307" s="16" t="s">
        <v>172</v>
      </c>
      <c r="F307" s="27" t="s">
        <v>0</v>
      </c>
      <c r="G307" s="28">
        <f>G308</f>
        <v>4980200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29">
        <f>Q308</f>
        <v>554972</v>
      </c>
      <c r="R307" s="29"/>
      <c r="S307" s="29"/>
      <c r="T307" s="29"/>
      <c r="U307" s="29">
        <f aca="true" t="shared" si="24" ref="U307:V309">U308</f>
        <v>25000</v>
      </c>
      <c r="V307" s="29">
        <f t="shared" si="24"/>
        <v>5560172</v>
      </c>
      <c r="W307" s="23"/>
    </row>
    <row r="308" spans="1:23" ht="22.5">
      <c r="A308" s="26" t="s">
        <v>229</v>
      </c>
      <c r="B308" s="16">
        <v>902</v>
      </c>
      <c r="C308" s="16" t="s">
        <v>50</v>
      </c>
      <c r="D308" s="16" t="s">
        <v>16</v>
      </c>
      <c r="E308" s="16" t="s">
        <v>172</v>
      </c>
      <c r="F308" s="30" t="s">
        <v>38</v>
      </c>
      <c r="G308" s="28">
        <f>G309</f>
        <v>4980200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29">
        <f>Q309</f>
        <v>554972</v>
      </c>
      <c r="R308" s="29"/>
      <c r="S308" s="29"/>
      <c r="T308" s="29"/>
      <c r="U308" s="29">
        <f t="shared" si="24"/>
        <v>25000</v>
      </c>
      <c r="V308" s="29">
        <f t="shared" si="24"/>
        <v>5560172</v>
      </c>
      <c r="W308" s="23"/>
    </row>
    <row r="309" spans="1:23" ht="11.25">
      <c r="A309" s="26" t="s">
        <v>117</v>
      </c>
      <c r="B309" s="16">
        <v>902</v>
      </c>
      <c r="C309" s="16" t="s">
        <v>50</v>
      </c>
      <c r="D309" s="16" t="s">
        <v>16</v>
      </c>
      <c r="E309" s="16" t="s">
        <v>172</v>
      </c>
      <c r="F309" s="30">
        <v>610</v>
      </c>
      <c r="G309" s="28">
        <f>G310</f>
        <v>4980200</v>
      </c>
      <c r="H309" s="14"/>
      <c r="I309" s="14"/>
      <c r="J309" s="14"/>
      <c r="K309" s="14"/>
      <c r="L309" s="14"/>
      <c r="M309" s="14"/>
      <c r="N309" s="14"/>
      <c r="O309" s="14"/>
      <c r="P309" s="14"/>
      <c r="Q309" s="29">
        <f>Q310</f>
        <v>554972</v>
      </c>
      <c r="R309" s="29"/>
      <c r="S309" s="29"/>
      <c r="T309" s="29"/>
      <c r="U309" s="29">
        <f t="shared" si="24"/>
        <v>25000</v>
      </c>
      <c r="V309" s="29">
        <f t="shared" si="24"/>
        <v>5560172</v>
      </c>
      <c r="W309" s="23"/>
    </row>
    <row r="310" spans="1:23" ht="45">
      <c r="A310" s="26" t="s">
        <v>39</v>
      </c>
      <c r="B310" s="16">
        <v>902</v>
      </c>
      <c r="C310" s="16" t="s">
        <v>50</v>
      </c>
      <c r="D310" s="16" t="s">
        <v>16</v>
      </c>
      <c r="E310" s="16" t="s">
        <v>172</v>
      </c>
      <c r="F310" s="30" t="s">
        <v>40</v>
      </c>
      <c r="G310" s="28">
        <v>4980200</v>
      </c>
      <c r="H310" s="14"/>
      <c r="I310" s="14"/>
      <c r="J310" s="14"/>
      <c r="K310" s="14"/>
      <c r="L310" s="14"/>
      <c r="M310" s="14"/>
      <c r="N310" s="14"/>
      <c r="O310" s="14"/>
      <c r="P310" s="14"/>
      <c r="Q310" s="14">
        <v>554972</v>
      </c>
      <c r="R310" s="14"/>
      <c r="S310" s="14"/>
      <c r="T310" s="14"/>
      <c r="U310" s="14">
        <v>25000</v>
      </c>
      <c r="V310" s="29">
        <f>G310+H310+I310+J310+K310+L310+M310+N310+O310+Q310+U310</f>
        <v>5560172</v>
      </c>
      <c r="W310" s="23"/>
    </row>
    <row r="311" spans="1:23" ht="56.25">
      <c r="A311" s="31" t="s">
        <v>72</v>
      </c>
      <c r="B311" s="16">
        <v>902</v>
      </c>
      <c r="C311" s="16" t="s">
        <v>50</v>
      </c>
      <c r="D311" s="16" t="s">
        <v>16</v>
      </c>
      <c r="E311" s="16" t="s">
        <v>119</v>
      </c>
      <c r="F311" s="27" t="s">
        <v>0</v>
      </c>
      <c r="G311" s="28">
        <f>G312</f>
        <v>9540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29">
        <f aca="true" t="shared" si="25" ref="T311:V313">T312</f>
        <v>-3180</v>
      </c>
      <c r="U311" s="29"/>
      <c r="V311" s="29">
        <f t="shared" si="25"/>
        <v>6360</v>
      </c>
      <c r="W311" s="23"/>
    </row>
    <row r="312" spans="1:23" ht="22.5">
      <c r="A312" s="26" t="s">
        <v>229</v>
      </c>
      <c r="B312" s="16">
        <v>902</v>
      </c>
      <c r="C312" s="16" t="s">
        <v>50</v>
      </c>
      <c r="D312" s="16" t="s">
        <v>16</v>
      </c>
      <c r="E312" s="16" t="s">
        <v>119</v>
      </c>
      <c r="F312" s="30" t="s">
        <v>38</v>
      </c>
      <c r="G312" s="28">
        <f>G313</f>
        <v>9540</v>
      </c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29">
        <f t="shared" si="25"/>
        <v>-3180</v>
      </c>
      <c r="U312" s="29"/>
      <c r="V312" s="29">
        <f t="shared" si="25"/>
        <v>6360</v>
      </c>
      <c r="W312" s="23"/>
    </row>
    <row r="313" spans="1:23" ht="11.25">
      <c r="A313" s="26" t="s">
        <v>117</v>
      </c>
      <c r="B313" s="16">
        <v>902</v>
      </c>
      <c r="C313" s="16" t="s">
        <v>50</v>
      </c>
      <c r="D313" s="16" t="s">
        <v>16</v>
      </c>
      <c r="E313" s="16" t="s">
        <v>119</v>
      </c>
      <c r="F313" s="30">
        <v>610</v>
      </c>
      <c r="G313" s="28">
        <v>9540</v>
      </c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29">
        <f t="shared" si="25"/>
        <v>-3180</v>
      </c>
      <c r="U313" s="29"/>
      <c r="V313" s="29">
        <f t="shared" si="25"/>
        <v>6360</v>
      </c>
      <c r="W313" s="23"/>
    </row>
    <row r="314" spans="1:23" ht="45">
      <c r="A314" s="26" t="s">
        <v>39</v>
      </c>
      <c r="B314" s="16">
        <v>902</v>
      </c>
      <c r="C314" s="16" t="s">
        <v>50</v>
      </c>
      <c r="D314" s="16" t="s">
        <v>16</v>
      </c>
      <c r="E314" s="16" t="s">
        <v>119</v>
      </c>
      <c r="F314" s="30" t="s">
        <v>40</v>
      </c>
      <c r="G314" s="28">
        <v>9540</v>
      </c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>
        <v>-3180</v>
      </c>
      <c r="U314" s="14"/>
      <c r="V314" s="29">
        <f>G314+H314+I314+J314+K314+L314+M314+N314+T314</f>
        <v>6360</v>
      </c>
      <c r="W314" s="23"/>
    </row>
    <row r="315" spans="1:23" ht="11.25">
      <c r="A315" s="26" t="s">
        <v>252</v>
      </c>
      <c r="B315" s="16">
        <v>902</v>
      </c>
      <c r="C315" s="16" t="s">
        <v>50</v>
      </c>
      <c r="D315" s="16" t="s">
        <v>253</v>
      </c>
      <c r="E315" s="16"/>
      <c r="F315" s="30"/>
      <c r="G315" s="28">
        <f>G316</f>
        <v>2193680</v>
      </c>
      <c r="H315" s="14"/>
      <c r="I315" s="29">
        <f>I316</f>
        <v>49370</v>
      </c>
      <c r="J315" s="29"/>
      <c r="K315" s="29">
        <f aca="true" t="shared" si="26" ref="K315:V315">K316</f>
        <v>281940</v>
      </c>
      <c r="L315" s="29">
        <f t="shared" si="26"/>
        <v>30000</v>
      </c>
      <c r="M315" s="29">
        <f t="shared" si="26"/>
        <v>1707005</v>
      </c>
      <c r="N315" s="29">
        <f t="shared" si="26"/>
        <v>50400</v>
      </c>
      <c r="O315" s="29">
        <f t="shared" si="26"/>
        <v>134799.5</v>
      </c>
      <c r="P315" s="29">
        <f t="shared" si="26"/>
        <v>60000</v>
      </c>
      <c r="Q315" s="29">
        <f t="shared" si="26"/>
        <v>6500</v>
      </c>
      <c r="R315" s="29"/>
      <c r="S315" s="29">
        <f t="shared" si="26"/>
        <v>1000</v>
      </c>
      <c r="T315" s="29">
        <f t="shared" si="26"/>
        <v>32500</v>
      </c>
      <c r="U315" s="29">
        <f t="shared" si="26"/>
        <v>347300</v>
      </c>
      <c r="V315" s="29">
        <f t="shared" si="26"/>
        <v>4894494.5</v>
      </c>
      <c r="W315" s="23"/>
    </row>
    <row r="316" spans="1:23" ht="46.5" customHeight="1">
      <c r="A316" s="26" t="s">
        <v>254</v>
      </c>
      <c r="B316" s="16">
        <v>902</v>
      </c>
      <c r="C316" s="16" t="s">
        <v>50</v>
      </c>
      <c r="D316" s="16" t="s">
        <v>253</v>
      </c>
      <c r="E316" s="16" t="s">
        <v>255</v>
      </c>
      <c r="F316" s="30"/>
      <c r="G316" s="28">
        <f>G317+G319</f>
        <v>2193680</v>
      </c>
      <c r="H316" s="14"/>
      <c r="I316" s="29">
        <f>I317+I319</f>
        <v>49370</v>
      </c>
      <c r="J316" s="29"/>
      <c r="K316" s="29">
        <f aca="true" t="shared" si="27" ref="K316:V316">K317+K319</f>
        <v>281940</v>
      </c>
      <c r="L316" s="29">
        <f t="shared" si="27"/>
        <v>30000</v>
      </c>
      <c r="M316" s="29">
        <f t="shared" si="27"/>
        <v>1707005</v>
      </c>
      <c r="N316" s="29">
        <f t="shared" si="27"/>
        <v>50400</v>
      </c>
      <c r="O316" s="29">
        <f t="shared" si="27"/>
        <v>134799.5</v>
      </c>
      <c r="P316" s="29">
        <f>P317+P319</f>
        <v>60000</v>
      </c>
      <c r="Q316" s="29">
        <f>Q317+Q319</f>
        <v>6500</v>
      </c>
      <c r="R316" s="29"/>
      <c r="S316" s="29">
        <f>S317+S319</f>
        <v>1000</v>
      </c>
      <c r="T316" s="29">
        <f>T317+T319</f>
        <v>32500</v>
      </c>
      <c r="U316" s="29">
        <f>U317+U319</f>
        <v>347300</v>
      </c>
      <c r="V316" s="29">
        <f t="shared" si="27"/>
        <v>4894494.5</v>
      </c>
      <c r="W316" s="23"/>
    </row>
    <row r="317" spans="1:23" ht="22.5">
      <c r="A317" s="26" t="s">
        <v>23</v>
      </c>
      <c r="B317" s="16">
        <v>902</v>
      </c>
      <c r="C317" s="16" t="s">
        <v>50</v>
      </c>
      <c r="D317" s="16" t="s">
        <v>253</v>
      </c>
      <c r="E317" s="16" t="s">
        <v>255</v>
      </c>
      <c r="F317" s="30">
        <v>200</v>
      </c>
      <c r="G317" s="28">
        <f>G318</f>
        <v>615000</v>
      </c>
      <c r="H317" s="14"/>
      <c r="I317" s="14"/>
      <c r="J317" s="14"/>
      <c r="K317" s="29">
        <f aca="true" t="shared" si="28" ref="K317:V317">K318</f>
        <v>159620</v>
      </c>
      <c r="L317" s="29">
        <f t="shared" si="28"/>
        <v>30000</v>
      </c>
      <c r="M317" s="29">
        <f t="shared" si="28"/>
        <v>1561426</v>
      </c>
      <c r="N317" s="29">
        <f t="shared" si="28"/>
        <v>50400</v>
      </c>
      <c r="O317" s="29">
        <f t="shared" si="28"/>
        <v>134799.5</v>
      </c>
      <c r="P317" s="29">
        <f t="shared" si="28"/>
        <v>453000</v>
      </c>
      <c r="Q317" s="29">
        <f t="shared" si="28"/>
        <v>6500</v>
      </c>
      <c r="R317" s="29"/>
      <c r="S317" s="29">
        <f t="shared" si="28"/>
        <v>1000</v>
      </c>
      <c r="T317" s="29">
        <f t="shared" si="28"/>
        <v>32500</v>
      </c>
      <c r="U317" s="29">
        <f t="shared" si="28"/>
        <v>347300</v>
      </c>
      <c r="V317" s="29">
        <f t="shared" si="28"/>
        <v>3391545.5</v>
      </c>
      <c r="W317" s="23"/>
    </row>
    <row r="318" spans="1:23" ht="22.5">
      <c r="A318" s="26" t="s">
        <v>25</v>
      </c>
      <c r="B318" s="16">
        <v>902</v>
      </c>
      <c r="C318" s="16" t="s">
        <v>50</v>
      </c>
      <c r="D318" s="16" t="s">
        <v>253</v>
      </c>
      <c r="E318" s="16" t="s">
        <v>255</v>
      </c>
      <c r="F318" s="30">
        <v>240</v>
      </c>
      <c r="G318" s="28">
        <v>615000</v>
      </c>
      <c r="H318" s="14"/>
      <c r="I318" s="14"/>
      <c r="J318" s="14"/>
      <c r="K318" s="14">
        <v>159620</v>
      </c>
      <c r="L318" s="14">
        <v>30000</v>
      </c>
      <c r="M318" s="14">
        <v>1561426</v>
      </c>
      <c r="N318" s="14">
        <v>50400</v>
      </c>
      <c r="O318" s="14">
        <v>134799.5</v>
      </c>
      <c r="P318" s="14">
        <v>453000</v>
      </c>
      <c r="Q318" s="14">
        <v>6500</v>
      </c>
      <c r="R318" s="14"/>
      <c r="S318" s="14">
        <v>1000</v>
      </c>
      <c r="T318" s="14">
        <v>32500</v>
      </c>
      <c r="U318" s="14">
        <v>347300</v>
      </c>
      <c r="V318" s="29">
        <f>G318+H318+I318+J318+K318+L318+M318+N318+O318+Q318+U318+T318+P318+S318</f>
        <v>3391545.5</v>
      </c>
      <c r="W318" s="23"/>
    </row>
    <row r="319" spans="1:23" ht="22.5">
      <c r="A319" s="26" t="s">
        <v>229</v>
      </c>
      <c r="B319" s="16">
        <v>902</v>
      </c>
      <c r="C319" s="16" t="s">
        <v>50</v>
      </c>
      <c r="D319" s="16" t="s">
        <v>253</v>
      </c>
      <c r="E319" s="16" t="s">
        <v>255</v>
      </c>
      <c r="F319" s="30">
        <v>600</v>
      </c>
      <c r="G319" s="28">
        <f>G320</f>
        <v>1578680</v>
      </c>
      <c r="H319" s="14"/>
      <c r="I319" s="29">
        <f>I320</f>
        <v>49370</v>
      </c>
      <c r="J319" s="29"/>
      <c r="K319" s="29">
        <f>K320</f>
        <v>122320</v>
      </c>
      <c r="L319" s="29"/>
      <c r="M319" s="29">
        <f>M320</f>
        <v>145579</v>
      </c>
      <c r="N319" s="29"/>
      <c r="O319" s="29"/>
      <c r="P319" s="29">
        <f>P320</f>
        <v>-393000</v>
      </c>
      <c r="Q319" s="29"/>
      <c r="R319" s="29"/>
      <c r="S319" s="29"/>
      <c r="T319" s="29"/>
      <c r="U319" s="29"/>
      <c r="V319" s="29">
        <f>V320</f>
        <v>1502949</v>
      </c>
      <c r="W319" s="23"/>
    </row>
    <row r="320" spans="1:23" ht="11.25">
      <c r="A320" s="26" t="s">
        <v>117</v>
      </c>
      <c r="B320" s="16">
        <v>902</v>
      </c>
      <c r="C320" s="16" t="s">
        <v>50</v>
      </c>
      <c r="D320" s="16" t="s">
        <v>253</v>
      </c>
      <c r="E320" s="16" t="s">
        <v>255</v>
      </c>
      <c r="F320" s="30">
        <v>610</v>
      </c>
      <c r="G320" s="28">
        <f>G321</f>
        <v>1578680</v>
      </c>
      <c r="H320" s="14"/>
      <c r="I320" s="29">
        <f>I321</f>
        <v>49370</v>
      </c>
      <c r="J320" s="29"/>
      <c r="K320" s="29">
        <f>K321</f>
        <v>122320</v>
      </c>
      <c r="L320" s="29"/>
      <c r="M320" s="29">
        <f>M321</f>
        <v>145579</v>
      </c>
      <c r="N320" s="29"/>
      <c r="O320" s="29"/>
      <c r="P320" s="29">
        <f>P321</f>
        <v>-393000</v>
      </c>
      <c r="Q320" s="29"/>
      <c r="R320" s="29"/>
      <c r="S320" s="29"/>
      <c r="T320" s="29"/>
      <c r="U320" s="29"/>
      <c r="V320" s="29">
        <f>V321</f>
        <v>1502949</v>
      </c>
      <c r="W320" s="23"/>
    </row>
    <row r="321" spans="1:23" ht="11.25">
      <c r="A321" s="26" t="s">
        <v>256</v>
      </c>
      <c r="B321" s="16">
        <v>902</v>
      </c>
      <c r="C321" s="16" t="s">
        <v>50</v>
      </c>
      <c r="D321" s="16" t="s">
        <v>253</v>
      </c>
      <c r="E321" s="16" t="s">
        <v>255</v>
      </c>
      <c r="F321" s="30">
        <v>612</v>
      </c>
      <c r="G321" s="28">
        <v>1578680</v>
      </c>
      <c r="H321" s="14"/>
      <c r="I321" s="14">
        <v>49370</v>
      </c>
      <c r="J321" s="14"/>
      <c r="K321" s="14">
        <v>122320</v>
      </c>
      <c r="L321" s="14"/>
      <c r="M321" s="14">
        <v>145579</v>
      </c>
      <c r="N321" s="14"/>
      <c r="O321" s="14"/>
      <c r="P321" s="14">
        <v>-393000</v>
      </c>
      <c r="Q321" s="14"/>
      <c r="R321" s="14"/>
      <c r="S321" s="14"/>
      <c r="T321" s="14"/>
      <c r="U321" s="14"/>
      <c r="V321" s="29">
        <f>G321+H321+I321+J321+K321+L321+M321+N321+P321</f>
        <v>1502949</v>
      </c>
      <c r="W321" s="23"/>
    </row>
    <row r="322" spans="1:23" ht="11.25">
      <c r="A322" s="41" t="s">
        <v>278</v>
      </c>
      <c r="B322" s="16">
        <v>902</v>
      </c>
      <c r="C322" s="16" t="s">
        <v>282</v>
      </c>
      <c r="D322" s="16"/>
      <c r="E322" s="16"/>
      <c r="F322" s="30"/>
      <c r="G322" s="28"/>
      <c r="H322" s="14"/>
      <c r="I322" s="29">
        <f>I323</f>
        <v>15200000</v>
      </c>
      <c r="J322" s="29"/>
      <c r="K322" s="29"/>
      <c r="L322" s="29">
        <f>L323</f>
        <v>100000</v>
      </c>
      <c r="M322" s="29"/>
      <c r="N322" s="29"/>
      <c r="O322" s="29"/>
      <c r="P322" s="29">
        <f>P323</f>
        <v>4000000</v>
      </c>
      <c r="Q322" s="29"/>
      <c r="R322" s="29"/>
      <c r="S322" s="29"/>
      <c r="T322" s="29">
        <f>T323</f>
        <v>717945.17</v>
      </c>
      <c r="U322" s="29">
        <f>U323</f>
        <v>-674193.17</v>
      </c>
      <c r="V322" s="29">
        <f>V323</f>
        <v>19343752</v>
      </c>
      <c r="W322" s="23"/>
    </row>
    <row r="323" spans="1:23" ht="11.25">
      <c r="A323" s="3" t="s">
        <v>279</v>
      </c>
      <c r="B323" s="16">
        <v>902</v>
      </c>
      <c r="C323" s="16" t="s">
        <v>282</v>
      </c>
      <c r="D323" s="16" t="s">
        <v>276</v>
      </c>
      <c r="E323" s="16"/>
      <c r="F323" s="30"/>
      <c r="G323" s="28"/>
      <c r="H323" s="14"/>
      <c r="I323" s="29">
        <f>I324</f>
        <v>15200000</v>
      </c>
      <c r="J323" s="29"/>
      <c r="K323" s="29"/>
      <c r="L323" s="29">
        <f>L324+L328</f>
        <v>100000</v>
      </c>
      <c r="M323" s="29"/>
      <c r="N323" s="29"/>
      <c r="O323" s="29"/>
      <c r="P323" s="29">
        <f>P324+P328</f>
        <v>4000000</v>
      </c>
      <c r="Q323" s="29"/>
      <c r="R323" s="29"/>
      <c r="S323" s="29"/>
      <c r="T323" s="29">
        <f>T324+T328</f>
        <v>717945.17</v>
      </c>
      <c r="U323" s="29">
        <f>U324+U328</f>
        <v>-674193.17</v>
      </c>
      <c r="V323" s="29">
        <f>V324+V328</f>
        <v>19343752</v>
      </c>
      <c r="W323" s="23"/>
    </row>
    <row r="324" spans="1:23" ht="22.5">
      <c r="A324" s="3" t="s">
        <v>280</v>
      </c>
      <c r="B324" s="16">
        <v>902</v>
      </c>
      <c r="C324" s="16" t="s">
        <v>282</v>
      </c>
      <c r="D324" s="16" t="s">
        <v>276</v>
      </c>
      <c r="E324" s="16" t="s">
        <v>277</v>
      </c>
      <c r="F324" s="30"/>
      <c r="G324" s="28"/>
      <c r="H324" s="14"/>
      <c r="I324" s="29">
        <f>I325</f>
        <v>15200000</v>
      </c>
      <c r="J324" s="29"/>
      <c r="K324" s="29"/>
      <c r="L324" s="29"/>
      <c r="M324" s="29"/>
      <c r="N324" s="29"/>
      <c r="O324" s="29"/>
      <c r="P324" s="29">
        <f>P325</f>
        <v>4000000</v>
      </c>
      <c r="Q324" s="29"/>
      <c r="R324" s="29"/>
      <c r="S324" s="29"/>
      <c r="T324" s="29"/>
      <c r="U324" s="29">
        <f>U325</f>
        <v>-674193.17</v>
      </c>
      <c r="V324" s="29">
        <f>V325</f>
        <v>18525806.83</v>
      </c>
      <c r="W324" s="23"/>
    </row>
    <row r="325" spans="1:23" ht="33.75">
      <c r="A325" s="3" t="s">
        <v>272</v>
      </c>
      <c r="B325" s="16">
        <v>902</v>
      </c>
      <c r="C325" s="16" t="s">
        <v>282</v>
      </c>
      <c r="D325" s="16" t="s">
        <v>276</v>
      </c>
      <c r="E325" s="16" t="s">
        <v>277</v>
      </c>
      <c r="F325" s="30">
        <v>400</v>
      </c>
      <c r="G325" s="28"/>
      <c r="H325" s="14"/>
      <c r="I325" s="29">
        <f>I327</f>
        <v>15200000</v>
      </c>
      <c r="J325" s="29"/>
      <c r="K325" s="29"/>
      <c r="L325" s="29"/>
      <c r="M325" s="29"/>
      <c r="N325" s="29"/>
      <c r="O325" s="29"/>
      <c r="P325" s="29">
        <f>P327</f>
        <v>4000000</v>
      </c>
      <c r="Q325" s="29"/>
      <c r="R325" s="29"/>
      <c r="S325" s="29"/>
      <c r="T325" s="29"/>
      <c r="U325" s="29">
        <f>U327</f>
        <v>-674193.17</v>
      </c>
      <c r="V325" s="29">
        <f>V327</f>
        <v>18525806.83</v>
      </c>
      <c r="W325" s="23"/>
    </row>
    <row r="326" spans="1:23" ht="11.25">
      <c r="A326" s="26" t="s">
        <v>111</v>
      </c>
      <c r="B326" s="16">
        <v>902</v>
      </c>
      <c r="C326" s="16" t="s">
        <v>282</v>
      </c>
      <c r="D326" s="16" t="s">
        <v>276</v>
      </c>
      <c r="E326" s="16" t="s">
        <v>277</v>
      </c>
      <c r="F326" s="30">
        <v>410</v>
      </c>
      <c r="G326" s="28"/>
      <c r="H326" s="14"/>
      <c r="I326" s="29"/>
      <c r="J326" s="29"/>
      <c r="K326" s="29"/>
      <c r="L326" s="29"/>
      <c r="M326" s="29"/>
      <c r="N326" s="29"/>
      <c r="O326" s="29"/>
      <c r="P326" s="29">
        <f>P327</f>
        <v>4000000</v>
      </c>
      <c r="Q326" s="29"/>
      <c r="R326" s="29"/>
      <c r="S326" s="29"/>
      <c r="T326" s="29"/>
      <c r="U326" s="29">
        <f>U327</f>
        <v>-674193.17</v>
      </c>
      <c r="V326" s="29">
        <f>V327</f>
        <v>18525806.83</v>
      </c>
      <c r="W326" s="23"/>
    </row>
    <row r="327" spans="1:23" ht="33.75">
      <c r="A327" s="3" t="s">
        <v>281</v>
      </c>
      <c r="B327" s="16">
        <v>902</v>
      </c>
      <c r="C327" s="16" t="s">
        <v>282</v>
      </c>
      <c r="D327" s="16" t="s">
        <v>276</v>
      </c>
      <c r="E327" s="16" t="s">
        <v>277</v>
      </c>
      <c r="F327" s="30">
        <v>414</v>
      </c>
      <c r="G327" s="28"/>
      <c r="H327" s="14"/>
      <c r="I327" s="14">
        <v>15200000</v>
      </c>
      <c r="J327" s="14"/>
      <c r="K327" s="14"/>
      <c r="L327" s="14"/>
      <c r="M327" s="14"/>
      <c r="N327" s="14"/>
      <c r="O327" s="14"/>
      <c r="P327" s="14">
        <v>4000000</v>
      </c>
      <c r="Q327" s="14"/>
      <c r="R327" s="14"/>
      <c r="S327" s="14"/>
      <c r="T327" s="14"/>
      <c r="U327" s="14">
        <v>-674193.17</v>
      </c>
      <c r="V327" s="29">
        <f>G327+H327+I327+J327+K327+L327+M327+N327+O327+Q327+U327+P327</f>
        <v>18525806.83</v>
      </c>
      <c r="W327" s="23"/>
    </row>
    <row r="328" spans="1:23" ht="45">
      <c r="A328" s="4" t="s">
        <v>293</v>
      </c>
      <c r="B328" s="16">
        <v>902</v>
      </c>
      <c r="C328" s="16" t="s">
        <v>282</v>
      </c>
      <c r="D328" s="16" t="s">
        <v>276</v>
      </c>
      <c r="E328" s="16" t="s">
        <v>294</v>
      </c>
      <c r="F328" s="30"/>
      <c r="G328" s="28"/>
      <c r="H328" s="14"/>
      <c r="I328" s="14"/>
      <c r="J328" s="14"/>
      <c r="K328" s="14"/>
      <c r="L328" s="29">
        <f>L329</f>
        <v>100000</v>
      </c>
      <c r="M328" s="29"/>
      <c r="N328" s="29"/>
      <c r="O328" s="29"/>
      <c r="P328" s="29"/>
      <c r="Q328" s="29"/>
      <c r="R328" s="29"/>
      <c r="S328" s="29"/>
      <c r="T328" s="29">
        <f>T329</f>
        <v>717945.17</v>
      </c>
      <c r="U328" s="29"/>
      <c r="V328" s="29">
        <f>V329</f>
        <v>817945.17</v>
      </c>
      <c r="W328" s="23"/>
    </row>
    <row r="329" spans="1:23" ht="22.5">
      <c r="A329" s="26" t="s">
        <v>23</v>
      </c>
      <c r="B329" s="16">
        <v>902</v>
      </c>
      <c r="C329" s="16" t="s">
        <v>282</v>
      </c>
      <c r="D329" s="16" t="s">
        <v>276</v>
      </c>
      <c r="E329" s="16" t="s">
        <v>294</v>
      </c>
      <c r="F329" s="30">
        <v>200</v>
      </c>
      <c r="G329" s="28"/>
      <c r="H329" s="14"/>
      <c r="I329" s="14"/>
      <c r="J329" s="14"/>
      <c r="K329" s="14"/>
      <c r="L329" s="29">
        <f>L330</f>
        <v>100000</v>
      </c>
      <c r="M329" s="29"/>
      <c r="N329" s="29"/>
      <c r="O329" s="29"/>
      <c r="P329" s="29"/>
      <c r="Q329" s="29"/>
      <c r="R329" s="29"/>
      <c r="S329" s="29"/>
      <c r="T329" s="29">
        <f>T330</f>
        <v>717945.17</v>
      </c>
      <c r="U329" s="29"/>
      <c r="V329" s="29">
        <f>V330</f>
        <v>817945.17</v>
      </c>
      <c r="W329" s="23"/>
    </row>
    <row r="330" spans="1:23" ht="22.5">
      <c r="A330" s="26" t="s">
        <v>25</v>
      </c>
      <c r="B330" s="16">
        <v>902</v>
      </c>
      <c r="C330" s="16" t="s">
        <v>282</v>
      </c>
      <c r="D330" s="16" t="s">
        <v>276</v>
      </c>
      <c r="E330" s="16" t="s">
        <v>294</v>
      </c>
      <c r="F330" s="30">
        <v>240</v>
      </c>
      <c r="G330" s="28"/>
      <c r="H330" s="14"/>
      <c r="I330" s="14"/>
      <c r="J330" s="14"/>
      <c r="K330" s="14"/>
      <c r="L330" s="14">
        <v>100000</v>
      </c>
      <c r="M330" s="14"/>
      <c r="N330" s="14"/>
      <c r="O330" s="14"/>
      <c r="P330" s="14"/>
      <c r="Q330" s="14"/>
      <c r="R330" s="14"/>
      <c r="S330" s="14"/>
      <c r="T330" s="14">
        <v>717945.17</v>
      </c>
      <c r="U330" s="14"/>
      <c r="V330" s="29">
        <f>G330+H330+I330+J330+K330+L330+M330+N330+T330</f>
        <v>817945.17</v>
      </c>
      <c r="W330" s="23"/>
    </row>
    <row r="331" spans="1:23" ht="11.25">
      <c r="A331" s="18" t="s">
        <v>63</v>
      </c>
      <c r="B331" s="19">
        <v>902</v>
      </c>
      <c r="C331" s="19" t="s">
        <v>47</v>
      </c>
      <c r="D331" s="24" t="s">
        <v>0</v>
      </c>
      <c r="E331" s="24" t="s">
        <v>0</v>
      </c>
      <c r="F331" s="25" t="s">
        <v>0</v>
      </c>
      <c r="G331" s="21">
        <f>G332+G337+G357+G392</f>
        <v>29246257</v>
      </c>
      <c r="H331" s="22">
        <f>H332+H337+H357+H392</f>
        <v>223538</v>
      </c>
      <c r="I331" s="22">
        <f>I332+I337+I357+I392</f>
        <v>5000</v>
      </c>
      <c r="J331" s="22"/>
      <c r="K331" s="22">
        <f>K332+K337+K357+K392</f>
        <v>1083260</v>
      </c>
      <c r="L331" s="22">
        <f>L332+L337+L357+L392</f>
        <v>127500</v>
      </c>
      <c r="M331" s="22"/>
      <c r="N331" s="22">
        <f>N332+N337+N357+N392</f>
        <v>387657.17</v>
      </c>
      <c r="O331" s="22">
        <f>O332+O337+O357+O392</f>
        <v>47000</v>
      </c>
      <c r="P331" s="22">
        <f>P332+P337+P357+P392</f>
        <v>-3978000</v>
      </c>
      <c r="Q331" s="22">
        <f>Q332+Q337+Q357+Q392</f>
        <v>23844</v>
      </c>
      <c r="R331" s="22"/>
      <c r="S331" s="22">
        <f>S332+S337+S357+S392</f>
        <v>77000</v>
      </c>
      <c r="T331" s="22">
        <f>T332+T337+T357+T392</f>
        <v>2276662</v>
      </c>
      <c r="U331" s="22">
        <f>U332+U337+U357+U392</f>
        <v>147908.21000000002</v>
      </c>
      <c r="V331" s="22">
        <f>V332+V337+V357+V392</f>
        <v>29667626.38</v>
      </c>
      <c r="W331" s="23"/>
    </row>
    <row r="332" spans="1:23" ht="11.25">
      <c r="A332" s="18" t="s">
        <v>91</v>
      </c>
      <c r="B332" s="19">
        <v>902</v>
      </c>
      <c r="C332" s="19" t="s">
        <v>47</v>
      </c>
      <c r="D332" s="19" t="s">
        <v>16</v>
      </c>
      <c r="E332" s="24" t="s">
        <v>0</v>
      </c>
      <c r="F332" s="25" t="s">
        <v>0</v>
      </c>
      <c r="G332" s="21">
        <f>G333</f>
        <v>3519513</v>
      </c>
      <c r="H332" s="14"/>
      <c r="I332" s="14"/>
      <c r="J332" s="14"/>
      <c r="K332" s="14"/>
      <c r="L332" s="14"/>
      <c r="M332" s="14"/>
      <c r="N332" s="22">
        <f>N333</f>
        <v>387657.17</v>
      </c>
      <c r="O332" s="22"/>
      <c r="P332" s="22"/>
      <c r="Q332" s="22"/>
      <c r="R332" s="22"/>
      <c r="S332" s="22"/>
      <c r="T332" s="22"/>
      <c r="U332" s="22">
        <f>U333</f>
        <v>106979.21</v>
      </c>
      <c r="V332" s="22">
        <f>V333</f>
        <v>4014149.38</v>
      </c>
      <c r="W332" s="23"/>
    </row>
    <row r="333" spans="1:23" ht="33.75">
      <c r="A333" s="31" t="s">
        <v>175</v>
      </c>
      <c r="B333" s="16">
        <v>902</v>
      </c>
      <c r="C333" s="16" t="s">
        <v>47</v>
      </c>
      <c r="D333" s="16" t="s">
        <v>16</v>
      </c>
      <c r="E333" s="16" t="s">
        <v>174</v>
      </c>
      <c r="F333" s="27" t="s">
        <v>0</v>
      </c>
      <c r="G333" s="28">
        <f>G334</f>
        <v>3519513</v>
      </c>
      <c r="H333" s="14"/>
      <c r="I333" s="14"/>
      <c r="J333" s="14"/>
      <c r="K333" s="14"/>
      <c r="L333" s="14"/>
      <c r="M333" s="14"/>
      <c r="N333" s="29">
        <f>N334</f>
        <v>387657.17</v>
      </c>
      <c r="O333" s="29"/>
      <c r="P333" s="29"/>
      <c r="Q333" s="29"/>
      <c r="R333" s="29"/>
      <c r="S333" s="29"/>
      <c r="T333" s="29"/>
      <c r="U333" s="29">
        <f>U334</f>
        <v>106979.21</v>
      </c>
      <c r="V333" s="29">
        <f>V334</f>
        <v>4014149.38</v>
      </c>
      <c r="W333" s="23"/>
    </row>
    <row r="334" spans="1:23" ht="11.25">
      <c r="A334" s="26" t="s">
        <v>60</v>
      </c>
      <c r="B334" s="16">
        <v>902</v>
      </c>
      <c r="C334" s="16" t="s">
        <v>47</v>
      </c>
      <c r="D334" s="16" t="s">
        <v>16</v>
      </c>
      <c r="E334" s="16" t="s">
        <v>174</v>
      </c>
      <c r="F334" s="30" t="s">
        <v>61</v>
      </c>
      <c r="G334" s="28">
        <f>G336</f>
        <v>3519513</v>
      </c>
      <c r="H334" s="14"/>
      <c r="I334" s="14"/>
      <c r="J334" s="14"/>
      <c r="K334" s="14"/>
      <c r="L334" s="14"/>
      <c r="M334" s="14"/>
      <c r="N334" s="29">
        <f>N336</f>
        <v>387657.17</v>
      </c>
      <c r="O334" s="29"/>
      <c r="P334" s="29"/>
      <c r="Q334" s="29"/>
      <c r="R334" s="29"/>
      <c r="S334" s="29"/>
      <c r="T334" s="29"/>
      <c r="U334" s="29">
        <f>U336</f>
        <v>106979.21</v>
      </c>
      <c r="V334" s="29">
        <f>V336</f>
        <v>4014149.38</v>
      </c>
      <c r="W334" s="23"/>
    </row>
    <row r="335" spans="1:23" ht="22.5">
      <c r="A335" s="26" t="s">
        <v>259</v>
      </c>
      <c r="B335" s="16">
        <v>902</v>
      </c>
      <c r="C335" s="16" t="s">
        <v>47</v>
      </c>
      <c r="D335" s="16" t="s">
        <v>16</v>
      </c>
      <c r="E335" s="16" t="s">
        <v>174</v>
      </c>
      <c r="F335" s="30">
        <v>320</v>
      </c>
      <c r="G335" s="28">
        <f>G336</f>
        <v>3519513</v>
      </c>
      <c r="H335" s="14"/>
      <c r="I335" s="14"/>
      <c r="J335" s="14"/>
      <c r="K335" s="14"/>
      <c r="L335" s="14"/>
      <c r="M335" s="14"/>
      <c r="N335" s="29">
        <f>N336</f>
        <v>387657.17</v>
      </c>
      <c r="O335" s="29"/>
      <c r="P335" s="29"/>
      <c r="Q335" s="29"/>
      <c r="R335" s="29"/>
      <c r="S335" s="29"/>
      <c r="T335" s="29"/>
      <c r="U335" s="29">
        <f>U336</f>
        <v>106979.21</v>
      </c>
      <c r="V335" s="29">
        <f>V336</f>
        <v>4014149.38</v>
      </c>
      <c r="W335" s="23"/>
    </row>
    <row r="336" spans="1:23" ht="22.5">
      <c r="A336" s="26" t="s">
        <v>65</v>
      </c>
      <c r="B336" s="16">
        <v>902</v>
      </c>
      <c r="C336" s="16" t="s">
        <v>47</v>
      </c>
      <c r="D336" s="16" t="s">
        <v>16</v>
      </c>
      <c r="E336" s="16" t="s">
        <v>174</v>
      </c>
      <c r="F336" s="30" t="s">
        <v>66</v>
      </c>
      <c r="G336" s="28">
        <v>3519513</v>
      </c>
      <c r="H336" s="14"/>
      <c r="I336" s="14"/>
      <c r="J336" s="14"/>
      <c r="K336" s="14"/>
      <c r="L336" s="14"/>
      <c r="M336" s="14"/>
      <c r="N336" s="14">
        <v>387657.17</v>
      </c>
      <c r="O336" s="14"/>
      <c r="P336" s="14"/>
      <c r="Q336" s="14"/>
      <c r="R336" s="14"/>
      <c r="S336" s="14"/>
      <c r="T336" s="14"/>
      <c r="U336" s="14">
        <v>106979.21</v>
      </c>
      <c r="V336" s="29">
        <f>G336+H336+I336+J336+K336+L336+M336+N336+O336+Q336+U336</f>
        <v>4014149.38</v>
      </c>
      <c r="W336" s="23"/>
    </row>
    <row r="337" spans="1:23" ht="11.25">
      <c r="A337" s="18" t="s">
        <v>64</v>
      </c>
      <c r="B337" s="19">
        <v>902</v>
      </c>
      <c r="C337" s="19" t="s">
        <v>47</v>
      </c>
      <c r="D337" s="19" t="s">
        <v>18</v>
      </c>
      <c r="E337" s="16"/>
      <c r="F337" s="27"/>
      <c r="G337" s="21">
        <f>G338+G342</f>
        <v>365556</v>
      </c>
      <c r="H337" s="22">
        <f>H338+H342</f>
        <v>193320</v>
      </c>
      <c r="I337" s="22">
        <f>I338+I342+I354</f>
        <v>5000</v>
      </c>
      <c r="J337" s="22"/>
      <c r="K337" s="22">
        <f>K338+K342+K354+K346</f>
        <v>1083260</v>
      </c>
      <c r="L337" s="22">
        <f>L338+L342+L354+L346</f>
        <v>127500</v>
      </c>
      <c r="M337" s="22"/>
      <c r="N337" s="22"/>
      <c r="O337" s="22">
        <f>O338+O342+O354+O346</f>
        <v>47000</v>
      </c>
      <c r="P337" s="22">
        <f>P338+P342+P354+P346</f>
        <v>22000</v>
      </c>
      <c r="Q337" s="22">
        <f>Q338+Q342+Q354+Q346</f>
        <v>900</v>
      </c>
      <c r="R337" s="22"/>
      <c r="S337" s="22">
        <f>S338+S342+S354+S346</f>
        <v>77000</v>
      </c>
      <c r="T337" s="22">
        <f>T338+T342+T354+T346+T350</f>
        <v>1068210</v>
      </c>
      <c r="U337" s="22">
        <f>U338+U342+U354+U346+U350</f>
        <v>34000</v>
      </c>
      <c r="V337" s="22">
        <f>V338+V342+V354+V346+V350</f>
        <v>3023746</v>
      </c>
      <c r="W337" s="23"/>
    </row>
    <row r="338" spans="1:23" ht="33.75">
      <c r="A338" s="26" t="s">
        <v>92</v>
      </c>
      <c r="B338" s="16">
        <v>902</v>
      </c>
      <c r="C338" s="16" t="s">
        <v>47</v>
      </c>
      <c r="D338" s="16" t="s">
        <v>18</v>
      </c>
      <c r="E338" s="16" t="s">
        <v>120</v>
      </c>
      <c r="F338" s="27" t="s">
        <v>0</v>
      </c>
      <c r="G338" s="28">
        <f>G339</f>
        <v>172236</v>
      </c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29">
        <f>V339</f>
        <v>172236</v>
      </c>
      <c r="W338" s="23"/>
    </row>
    <row r="339" spans="1:23" ht="11.25">
      <c r="A339" s="26" t="s">
        <v>60</v>
      </c>
      <c r="B339" s="16">
        <v>902</v>
      </c>
      <c r="C339" s="16" t="s">
        <v>47</v>
      </c>
      <c r="D339" s="16" t="s">
        <v>18</v>
      </c>
      <c r="E339" s="16" t="s">
        <v>120</v>
      </c>
      <c r="F339" s="30">
        <v>300</v>
      </c>
      <c r="G339" s="28">
        <f>G340</f>
        <v>172236</v>
      </c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29">
        <f>V340</f>
        <v>172236</v>
      </c>
      <c r="W339" s="23"/>
    </row>
    <row r="340" spans="1:23" ht="22.5">
      <c r="A340" s="26" t="s">
        <v>259</v>
      </c>
      <c r="B340" s="16">
        <v>902</v>
      </c>
      <c r="C340" s="16" t="s">
        <v>47</v>
      </c>
      <c r="D340" s="16" t="s">
        <v>18</v>
      </c>
      <c r="E340" s="16" t="s">
        <v>120</v>
      </c>
      <c r="F340" s="30">
        <v>320</v>
      </c>
      <c r="G340" s="28">
        <f>G341</f>
        <v>172236</v>
      </c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29">
        <f>V341</f>
        <v>172236</v>
      </c>
      <c r="W340" s="23"/>
    </row>
    <row r="341" spans="1:23" ht="22.5">
      <c r="A341" s="26" t="s">
        <v>62</v>
      </c>
      <c r="B341" s="16">
        <v>902</v>
      </c>
      <c r="C341" s="16" t="s">
        <v>47</v>
      </c>
      <c r="D341" s="16" t="s">
        <v>18</v>
      </c>
      <c r="E341" s="16" t="s">
        <v>120</v>
      </c>
      <c r="F341" s="30">
        <v>323</v>
      </c>
      <c r="G341" s="28">
        <v>172236</v>
      </c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29">
        <f>G341+H341+I341+J341+K341+L341+M341+N341</f>
        <v>172236</v>
      </c>
      <c r="W341" s="23"/>
    </row>
    <row r="342" spans="1:23" ht="11.25">
      <c r="A342" s="26" t="s">
        <v>257</v>
      </c>
      <c r="B342" s="16">
        <v>902</v>
      </c>
      <c r="C342" s="16" t="s">
        <v>47</v>
      </c>
      <c r="D342" s="16" t="s">
        <v>18</v>
      </c>
      <c r="E342" s="16" t="s">
        <v>258</v>
      </c>
      <c r="F342" s="30"/>
      <c r="G342" s="28">
        <f aca="true" t="shared" si="29" ref="G342:H344">G343</f>
        <v>193320</v>
      </c>
      <c r="H342" s="29">
        <f t="shared" si="29"/>
        <v>193320</v>
      </c>
      <c r="I342" s="29"/>
      <c r="J342" s="29"/>
      <c r="K342" s="29"/>
      <c r="L342" s="29"/>
      <c r="M342" s="29"/>
      <c r="N342" s="29"/>
      <c r="O342" s="29"/>
      <c r="P342" s="29"/>
      <c r="Q342" s="29">
        <f>Q343</f>
        <v>900</v>
      </c>
      <c r="R342" s="29"/>
      <c r="S342" s="29"/>
      <c r="T342" s="29"/>
      <c r="U342" s="29"/>
      <c r="V342" s="29">
        <f>V343</f>
        <v>387540</v>
      </c>
      <c r="W342" s="23"/>
    </row>
    <row r="343" spans="1:23" ht="11.25">
      <c r="A343" s="26" t="s">
        <v>60</v>
      </c>
      <c r="B343" s="16">
        <v>902</v>
      </c>
      <c r="C343" s="16" t="s">
        <v>47</v>
      </c>
      <c r="D343" s="16" t="s">
        <v>18</v>
      </c>
      <c r="E343" s="16" t="s">
        <v>258</v>
      </c>
      <c r="F343" s="30">
        <v>300</v>
      </c>
      <c r="G343" s="28">
        <f t="shared" si="29"/>
        <v>193320</v>
      </c>
      <c r="H343" s="29">
        <f t="shared" si="29"/>
        <v>193320</v>
      </c>
      <c r="I343" s="29"/>
      <c r="J343" s="29"/>
      <c r="K343" s="29"/>
      <c r="L343" s="29"/>
      <c r="M343" s="29"/>
      <c r="N343" s="29"/>
      <c r="O343" s="29"/>
      <c r="P343" s="29"/>
      <c r="Q343" s="29">
        <f>Q344</f>
        <v>900</v>
      </c>
      <c r="R343" s="29"/>
      <c r="S343" s="29"/>
      <c r="T343" s="29"/>
      <c r="U343" s="29"/>
      <c r="V343" s="29">
        <f>V344</f>
        <v>387540</v>
      </c>
      <c r="W343" s="23"/>
    </row>
    <row r="344" spans="1:23" ht="22.5">
      <c r="A344" s="26" t="s">
        <v>259</v>
      </c>
      <c r="B344" s="16">
        <v>902</v>
      </c>
      <c r="C344" s="16" t="s">
        <v>47</v>
      </c>
      <c r="D344" s="16" t="s">
        <v>18</v>
      </c>
      <c r="E344" s="16" t="s">
        <v>258</v>
      </c>
      <c r="F344" s="30">
        <v>320</v>
      </c>
      <c r="G344" s="28">
        <f t="shared" si="29"/>
        <v>193320</v>
      </c>
      <c r="H344" s="29">
        <f t="shared" si="29"/>
        <v>193320</v>
      </c>
      <c r="I344" s="29"/>
      <c r="J344" s="29"/>
      <c r="K344" s="29"/>
      <c r="L344" s="29"/>
      <c r="M344" s="29"/>
      <c r="N344" s="29"/>
      <c r="O344" s="29"/>
      <c r="P344" s="29"/>
      <c r="Q344" s="29">
        <f>Q345</f>
        <v>900</v>
      </c>
      <c r="R344" s="29"/>
      <c r="S344" s="29"/>
      <c r="T344" s="29"/>
      <c r="U344" s="29"/>
      <c r="V344" s="29">
        <f>V345</f>
        <v>387540</v>
      </c>
      <c r="W344" s="23"/>
    </row>
    <row r="345" spans="1:23" ht="11.25">
      <c r="A345" s="26" t="s">
        <v>260</v>
      </c>
      <c r="B345" s="16">
        <v>902</v>
      </c>
      <c r="C345" s="16" t="s">
        <v>47</v>
      </c>
      <c r="D345" s="16" t="s">
        <v>18</v>
      </c>
      <c r="E345" s="16" t="s">
        <v>258</v>
      </c>
      <c r="F345" s="30">
        <v>322</v>
      </c>
      <c r="G345" s="28">
        <v>193320</v>
      </c>
      <c r="H345" s="14">
        <v>193320</v>
      </c>
      <c r="I345" s="14"/>
      <c r="J345" s="14"/>
      <c r="K345" s="14"/>
      <c r="L345" s="14"/>
      <c r="M345" s="14"/>
      <c r="N345" s="14"/>
      <c r="O345" s="14"/>
      <c r="P345" s="14"/>
      <c r="Q345" s="14">
        <v>900</v>
      </c>
      <c r="R345" s="14"/>
      <c r="S345" s="14"/>
      <c r="T345" s="14"/>
      <c r="U345" s="14"/>
      <c r="V345" s="29">
        <f>G345+H345+I345+J345+K345+L345+M345+N345+O345+Q345</f>
        <v>387540</v>
      </c>
      <c r="W345" s="23"/>
    </row>
    <row r="346" spans="1:23" ht="22.5">
      <c r="A346" s="5" t="s">
        <v>287</v>
      </c>
      <c r="B346" s="16">
        <v>902</v>
      </c>
      <c r="C346" s="16" t="s">
        <v>47</v>
      </c>
      <c r="D346" s="16" t="s">
        <v>18</v>
      </c>
      <c r="E346" s="16" t="s">
        <v>288</v>
      </c>
      <c r="F346" s="30"/>
      <c r="G346" s="28"/>
      <c r="H346" s="14"/>
      <c r="I346" s="14"/>
      <c r="J346" s="14"/>
      <c r="K346" s="29">
        <f>K347</f>
        <v>1063260</v>
      </c>
      <c r="L346" s="29"/>
      <c r="M346" s="29"/>
      <c r="N346" s="29"/>
      <c r="O346" s="29"/>
      <c r="P346" s="29"/>
      <c r="Q346" s="29"/>
      <c r="R346" s="29"/>
      <c r="S346" s="29"/>
      <c r="T346" s="29">
        <f aca="true" t="shared" si="30" ref="T346:V348">T347</f>
        <v>388440</v>
      </c>
      <c r="U346" s="29"/>
      <c r="V346" s="29">
        <f t="shared" si="30"/>
        <v>1451700</v>
      </c>
      <c r="W346" s="23"/>
    </row>
    <row r="347" spans="1:23" ht="11.25">
      <c r="A347" s="26" t="s">
        <v>60</v>
      </c>
      <c r="B347" s="16">
        <v>902</v>
      </c>
      <c r="C347" s="16" t="s">
        <v>47</v>
      </c>
      <c r="D347" s="16" t="s">
        <v>18</v>
      </c>
      <c r="E347" s="16" t="s">
        <v>288</v>
      </c>
      <c r="F347" s="30">
        <v>300</v>
      </c>
      <c r="G347" s="28"/>
      <c r="H347" s="14"/>
      <c r="I347" s="14"/>
      <c r="J347" s="14"/>
      <c r="K347" s="29">
        <f>K348</f>
        <v>1063260</v>
      </c>
      <c r="L347" s="29"/>
      <c r="M347" s="29"/>
      <c r="N347" s="29"/>
      <c r="O347" s="29"/>
      <c r="P347" s="29"/>
      <c r="Q347" s="29"/>
      <c r="R347" s="29"/>
      <c r="S347" s="29"/>
      <c r="T347" s="29">
        <f t="shared" si="30"/>
        <v>388440</v>
      </c>
      <c r="U347" s="29"/>
      <c r="V347" s="29">
        <f t="shared" si="30"/>
        <v>1451700</v>
      </c>
      <c r="W347" s="23"/>
    </row>
    <row r="348" spans="1:23" ht="22.5">
      <c r="A348" s="26" t="s">
        <v>259</v>
      </c>
      <c r="B348" s="16">
        <v>902</v>
      </c>
      <c r="C348" s="16" t="s">
        <v>47</v>
      </c>
      <c r="D348" s="16" t="s">
        <v>18</v>
      </c>
      <c r="E348" s="16" t="s">
        <v>288</v>
      </c>
      <c r="F348" s="30">
        <v>320</v>
      </c>
      <c r="G348" s="28"/>
      <c r="H348" s="14"/>
      <c r="I348" s="14"/>
      <c r="J348" s="14"/>
      <c r="K348" s="29">
        <f>K349</f>
        <v>1063260</v>
      </c>
      <c r="L348" s="29"/>
      <c r="M348" s="29"/>
      <c r="N348" s="29"/>
      <c r="O348" s="29"/>
      <c r="P348" s="29"/>
      <c r="Q348" s="29"/>
      <c r="R348" s="29"/>
      <c r="S348" s="29"/>
      <c r="T348" s="29">
        <f t="shared" si="30"/>
        <v>388440</v>
      </c>
      <c r="U348" s="29"/>
      <c r="V348" s="29">
        <f t="shared" si="30"/>
        <v>1451700</v>
      </c>
      <c r="W348" s="23"/>
    </row>
    <row r="349" spans="1:23" ht="11.25">
      <c r="A349" s="26" t="s">
        <v>260</v>
      </c>
      <c r="B349" s="16">
        <v>902</v>
      </c>
      <c r="C349" s="16" t="s">
        <v>47</v>
      </c>
      <c r="D349" s="16" t="s">
        <v>18</v>
      </c>
      <c r="E349" s="16" t="s">
        <v>288</v>
      </c>
      <c r="F349" s="30">
        <v>322</v>
      </c>
      <c r="G349" s="28"/>
      <c r="H349" s="14"/>
      <c r="I349" s="14"/>
      <c r="J349" s="14"/>
      <c r="K349" s="14">
        <v>1063260</v>
      </c>
      <c r="L349" s="14"/>
      <c r="M349" s="14"/>
      <c r="N349" s="14"/>
      <c r="O349" s="14"/>
      <c r="P349" s="14"/>
      <c r="Q349" s="14"/>
      <c r="R349" s="14"/>
      <c r="S349" s="14"/>
      <c r="T349" s="14">
        <v>388440</v>
      </c>
      <c r="U349" s="14"/>
      <c r="V349" s="29">
        <f>G349+H349+I349+J349+K349+L349+M349+N349+T349</f>
        <v>1451700</v>
      </c>
      <c r="W349" s="23"/>
    </row>
    <row r="350" spans="1:23" ht="78.75">
      <c r="A350" s="7" t="s">
        <v>336</v>
      </c>
      <c r="B350" s="42">
        <v>902</v>
      </c>
      <c r="C350" s="16" t="s">
        <v>47</v>
      </c>
      <c r="D350" s="16" t="s">
        <v>18</v>
      </c>
      <c r="E350" s="16" t="s">
        <v>337</v>
      </c>
      <c r="F350" s="30"/>
      <c r="G350" s="28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29">
        <f aca="true" t="shared" si="31" ref="T350:V352">T351</f>
        <v>679770</v>
      </c>
      <c r="U350" s="29"/>
      <c r="V350" s="29">
        <f t="shared" si="31"/>
        <v>679770</v>
      </c>
      <c r="W350" s="23"/>
    </row>
    <row r="351" spans="1:23" ht="11.25">
      <c r="A351" s="26" t="s">
        <v>60</v>
      </c>
      <c r="B351" s="42">
        <v>902</v>
      </c>
      <c r="C351" s="16" t="s">
        <v>47</v>
      </c>
      <c r="D351" s="16" t="s">
        <v>18</v>
      </c>
      <c r="E351" s="16" t="s">
        <v>337</v>
      </c>
      <c r="F351" s="30">
        <v>300</v>
      </c>
      <c r="G351" s="28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29">
        <f t="shared" si="31"/>
        <v>679770</v>
      </c>
      <c r="U351" s="29"/>
      <c r="V351" s="29">
        <f t="shared" si="31"/>
        <v>679770</v>
      </c>
      <c r="W351" s="23"/>
    </row>
    <row r="352" spans="1:23" ht="22.5">
      <c r="A352" s="26" t="s">
        <v>259</v>
      </c>
      <c r="B352" s="42">
        <v>902</v>
      </c>
      <c r="C352" s="16" t="s">
        <v>47</v>
      </c>
      <c r="D352" s="16" t="s">
        <v>18</v>
      </c>
      <c r="E352" s="16" t="s">
        <v>337</v>
      </c>
      <c r="F352" s="30">
        <v>320</v>
      </c>
      <c r="G352" s="28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29">
        <f t="shared" si="31"/>
        <v>679770</v>
      </c>
      <c r="U352" s="29"/>
      <c r="V352" s="29">
        <f t="shared" si="31"/>
        <v>679770</v>
      </c>
      <c r="W352" s="23"/>
    </row>
    <row r="353" spans="1:23" ht="11.25">
      <c r="A353" s="26" t="s">
        <v>260</v>
      </c>
      <c r="B353" s="42">
        <v>902</v>
      </c>
      <c r="C353" s="16" t="s">
        <v>47</v>
      </c>
      <c r="D353" s="16" t="s">
        <v>18</v>
      </c>
      <c r="E353" s="16" t="s">
        <v>337</v>
      </c>
      <c r="F353" s="30">
        <v>322</v>
      </c>
      <c r="G353" s="28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>
        <v>679770</v>
      </c>
      <c r="U353" s="14"/>
      <c r="V353" s="29">
        <f>T353</f>
        <v>679770</v>
      </c>
      <c r="W353" s="23"/>
    </row>
    <row r="354" spans="1:23" ht="11.25">
      <c r="A354" s="26" t="s">
        <v>105</v>
      </c>
      <c r="B354" s="16">
        <v>902</v>
      </c>
      <c r="C354" s="16" t="s">
        <v>47</v>
      </c>
      <c r="D354" s="16" t="s">
        <v>18</v>
      </c>
      <c r="E354" s="16" t="s">
        <v>106</v>
      </c>
      <c r="F354" s="30"/>
      <c r="G354" s="28"/>
      <c r="H354" s="14"/>
      <c r="I354" s="29">
        <f>I355</f>
        <v>5000</v>
      </c>
      <c r="J354" s="29"/>
      <c r="K354" s="29">
        <f aca="true" t="shared" si="32" ref="K354:V355">K355</f>
        <v>20000</v>
      </c>
      <c r="L354" s="29">
        <f t="shared" si="32"/>
        <v>127500</v>
      </c>
      <c r="M354" s="29"/>
      <c r="N354" s="29"/>
      <c r="O354" s="29">
        <f t="shared" si="32"/>
        <v>47000</v>
      </c>
      <c r="P354" s="29">
        <f t="shared" si="32"/>
        <v>22000</v>
      </c>
      <c r="Q354" s="29"/>
      <c r="R354" s="29"/>
      <c r="S354" s="29">
        <f t="shared" si="32"/>
        <v>77000</v>
      </c>
      <c r="T354" s="29"/>
      <c r="U354" s="29">
        <f t="shared" si="32"/>
        <v>34000</v>
      </c>
      <c r="V354" s="29">
        <f t="shared" si="32"/>
        <v>332500</v>
      </c>
      <c r="W354" s="23"/>
    </row>
    <row r="355" spans="1:23" ht="11.25">
      <c r="A355" s="26" t="s">
        <v>27</v>
      </c>
      <c r="B355" s="16">
        <v>902</v>
      </c>
      <c r="C355" s="16" t="s">
        <v>47</v>
      </c>
      <c r="D355" s="16" t="s">
        <v>18</v>
      </c>
      <c r="E355" s="16" t="s">
        <v>106</v>
      </c>
      <c r="F355" s="30">
        <v>800</v>
      </c>
      <c r="G355" s="28"/>
      <c r="H355" s="14"/>
      <c r="I355" s="29">
        <f>I356</f>
        <v>5000</v>
      </c>
      <c r="J355" s="29"/>
      <c r="K355" s="29">
        <f t="shared" si="32"/>
        <v>20000</v>
      </c>
      <c r="L355" s="29">
        <f t="shared" si="32"/>
        <v>127500</v>
      </c>
      <c r="M355" s="29"/>
      <c r="N355" s="29"/>
      <c r="O355" s="29">
        <f t="shared" si="32"/>
        <v>47000</v>
      </c>
      <c r="P355" s="29">
        <f t="shared" si="32"/>
        <v>22000</v>
      </c>
      <c r="Q355" s="29"/>
      <c r="R355" s="29"/>
      <c r="S355" s="29">
        <f t="shared" si="32"/>
        <v>77000</v>
      </c>
      <c r="T355" s="29"/>
      <c r="U355" s="29">
        <f t="shared" si="32"/>
        <v>34000</v>
      </c>
      <c r="V355" s="29">
        <f t="shared" si="32"/>
        <v>332500</v>
      </c>
      <c r="W355" s="23"/>
    </row>
    <row r="356" spans="1:23" ht="11.25">
      <c r="A356" s="26" t="s">
        <v>59</v>
      </c>
      <c r="B356" s="16">
        <v>902</v>
      </c>
      <c r="C356" s="16" t="s">
        <v>47</v>
      </c>
      <c r="D356" s="16" t="s">
        <v>18</v>
      </c>
      <c r="E356" s="16" t="s">
        <v>106</v>
      </c>
      <c r="F356" s="30">
        <v>870</v>
      </c>
      <c r="G356" s="28"/>
      <c r="H356" s="14"/>
      <c r="I356" s="14">
        <v>5000</v>
      </c>
      <c r="J356" s="14"/>
      <c r="K356" s="14">
        <v>20000</v>
      </c>
      <c r="L356" s="14">
        <v>127500</v>
      </c>
      <c r="M356" s="14"/>
      <c r="N356" s="14"/>
      <c r="O356" s="14">
        <v>47000</v>
      </c>
      <c r="P356" s="14">
        <v>22000</v>
      </c>
      <c r="Q356" s="14"/>
      <c r="R356" s="14"/>
      <c r="S356" s="14">
        <v>77000</v>
      </c>
      <c r="T356" s="14"/>
      <c r="U356" s="14">
        <v>34000</v>
      </c>
      <c r="V356" s="29">
        <f>G356+H356+I356+J356+K356+L356+M356+N356+O356+Q356+U356+P356+S356</f>
        <v>332500</v>
      </c>
      <c r="W356" s="23"/>
    </row>
    <row r="357" spans="1:23" ht="11.25">
      <c r="A357" s="18" t="s">
        <v>79</v>
      </c>
      <c r="B357" s="19">
        <v>902</v>
      </c>
      <c r="C357" s="19" t="s">
        <v>47</v>
      </c>
      <c r="D357" s="19" t="s">
        <v>35</v>
      </c>
      <c r="E357" s="19"/>
      <c r="F357" s="20"/>
      <c r="G357" s="21">
        <f>G372+G368+G362</f>
        <v>22607204</v>
      </c>
      <c r="H357" s="14"/>
      <c r="I357" s="14"/>
      <c r="J357" s="14"/>
      <c r="K357" s="14"/>
      <c r="L357" s="14"/>
      <c r="M357" s="14"/>
      <c r="N357" s="14"/>
      <c r="O357" s="14"/>
      <c r="P357" s="22">
        <f>P372+P368+P362</f>
        <v>-4000000</v>
      </c>
      <c r="Q357" s="22"/>
      <c r="R357" s="22"/>
      <c r="S357" s="22"/>
      <c r="T357" s="22">
        <f>T372+T368+T362</f>
        <v>1208452</v>
      </c>
      <c r="U357" s="22"/>
      <c r="V357" s="22">
        <f>V372+V368+V362</f>
        <v>19815656</v>
      </c>
      <c r="W357" s="23"/>
    </row>
    <row r="358" spans="1:23" ht="67.5" hidden="1">
      <c r="A358" s="31" t="s">
        <v>271</v>
      </c>
      <c r="B358" s="16">
        <v>902</v>
      </c>
      <c r="C358" s="16" t="s">
        <v>47</v>
      </c>
      <c r="D358" s="16" t="s">
        <v>35</v>
      </c>
      <c r="E358" s="16" t="s">
        <v>121</v>
      </c>
      <c r="F358" s="30"/>
      <c r="G358" s="28">
        <f>G359</f>
        <v>0</v>
      </c>
      <c r="H358" s="14"/>
      <c r="I358" s="14"/>
      <c r="J358" s="14"/>
      <c r="K358" s="14"/>
      <c r="L358" s="14"/>
      <c r="M358" s="14"/>
      <c r="N358" s="14"/>
      <c r="O358" s="14"/>
      <c r="P358" s="29">
        <f>P359</f>
        <v>457356</v>
      </c>
      <c r="Q358" s="29"/>
      <c r="R358" s="29"/>
      <c r="S358" s="29"/>
      <c r="T358" s="29">
        <f aca="true" t="shared" si="33" ref="T358:V360">T359</f>
        <v>457356</v>
      </c>
      <c r="U358" s="29"/>
      <c r="V358" s="29">
        <f t="shared" si="33"/>
        <v>457356</v>
      </c>
      <c r="W358" s="23"/>
    </row>
    <row r="359" spans="1:23" ht="11.25" hidden="1">
      <c r="A359" s="26" t="s">
        <v>60</v>
      </c>
      <c r="B359" s="16">
        <v>902</v>
      </c>
      <c r="C359" s="16" t="s">
        <v>47</v>
      </c>
      <c r="D359" s="16" t="s">
        <v>35</v>
      </c>
      <c r="E359" s="16" t="s">
        <v>121</v>
      </c>
      <c r="F359" s="30">
        <v>300</v>
      </c>
      <c r="G359" s="28">
        <f>G360</f>
        <v>0</v>
      </c>
      <c r="H359" s="14"/>
      <c r="I359" s="14"/>
      <c r="J359" s="14"/>
      <c r="K359" s="14"/>
      <c r="L359" s="14"/>
      <c r="M359" s="14"/>
      <c r="N359" s="14"/>
      <c r="O359" s="14"/>
      <c r="P359" s="29">
        <f>P360</f>
        <v>457356</v>
      </c>
      <c r="Q359" s="29"/>
      <c r="R359" s="29"/>
      <c r="S359" s="29"/>
      <c r="T359" s="29">
        <f t="shared" si="33"/>
        <v>457356</v>
      </c>
      <c r="U359" s="29"/>
      <c r="V359" s="29">
        <f t="shared" si="33"/>
        <v>457356</v>
      </c>
      <c r="W359" s="23"/>
    </row>
    <row r="360" spans="1:23" ht="11.25" hidden="1">
      <c r="A360" s="26" t="s">
        <v>122</v>
      </c>
      <c r="B360" s="16">
        <v>902</v>
      </c>
      <c r="C360" s="16" t="s">
        <v>47</v>
      </c>
      <c r="D360" s="16" t="s">
        <v>35</v>
      </c>
      <c r="E360" s="16" t="s">
        <v>121</v>
      </c>
      <c r="F360" s="30">
        <v>310</v>
      </c>
      <c r="G360" s="28">
        <f>G361</f>
        <v>0</v>
      </c>
      <c r="H360" s="14"/>
      <c r="I360" s="14"/>
      <c r="J360" s="14"/>
      <c r="K360" s="14"/>
      <c r="L360" s="14"/>
      <c r="M360" s="14"/>
      <c r="N360" s="14"/>
      <c r="O360" s="14"/>
      <c r="P360" s="29">
        <f>P361</f>
        <v>457356</v>
      </c>
      <c r="Q360" s="29"/>
      <c r="R360" s="29"/>
      <c r="S360" s="29"/>
      <c r="T360" s="29">
        <f t="shared" si="33"/>
        <v>457356</v>
      </c>
      <c r="U360" s="29"/>
      <c r="V360" s="29">
        <f t="shared" si="33"/>
        <v>457356</v>
      </c>
      <c r="W360" s="23"/>
    </row>
    <row r="361" spans="1:23" ht="22.5" hidden="1">
      <c r="A361" s="26" t="s">
        <v>67</v>
      </c>
      <c r="B361" s="16">
        <v>902</v>
      </c>
      <c r="C361" s="16" t="s">
        <v>47</v>
      </c>
      <c r="D361" s="16" t="s">
        <v>35</v>
      </c>
      <c r="E361" s="16" t="s">
        <v>121</v>
      </c>
      <c r="F361" s="30">
        <v>313</v>
      </c>
      <c r="G361" s="28">
        <v>0</v>
      </c>
      <c r="H361" s="14"/>
      <c r="I361" s="14"/>
      <c r="J361" s="14"/>
      <c r="K361" s="14"/>
      <c r="L361" s="14"/>
      <c r="M361" s="14"/>
      <c r="N361" s="14"/>
      <c r="O361" s="14"/>
      <c r="P361" s="29">
        <v>457356</v>
      </c>
      <c r="Q361" s="29"/>
      <c r="R361" s="29"/>
      <c r="S361" s="29"/>
      <c r="T361" s="29">
        <v>457356</v>
      </c>
      <c r="U361" s="29"/>
      <c r="V361" s="29">
        <v>457356</v>
      </c>
      <c r="W361" s="23"/>
    </row>
    <row r="362" spans="1:23" ht="56.25">
      <c r="A362" s="31" t="s">
        <v>93</v>
      </c>
      <c r="B362" s="16">
        <v>902</v>
      </c>
      <c r="C362" s="16" t="s">
        <v>47</v>
      </c>
      <c r="D362" s="16" t="s">
        <v>35</v>
      </c>
      <c r="E362" s="16" t="s">
        <v>124</v>
      </c>
      <c r="F362" s="27"/>
      <c r="G362" s="28">
        <f>G363+G365</f>
        <v>20377748</v>
      </c>
      <c r="H362" s="14"/>
      <c r="I362" s="14"/>
      <c r="J362" s="14"/>
      <c r="K362" s="14"/>
      <c r="L362" s="14"/>
      <c r="M362" s="14"/>
      <c r="N362" s="14"/>
      <c r="O362" s="14"/>
      <c r="P362" s="29">
        <f>P363+P365</f>
        <v>-4000000</v>
      </c>
      <c r="Q362" s="29"/>
      <c r="R362" s="29"/>
      <c r="S362" s="29"/>
      <c r="T362" s="29">
        <f>T363+T365</f>
        <v>1208452</v>
      </c>
      <c r="U362" s="29"/>
      <c r="V362" s="29">
        <f>V363+V365</f>
        <v>17586200</v>
      </c>
      <c r="W362" s="23"/>
    </row>
    <row r="363" spans="1:23" ht="22.5">
      <c r="A363" s="26" t="s">
        <v>23</v>
      </c>
      <c r="B363" s="16">
        <v>902</v>
      </c>
      <c r="C363" s="16" t="s">
        <v>47</v>
      </c>
      <c r="D363" s="16" t="s">
        <v>35</v>
      </c>
      <c r="E363" s="16" t="s">
        <v>124</v>
      </c>
      <c r="F363" s="30" t="s">
        <v>24</v>
      </c>
      <c r="G363" s="28">
        <f>G364</f>
        <v>2483611.8</v>
      </c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29">
        <f>V364</f>
        <v>2483611.8</v>
      </c>
      <c r="W363" s="23"/>
    </row>
    <row r="364" spans="1:23" ht="22.5">
      <c r="A364" s="26" t="s">
        <v>25</v>
      </c>
      <c r="B364" s="16">
        <v>902</v>
      </c>
      <c r="C364" s="16" t="s">
        <v>47</v>
      </c>
      <c r="D364" s="16" t="s">
        <v>35</v>
      </c>
      <c r="E364" s="16" t="s">
        <v>124</v>
      </c>
      <c r="F364" s="30" t="s">
        <v>26</v>
      </c>
      <c r="G364" s="28">
        <v>2483611.8</v>
      </c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29">
        <f>G364+H364+I364+J364+K364+L364+M364+N364</f>
        <v>2483611.8</v>
      </c>
      <c r="W364" s="23"/>
    </row>
    <row r="365" spans="1:23" ht="11.25">
      <c r="A365" s="26" t="s">
        <v>60</v>
      </c>
      <c r="B365" s="16">
        <v>902</v>
      </c>
      <c r="C365" s="16" t="s">
        <v>47</v>
      </c>
      <c r="D365" s="16" t="s">
        <v>35</v>
      </c>
      <c r="E365" s="16" t="s">
        <v>124</v>
      </c>
      <c r="F365" s="30">
        <v>300</v>
      </c>
      <c r="G365" s="28">
        <f>G366</f>
        <v>17894136.2</v>
      </c>
      <c r="H365" s="14"/>
      <c r="I365" s="14"/>
      <c r="J365" s="14"/>
      <c r="K365" s="14"/>
      <c r="L365" s="14"/>
      <c r="M365" s="14"/>
      <c r="N365" s="14"/>
      <c r="O365" s="14"/>
      <c r="P365" s="29">
        <f>P366</f>
        <v>-4000000</v>
      </c>
      <c r="Q365" s="29"/>
      <c r="R365" s="29"/>
      <c r="S365" s="29"/>
      <c r="T365" s="29">
        <f>T366</f>
        <v>1208452</v>
      </c>
      <c r="U365" s="29"/>
      <c r="V365" s="29">
        <f>V366</f>
        <v>15102588.2</v>
      </c>
      <c r="W365" s="23"/>
    </row>
    <row r="366" spans="1:23" ht="11.25">
      <c r="A366" s="26" t="s">
        <v>122</v>
      </c>
      <c r="B366" s="16">
        <v>902</v>
      </c>
      <c r="C366" s="16" t="s">
        <v>47</v>
      </c>
      <c r="D366" s="16" t="s">
        <v>35</v>
      </c>
      <c r="E366" s="16" t="s">
        <v>124</v>
      </c>
      <c r="F366" s="30">
        <v>310</v>
      </c>
      <c r="G366" s="28">
        <f>G367</f>
        <v>17894136.2</v>
      </c>
      <c r="H366" s="14"/>
      <c r="I366" s="14"/>
      <c r="J366" s="14"/>
      <c r="K366" s="14"/>
      <c r="L366" s="14"/>
      <c r="M366" s="14"/>
      <c r="N366" s="14"/>
      <c r="O366" s="14"/>
      <c r="P366" s="29">
        <f>P367</f>
        <v>-4000000</v>
      </c>
      <c r="Q366" s="29"/>
      <c r="R366" s="29"/>
      <c r="S366" s="29"/>
      <c r="T366" s="29">
        <f>T367</f>
        <v>1208452</v>
      </c>
      <c r="U366" s="29"/>
      <c r="V366" s="29">
        <f>V367</f>
        <v>15102588.2</v>
      </c>
      <c r="W366" s="23"/>
    </row>
    <row r="367" spans="1:23" ht="22.5">
      <c r="A367" s="26" t="s">
        <v>67</v>
      </c>
      <c r="B367" s="16">
        <v>902</v>
      </c>
      <c r="C367" s="16" t="s">
        <v>47</v>
      </c>
      <c r="D367" s="16" t="s">
        <v>35</v>
      </c>
      <c r="E367" s="16" t="s">
        <v>124</v>
      </c>
      <c r="F367" s="30">
        <v>313</v>
      </c>
      <c r="G367" s="28">
        <v>17894136.2</v>
      </c>
      <c r="H367" s="14"/>
      <c r="I367" s="14"/>
      <c r="J367" s="14"/>
      <c r="K367" s="14"/>
      <c r="L367" s="14"/>
      <c r="M367" s="14"/>
      <c r="N367" s="14"/>
      <c r="O367" s="14"/>
      <c r="P367" s="14">
        <v>-4000000</v>
      </c>
      <c r="Q367" s="14"/>
      <c r="R367" s="14"/>
      <c r="S367" s="14"/>
      <c r="T367" s="14">
        <v>1208452</v>
      </c>
      <c r="U367" s="14"/>
      <c r="V367" s="29">
        <f>G367+H367+I367+J367+K367+L367+M367+N367+P367+T367</f>
        <v>15102588.2</v>
      </c>
      <c r="W367" s="23"/>
    </row>
    <row r="368" spans="1:23" ht="45">
      <c r="A368" s="31" t="s">
        <v>176</v>
      </c>
      <c r="B368" s="16">
        <v>902</v>
      </c>
      <c r="C368" s="16" t="s">
        <v>47</v>
      </c>
      <c r="D368" s="16" t="s">
        <v>35</v>
      </c>
      <c r="E368" s="16" t="s">
        <v>123</v>
      </c>
      <c r="F368" s="27"/>
      <c r="G368" s="28">
        <f>G369</f>
        <v>1772100</v>
      </c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29">
        <f>V369</f>
        <v>1772100</v>
      </c>
      <c r="W368" s="23"/>
    </row>
    <row r="369" spans="1:23" ht="11.25">
      <c r="A369" s="26" t="s">
        <v>60</v>
      </c>
      <c r="B369" s="16">
        <v>902</v>
      </c>
      <c r="C369" s="16" t="s">
        <v>47</v>
      </c>
      <c r="D369" s="16" t="s">
        <v>35</v>
      </c>
      <c r="E369" s="16" t="s">
        <v>123</v>
      </c>
      <c r="F369" s="30">
        <v>300</v>
      </c>
      <c r="G369" s="28">
        <f>G370</f>
        <v>1772100</v>
      </c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29">
        <f>V370</f>
        <v>1772100</v>
      </c>
      <c r="W369" s="23"/>
    </row>
    <row r="370" spans="1:23" ht="22.5">
      <c r="A370" s="26" t="s">
        <v>259</v>
      </c>
      <c r="B370" s="16">
        <v>902</v>
      </c>
      <c r="C370" s="16" t="s">
        <v>47</v>
      </c>
      <c r="D370" s="16" t="s">
        <v>35</v>
      </c>
      <c r="E370" s="16" t="s">
        <v>123</v>
      </c>
      <c r="F370" s="30">
        <v>320</v>
      </c>
      <c r="G370" s="28">
        <f>G371</f>
        <v>1772100</v>
      </c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29">
        <f>V371</f>
        <v>1772100</v>
      </c>
      <c r="W370" s="23"/>
    </row>
    <row r="371" spans="1:23" ht="22.5">
      <c r="A371" s="26" t="s">
        <v>62</v>
      </c>
      <c r="B371" s="16">
        <v>902</v>
      </c>
      <c r="C371" s="16" t="s">
        <v>47</v>
      </c>
      <c r="D371" s="16" t="s">
        <v>35</v>
      </c>
      <c r="E371" s="16" t="s">
        <v>123</v>
      </c>
      <c r="F371" s="30">
        <v>323</v>
      </c>
      <c r="G371" s="28">
        <v>1772100</v>
      </c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29">
        <f>G371+H371+I371+J371+K371+L371+M371+N371</f>
        <v>1772100</v>
      </c>
      <c r="W371" s="23"/>
    </row>
    <row r="372" spans="1:23" ht="67.5">
      <c r="A372" s="31" t="s">
        <v>271</v>
      </c>
      <c r="B372" s="16">
        <v>902</v>
      </c>
      <c r="C372" s="16" t="s">
        <v>47</v>
      </c>
      <c r="D372" s="16" t="s">
        <v>35</v>
      </c>
      <c r="E372" s="16" t="s">
        <v>121</v>
      </c>
      <c r="F372" s="30"/>
      <c r="G372" s="28">
        <f>G373</f>
        <v>457356</v>
      </c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29">
        <f>V373</f>
        <v>457356</v>
      </c>
      <c r="W372" s="23"/>
    </row>
    <row r="373" spans="1:23" ht="11.25">
      <c r="A373" s="26" t="s">
        <v>60</v>
      </c>
      <c r="B373" s="16">
        <v>902</v>
      </c>
      <c r="C373" s="16" t="s">
        <v>47</v>
      </c>
      <c r="D373" s="16" t="s">
        <v>35</v>
      </c>
      <c r="E373" s="16" t="s">
        <v>121</v>
      </c>
      <c r="F373" s="30">
        <v>300</v>
      </c>
      <c r="G373" s="28">
        <f>G374</f>
        <v>457356</v>
      </c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29">
        <f>V374</f>
        <v>457356</v>
      </c>
      <c r="W373" s="23"/>
    </row>
    <row r="374" spans="1:23" ht="11.25">
      <c r="A374" s="26" t="s">
        <v>122</v>
      </c>
      <c r="B374" s="16">
        <v>902</v>
      </c>
      <c r="C374" s="16" t="s">
        <v>47</v>
      </c>
      <c r="D374" s="16" t="s">
        <v>35</v>
      </c>
      <c r="E374" s="16" t="s">
        <v>121</v>
      </c>
      <c r="F374" s="30">
        <v>310</v>
      </c>
      <c r="G374" s="28">
        <f>G375</f>
        <v>457356</v>
      </c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29">
        <f>V375</f>
        <v>457356</v>
      </c>
      <c r="W374" s="23"/>
    </row>
    <row r="375" spans="1:23" ht="22.5">
      <c r="A375" s="26" t="s">
        <v>67</v>
      </c>
      <c r="B375" s="16">
        <v>902</v>
      </c>
      <c r="C375" s="16" t="s">
        <v>47</v>
      </c>
      <c r="D375" s="16" t="s">
        <v>35</v>
      </c>
      <c r="E375" s="16" t="s">
        <v>121</v>
      </c>
      <c r="F375" s="30">
        <v>313</v>
      </c>
      <c r="G375" s="28">
        <v>457356</v>
      </c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29">
        <f>G375+H375+I375+J375+K375+L375+M375+N375</f>
        <v>457356</v>
      </c>
      <c r="W375" s="23"/>
    </row>
    <row r="376" spans="1:23" ht="56.25" hidden="1">
      <c r="A376" s="31" t="s">
        <v>93</v>
      </c>
      <c r="B376" s="16">
        <v>902</v>
      </c>
      <c r="C376" s="16" t="s">
        <v>47</v>
      </c>
      <c r="D376" s="16" t="s">
        <v>35</v>
      </c>
      <c r="E376" s="16" t="s">
        <v>124</v>
      </c>
      <c r="F376" s="27"/>
      <c r="G376" s="28">
        <f>G377+G379</f>
        <v>0</v>
      </c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29">
        <f>V377+V379</f>
        <v>20377748</v>
      </c>
      <c r="W376" s="23"/>
    </row>
    <row r="377" spans="1:23" ht="22.5" hidden="1">
      <c r="A377" s="26" t="s">
        <v>23</v>
      </c>
      <c r="B377" s="16">
        <v>902</v>
      </c>
      <c r="C377" s="16" t="s">
        <v>47</v>
      </c>
      <c r="D377" s="16" t="s">
        <v>35</v>
      </c>
      <c r="E377" s="16" t="s">
        <v>124</v>
      </c>
      <c r="F377" s="30" t="s">
        <v>24</v>
      </c>
      <c r="G377" s="28">
        <f>G378</f>
        <v>0</v>
      </c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29">
        <f>V378</f>
        <v>2483611.8</v>
      </c>
      <c r="W377" s="23"/>
    </row>
    <row r="378" spans="1:23" ht="22.5" hidden="1">
      <c r="A378" s="26" t="s">
        <v>25</v>
      </c>
      <c r="B378" s="16">
        <v>902</v>
      </c>
      <c r="C378" s="16" t="s">
        <v>47</v>
      </c>
      <c r="D378" s="16" t="s">
        <v>35</v>
      </c>
      <c r="E378" s="16" t="s">
        <v>124</v>
      </c>
      <c r="F378" s="30" t="s">
        <v>26</v>
      </c>
      <c r="G378" s="28">
        <v>0</v>
      </c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29">
        <v>2483611.8</v>
      </c>
      <c r="W378" s="23"/>
    </row>
    <row r="379" spans="1:23" ht="11.25" hidden="1">
      <c r="A379" s="26" t="s">
        <v>60</v>
      </c>
      <c r="B379" s="16">
        <v>902</v>
      </c>
      <c r="C379" s="16" t="s">
        <v>47</v>
      </c>
      <c r="D379" s="16" t="s">
        <v>35</v>
      </c>
      <c r="E379" s="16" t="s">
        <v>124</v>
      </c>
      <c r="F379" s="30">
        <v>300</v>
      </c>
      <c r="G379" s="28">
        <f>G380</f>
        <v>0</v>
      </c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29">
        <f>V380</f>
        <v>17894136.2</v>
      </c>
      <c r="W379" s="23"/>
    </row>
    <row r="380" spans="1:23" ht="11.25" hidden="1">
      <c r="A380" s="26" t="s">
        <v>122</v>
      </c>
      <c r="B380" s="16">
        <v>902</v>
      </c>
      <c r="C380" s="16" t="s">
        <v>47</v>
      </c>
      <c r="D380" s="16" t="s">
        <v>35</v>
      </c>
      <c r="E380" s="16" t="s">
        <v>124</v>
      </c>
      <c r="F380" s="30">
        <v>310</v>
      </c>
      <c r="G380" s="28">
        <f>G381</f>
        <v>0</v>
      </c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29">
        <f>V381</f>
        <v>17894136.2</v>
      </c>
      <c r="W380" s="23"/>
    </row>
    <row r="381" spans="1:23" ht="22.5" hidden="1">
      <c r="A381" s="26" t="s">
        <v>67</v>
      </c>
      <c r="B381" s="16">
        <v>902</v>
      </c>
      <c r="C381" s="16" t="s">
        <v>47</v>
      </c>
      <c r="D381" s="16" t="s">
        <v>35</v>
      </c>
      <c r="E381" s="16" t="s">
        <v>124</v>
      </c>
      <c r="F381" s="30">
        <v>313</v>
      </c>
      <c r="G381" s="28">
        <v>0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29">
        <v>17894136.2</v>
      </c>
      <c r="W381" s="23"/>
    </row>
    <row r="382" spans="1:23" ht="67.5" hidden="1">
      <c r="A382" s="31" t="s">
        <v>271</v>
      </c>
      <c r="B382" s="16">
        <v>902</v>
      </c>
      <c r="C382" s="16" t="s">
        <v>47</v>
      </c>
      <c r="D382" s="16" t="s">
        <v>35</v>
      </c>
      <c r="E382" s="16" t="s">
        <v>121</v>
      </c>
      <c r="F382" s="30"/>
      <c r="G382" s="28">
        <f>G383</f>
        <v>0</v>
      </c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29">
        <f>V383</f>
        <v>0</v>
      </c>
      <c r="W382" s="23"/>
    </row>
    <row r="383" spans="1:23" ht="11.25" hidden="1">
      <c r="A383" s="26" t="s">
        <v>60</v>
      </c>
      <c r="B383" s="16">
        <v>902</v>
      </c>
      <c r="C383" s="16" t="s">
        <v>47</v>
      </c>
      <c r="D383" s="16" t="s">
        <v>35</v>
      </c>
      <c r="E383" s="16" t="s">
        <v>121</v>
      </c>
      <c r="F383" s="30">
        <v>300</v>
      </c>
      <c r="G383" s="28">
        <f>G384</f>
        <v>0</v>
      </c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29">
        <f>V384</f>
        <v>0</v>
      </c>
      <c r="W383" s="23"/>
    </row>
    <row r="384" spans="1:23" ht="11.25" hidden="1">
      <c r="A384" s="26" t="s">
        <v>122</v>
      </c>
      <c r="B384" s="16">
        <v>902</v>
      </c>
      <c r="C384" s="16" t="s">
        <v>47</v>
      </c>
      <c r="D384" s="16" t="s">
        <v>35</v>
      </c>
      <c r="E384" s="16" t="s">
        <v>121</v>
      </c>
      <c r="F384" s="30">
        <v>310</v>
      </c>
      <c r="G384" s="28">
        <f>G385</f>
        <v>0</v>
      </c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29">
        <f>V385</f>
        <v>0</v>
      </c>
      <c r="W384" s="23"/>
    </row>
    <row r="385" spans="1:23" ht="22.5" hidden="1">
      <c r="A385" s="26" t="s">
        <v>67</v>
      </c>
      <c r="B385" s="16">
        <v>902</v>
      </c>
      <c r="C385" s="16" t="s">
        <v>47</v>
      </c>
      <c r="D385" s="16" t="s">
        <v>35</v>
      </c>
      <c r="E385" s="16" t="s">
        <v>121</v>
      </c>
      <c r="F385" s="30">
        <v>313</v>
      </c>
      <c r="G385" s="28">
        <v>0</v>
      </c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29">
        <v>0</v>
      </c>
      <c r="W385" s="23"/>
    </row>
    <row r="386" spans="1:23" ht="56.25" hidden="1">
      <c r="A386" s="31" t="s">
        <v>93</v>
      </c>
      <c r="B386" s="16">
        <v>902</v>
      </c>
      <c r="C386" s="16" t="s">
        <v>47</v>
      </c>
      <c r="D386" s="16" t="s">
        <v>35</v>
      </c>
      <c r="E386" s="16" t="s">
        <v>124</v>
      </c>
      <c r="F386" s="27"/>
      <c r="G386" s="28">
        <f>G387+G389</f>
        <v>0</v>
      </c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29">
        <f>V387+V389</f>
        <v>20377748</v>
      </c>
      <c r="W386" s="23"/>
    </row>
    <row r="387" spans="1:23" ht="22.5" hidden="1">
      <c r="A387" s="26" t="s">
        <v>23</v>
      </c>
      <c r="B387" s="16">
        <v>902</v>
      </c>
      <c r="C387" s="16" t="s">
        <v>47</v>
      </c>
      <c r="D387" s="16" t="s">
        <v>35</v>
      </c>
      <c r="E387" s="16" t="s">
        <v>124</v>
      </c>
      <c r="F387" s="30" t="s">
        <v>24</v>
      </c>
      <c r="G387" s="28">
        <f>G388</f>
        <v>0</v>
      </c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29">
        <f>V388</f>
        <v>2483611.8</v>
      </c>
      <c r="W387" s="23"/>
    </row>
    <row r="388" spans="1:23" ht="22.5" hidden="1">
      <c r="A388" s="26" t="s">
        <v>25</v>
      </c>
      <c r="B388" s="16">
        <v>902</v>
      </c>
      <c r="C388" s="16" t="s">
        <v>47</v>
      </c>
      <c r="D388" s="16" t="s">
        <v>35</v>
      </c>
      <c r="E388" s="16" t="s">
        <v>124</v>
      </c>
      <c r="F388" s="30" t="s">
        <v>26</v>
      </c>
      <c r="G388" s="28">
        <v>0</v>
      </c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29">
        <v>2483611.8</v>
      </c>
      <c r="W388" s="23"/>
    </row>
    <row r="389" spans="1:23" ht="11.25" hidden="1">
      <c r="A389" s="26" t="s">
        <v>60</v>
      </c>
      <c r="B389" s="16">
        <v>902</v>
      </c>
      <c r="C389" s="16" t="s">
        <v>47</v>
      </c>
      <c r="D389" s="16" t="s">
        <v>35</v>
      </c>
      <c r="E389" s="16" t="s">
        <v>124</v>
      </c>
      <c r="F389" s="30">
        <v>300</v>
      </c>
      <c r="G389" s="28">
        <f>G390</f>
        <v>0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29">
        <f>V390</f>
        <v>17894136.2</v>
      </c>
      <c r="W389" s="23"/>
    </row>
    <row r="390" spans="1:23" ht="11.25" hidden="1">
      <c r="A390" s="26" t="s">
        <v>122</v>
      </c>
      <c r="B390" s="16">
        <v>902</v>
      </c>
      <c r="C390" s="16" t="s">
        <v>47</v>
      </c>
      <c r="D390" s="16" t="s">
        <v>35</v>
      </c>
      <c r="E390" s="16" t="s">
        <v>124</v>
      </c>
      <c r="F390" s="30">
        <v>310</v>
      </c>
      <c r="G390" s="28">
        <f>G391</f>
        <v>0</v>
      </c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29">
        <f>V391</f>
        <v>17894136.2</v>
      </c>
      <c r="W390" s="23"/>
    </row>
    <row r="391" spans="1:23" ht="22.5" hidden="1">
      <c r="A391" s="26" t="s">
        <v>67</v>
      </c>
      <c r="B391" s="16">
        <v>902</v>
      </c>
      <c r="C391" s="16" t="s">
        <v>47</v>
      </c>
      <c r="D391" s="16" t="s">
        <v>35</v>
      </c>
      <c r="E391" s="16" t="s">
        <v>124</v>
      </c>
      <c r="F391" s="30">
        <v>313</v>
      </c>
      <c r="G391" s="28">
        <v>0</v>
      </c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29">
        <v>17894136.2</v>
      </c>
      <c r="W391" s="23"/>
    </row>
    <row r="392" spans="1:23" ht="11.25">
      <c r="A392" s="18" t="s">
        <v>73</v>
      </c>
      <c r="B392" s="19">
        <v>902</v>
      </c>
      <c r="C392" s="19" t="s">
        <v>47</v>
      </c>
      <c r="D392" s="19" t="s">
        <v>57</v>
      </c>
      <c r="E392" s="16"/>
      <c r="F392" s="30"/>
      <c r="G392" s="21">
        <f>G393+G398+G402</f>
        <v>2753984</v>
      </c>
      <c r="H392" s="22">
        <f>H393+H398+H402</f>
        <v>30218</v>
      </c>
      <c r="I392" s="22"/>
      <c r="J392" s="22"/>
      <c r="K392" s="22"/>
      <c r="L392" s="22"/>
      <c r="M392" s="22"/>
      <c r="N392" s="22"/>
      <c r="O392" s="22"/>
      <c r="P392" s="22"/>
      <c r="Q392" s="22">
        <f>Q393+Q398+Q402</f>
        <v>22944</v>
      </c>
      <c r="R392" s="22"/>
      <c r="S392" s="22"/>
      <c r="T392" s="22"/>
      <c r="U392" s="22">
        <f>U393+U398+U402</f>
        <v>6929</v>
      </c>
      <c r="V392" s="22">
        <f>V393+V398+V402</f>
        <v>2814075</v>
      </c>
      <c r="W392" s="23"/>
    </row>
    <row r="393" spans="1:23" ht="22.5">
      <c r="A393" s="31" t="s">
        <v>140</v>
      </c>
      <c r="B393" s="16">
        <v>902</v>
      </c>
      <c r="C393" s="16">
        <v>10</v>
      </c>
      <c r="D393" s="16" t="s">
        <v>57</v>
      </c>
      <c r="E393" s="16" t="s">
        <v>142</v>
      </c>
      <c r="F393" s="30"/>
      <c r="G393" s="28">
        <f>G394</f>
        <v>121984</v>
      </c>
      <c r="H393" s="29">
        <f>H394</f>
        <v>30218</v>
      </c>
      <c r="I393" s="29"/>
      <c r="J393" s="29"/>
      <c r="K393" s="29"/>
      <c r="L393" s="29"/>
      <c r="M393" s="29"/>
      <c r="N393" s="29"/>
      <c r="O393" s="29"/>
      <c r="P393" s="29"/>
      <c r="Q393" s="29">
        <f>Q394</f>
        <v>22944</v>
      </c>
      <c r="R393" s="29"/>
      <c r="S393" s="29"/>
      <c r="T393" s="29"/>
      <c r="U393" s="29">
        <f>U394</f>
        <v>6929</v>
      </c>
      <c r="V393" s="29">
        <f>V394</f>
        <v>182075</v>
      </c>
      <c r="W393" s="23"/>
    </row>
    <row r="394" spans="1:23" ht="45">
      <c r="A394" s="26" t="s">
        <v>19</v>
      </c>
      <c r="B394" s="16">
        <v>902</v>
      </c>
      <c r="C394" s="16">
        <v>10</v>
      </c>
      <c r="D394" s="16" t="s">
        <v>57</v>
      </c>
      <c r="E394" s="16" t="s">
        <v>142</v>
      </c>
      <c r="F394" s="30">
        <v>100</v>
      </c>
      <c r="G394" s="28">
        <f>G395</f>
        <v>121984</v>
      </c>
      <c r="H394" s="29">
        <f>H395</f>
        <v>30218</v>
      </c>
      <c r="I394" s="29"/>
      <c r="J394" s="29"/>
      <c r="K394" s="29"/>
      <c r="L394" s="29"/>
      <c r="M394" s="29"/>
      <c r="N394" s="29"/>
      <c r="O394" s="29"/>
      <c r="P394" s="29"/>
      <c r="Q394" s="29">
        <f>Q395</f>
        <v>22944</v>
      </c>
      <c r="R394" s="29"/>
      <c r="S394" s="29"/>
      <c r="T394" s="29"/>
      <c r="U394" s="29">
        <f>U395</f>
        <v>6929</v>
      </c>
      <c r="V394" s="29">
        <f>V395</f>
        <v>182075</v>
      </c>
      <c r="W394" s="23"/>
    </row>
    <row r="395" spans="1:23" ht="22.5">
      <c r="A395" s="26" t="s">
        <v>21</v>
      </c>
      <c r="B395" s="16">
        <v>902</v>
      </c>
      <c r="C395" s="16">
        <v>10</v>
      </c>
      <c r="D395" s="16" t="s">
        <v>57</v>
      </c>
      <c r="E395" s="16" t="s">
        <v>142</v>
      </c>
      <c r="F395" s="30">
        <v>120</v>
      </c>
      <c r="G395" s="28">
        <f>G396+G397</f>
        <v>121984</v>
      </c>
      <c r="H395" s="29">
        <f>H396+H397</f>
        <v>30218</v>
      </c>
      <c r="I395" s="29"/>
      <c r="J395" s="29"/>
      <c r="K395" s="29"/>
      <c r="L395" s="29"/>
      <c r="M395" s="29"/>
      <c r="N395" s="29"/>
      <c r="O395" s="29"/>
      <c r="P395" s="29"/>
      <c r="Q395" s="29">
        <f>Q396+Q397</f>
        <v>22944</v>
      </c>
      <c r="R395" s="29"/>
      <c r="S395" s="29"/>
      <c r="T395" s="29"/>
      <c r="U395" s="29">
        <f>U396+U397</f>
        <v>6929</v>
      </c>
      <c r="V395" s="29">
        <f>V396+V397</f>
        <v>182075</v>
      </c>
      <c r="W395" s="23"/>
    </row>
    <row r="396" spans="1:23" ht="33.75">
      <c r="A396" s="26" t="s">
        <v>227</v>
      </c>
      <c r="B396" s="16">
        <v>902</v>
      </c>
      <c r="C396" s="16">
        <v>10</v>
      </c>
      <c r="D396" s="16" t="s">
        <v>57</v>
      </c>
      <c r="E396" s="16" t="s">
        <v>142</v>
      </c>
      <c r="F396" s="30">
        <v>121</v>
      </c>
      <c r="G396" s="28">
        <v>28294</v>
      </c>
      <c r="H396" s="14">
        <v>30218</v>
      </c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>
        <v>6929</v>
      </c>
      <c r="V396" s="29">
        <f>G396+H396+I396+J396+K396+L396+M396+N396+O396+Q396+U396</f>
        <v>65441</v>
      </c>
      <c r="W396" s="23"/>
    </row>
    <row r="397" spans="1:23" ht="22.5">
      <c r="A397" s="26" t="s">
        <v>139</v>
      </c>
      <c r="B397" s="16">
        <v>902</v>
      </c>
      <c r="C397" s="16">
        <v>10</v>
      </c>
      <c r="D397" s="16" t="s">
        <v>57</v>
      </c>
      <c r="E397" s="16" t="s">
        <v>142</v>
      </c>
      <c r="F397" s="30">
        <v>122</v>
      </c>
      <c r="G397" s="28">
        <v>93690</v>
      </c>
      <c r="H397" s="14"/>
      <c r="I397" s="14"/>
      <c r="J397" s="14"/>
      <c r="K397" s="14"/>
      <c r="L397" s="14"/>
      <c r="M397" s="14"/>
      <c r="N397" s="14"/>
      <c r="O397" s="14"/>
      <c r="P397" s="14"/>
      <c r="Q397" s="14">
        <v>22944</v>
      </c>
      <c r="R397" s="14"/>
      <c r="S397" s="14"/>
      <c r="T397" s="14"/>
      <c r="U397" s="14"/>
      <c r="V397" s="29">
        <f>G397+H397+I397+J397+K397+L397+M397+N397+O397+Q397</f>
        <v>116634</v>
      </c>
      <c r="W397" s="23"/>
    </row>
    <row r="398" spans="1:23" ht="78.75">
      <c r="A398" s="31" t="s">
        <v>177</v>
      </c>
      <c r="B398" s="16">
        <v>902</v>
      </c>
      <c r="C398" s="16">
        <v>10</v>
      </c>
      <c r="D398" s="16" t="s">
        <v>57</v>
      </c>
      <c r="E398" s="16" t="s">
        <v>125</v>
      </c>
      <c r="F398" s="30"/>
      <c r="G398" s="28">
        <f>G399</f>
        <v>987000</v>
      </c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29">
        <f>V399</f>
        <v>987000</v>
      </c>
      <c r="W398" s="23"/>
    </row>
    <row r="399" spans="1:23" ht="45">
      <c r="A399" s="26" t="s">
        <v>19</v>
      </c>
      <c r="B399" s="16">
        <v>902</v>
      </c>
      <c r="C399" s="16">
        <v>10</v>
      </c>
      <c r="D399" s="16" t="s">
        <v>57</v>
      </c>
      <c r="E399" s="16" t="s">
        <v>125</v>
      </c>
      <c r="F399" s="30">
        <v>100</v>
      </c>
      <c r="G399" s="28">
        <f>G400</f>
        <v>987000</v>
      </c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29">
        <f>V400</f>
        <v>987000</v>
      </c>
      <c r="W399" s="23"/>
    </row>
    <row r="400" spans="1:23" ht="22.5">
      <c r="A400" s="26" t="s">
        <v>21</v>
      </c>
      <c r="B400" s="16">
        <v>902</v>
      </c>
      <c r="C400" s="16">
        <v>10</v>
      </c>
      <c r="D400" s="16" t="s">
        <v>57</v>
      </c>
      <c r="E400" s="16" t="s">
        <v>125</v>
      </c>
      <c r="F400" s="30">
        <v>120</v>
      </c>
      <c r="G400" s="28">
        <f>G401</f>
        <v>987000</v>
      </c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29">
        <f>V401</f>
        <v>987000</v>
      </c>
      <c r="W400" s="23"/>
    </row>
    <row r="401" spans="1:23" ht="33.75">
      <c r="A401" s="26" t="s">
        <v>227</v>
      </c>
      <c r="B401" s="16">
        <v>902</v>
      </c>
      <c r="C401" s="16">
        <v>10</v>
      </c>
      <c r="D401" s="16" t="s">
        <v>57</v>
      </c>
      <c r="E401" s="16" t="s">
        <v>125</v>
      </c>
      <c r="F401" s="30">
        <v>121</v>
      </c>
      <c r="G401" s="28">
        <v>987000</v>
      </c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29">
        <f>G401+H401+I401+J401+K401+L401+M401+N401</f>
        <v>987000</v>
      </c>
      <c r="W401" s="23"/>
    </row>
    <row r="402" spans="1:23" ht="56.25">
      <c r="A402" s="31" t="s">
        <v>93</v>
      </c>
      <c r="B402" s="16">
        <v>902</v>
      </c>
      <c r="C402" s="16">
        <v>10</v>
      </c>
      <c r="D402" s="16" t="s">
        <v>57</v>
      </c>
      <c r="E402" s="16" t="s">
        <v>124</v>
      </c>
      <c r="F402" s="30"/>
      <c r="G402" s="28">
        <f>G403</f>
        <v>1645000</v>
      </c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40">
        <f>U403+U406</f>
        <v>0</v>
      </c>
      <c r="V402" s="29">
        <f>V403+V406</f>
        <v>1645000</v>
      </c>
      <c r="W402" s="23"/>
    </row>
    <row r="403" spans="1:23" ht="45">
      <c r="A403" s="26" t="s">
        <v>19</v>
      </c>
      <c r="B403" s="16">
        <v>902</v>
      </c>
      <c r="C403" s="16">
        <v>10</v>
      </c>
      <c r="D403" s="16" t="s">
        <v>57</v>
      </c>
      <c r="E403" s="16" t="s">
        <v>124</v>
      </c>
      <c r="F403" s="30">
        <v>100</v>
      </c>
      <c r="G403" s="28">
        <f>G404</f>
        <v>1645000</v>
      </c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29">
        <f>U404</f>
        <v>-28101.65</v>
      </c>
      <c r="V403" s="29">
        <f>V404</f>
        <v>1616898.35</v>
      </c>
      <c r="W403" s="23"/>
    </row>
    <row r="404" spans="1:23" ht="22.5">
      <c r="A404" s="26" t="s">
        <v>21</v>
      </c>
      <c r="B404" s="16">
        <v>902</v>
      </c>
      <c r="C404" s="16">
        <v>10</v>
      </c>
      <c r="D404" s="16" t="s">
        <v>57</v>
      </c>
      <c r="E404" s="16" t="s">
        <v>124</v>
      </c>
      <c r="F404" s="30">
        <v>120</v>
      </c>
      <c r="G404" s="28">
        <f>G405</f>
        <v>1645000</v>
      </c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29">
        <f>U405</f>
        <v>-28101.65</v>
      </c>
      <c r="V404" s="29">
        <f>V405</f>
        <v>1616898.35</v>
      </c>
      <c r="W404" s="23"/>
    </row>
    <row r="405" spans="1:23" ht="33.75">
      <c r="A405" s="26" t="s">
        <v>227</v>
      </c>
      <c r="B405" s="16">
        <v>902</v>
      </c>
      <c r="C405" s="16">
        <v>10</v>
      </c>
      <c r="D405" s="16" t="s">
        <v>57</v>
      </c>
      <c r="E405" s="16" t="s">
        <v>124</v>
      </c>
      <c r="F405" s="30">
        <v>121</v>
      </c>
      <c r="G405" s="28">
        <v>1645000</v>
      </c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>
        <v>-28101.65</v>
      </c>
      <c r="V405" s="29">
        <f>G405+H405+I405+J405+K405+L405+M405+N405+O405+Q405+U405</f>
        <v>1616898.35</v>
      </c>
      <c r="W405" s="23"/>
    </row>
    <row r="406" spans="1:23" ht="22.5">
      <c r="A406" s="26" t="s">
        <v>23</v>
      </c>
      <c r="B406" s="16">
        <v>902</v>
      </c>
      <c r="C406" s="16">
        <v>10</v>
      </c>
      <c r="D406" s="16" t="s">
        <v>57</v>
      </c>
      <c r="E406" s="16" t="s">
        <v>124</v>
      </c>
      <c r="F406" s="30" t="s">
        <v>24</v>
      </c>
      <c r="G406" s="28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29">
        <f>U407</f>
        <v>28101.65</v>
      </c>
      <c r="V406" s="29">
        <f>V407</f>
        <v>28101.65</v>
      </c>
      <c r="W406" s="23"/>
    </row>
    <row r="407" spans="1:23" ht="22.5">
      <c r="A407" s="26" t="s">
        <v>25</v>
      </c>
      <c r="B407" s="16">
        <v>902</v>
      </c>
      <c r="C407" s="16">
        <v>10</v>
      </c>
      <c r="D407" s="16" t="s">
        <v>57</v>
      </c>
      <c r="E407" s="16" t="s">
        <v>124</v>
      </c>
      <c r="F407" s="30" t="s">
        <v>26</v>
      </c>
      <c r="G407" s="28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>
        <v>28101.65</v>
      </c>
      <c r="V407" s="29">
        <f>G407+H407+I407+J407+K407+L407+M407+N407+O407+Q407+U407</f>
        <v>28101.65</v>
      </c>
      <c r="W407" s="23"/>
    </row>
    <row r="408" spans="1:23" ht="11.25">
      <c r="A408" s="18" t="s">
        <v>89</v>
      </c>
      <c r="B408" s="19">
        <v>902</v>
      </c>
      <c r="C408" s="19" t="s">
        <v>83</v>
      </c>
      <c r="D408" s="24" t="s">
        <v>0</v>
      </c>
      <c r="E408" s="16"/>
      <c r="F408" s="30"/>
      <c r="G408" s="21">
        <f>G409</f>
        <v>1177900</v>
      </c>
      <c r="H408" s="22">
        <f>H409</f>
        <v>54337715</v>
      </c>
      <c r="I408" s="22">
        <f>I409</f>
        <v>27000</v>
      </c>
      <c r="J408" s="22"/>
      <c r="K408" s="22">
        <f>K409</f>
        <v>381000</v>
      </c>
      <c r="L408" s="22"/>
      <c r="M408" s="22">
        <f>M409</f>
        <v>1863475.88</v>
      </c>
      <c r="N408" s="22"/>
      <c r="O408" s="22"/>
      <c r="P408" s="22"/>
      <c r="Q408" s="22"/>
      <c r="R408" s="22"/>
      <c r="S408" s="22">
        <f>S409</f>
        <v>51346</v>
      </c>
      <c r="T408" s="22"/>
      <c r="U408" s="22"/>
      <c r="V408" s="22">
        <f>V409</f>
        <v>57838436.88</v>
      </c>
      <c r="W408" s="23"/>
    </row>
    <row r="409" spans="1:23" ht="11.25">
      <c r="A409" s="18" t="s">
        <v>90</v>
      </c>
      <c r="B409" s="19">
        <v>902</v>
      </c>
      <c r="C409" s="19" t="s">
        <v>83</v>
      </c>
      <c r="D409" s="19" t="s">
        <v>16</v>
      </c>
      <c r="E409" s="16"/>
      <c r="F409" s="30"/>
      <c r="G409" s="21">
        <f>G410+G413</f>
        <v>1177900</v>
      </c>
      <c r="H409" s="22">
        <f>H410+H413</f>
        <v>54337715</v>
      </c>
      <c r="I409" s="22">
        <f>I410+I413</f>
        <v>27000</v>
      </c>
      <c r="J409" s="22"/>
      <c r="K409" s="22">
        <f>K410+K413</f>
        <v>381000</v>
      </c>
      <c r="L409" s="22"/>
      <c r="M409" s="22">
        <f>M410+M413</f>
        <v>1863475.88</v>
      </c>
      <c r="N409" s="22"/>
      <c r="O409" s="22"/>
      <c r="P409" s="22"/>
      <c r="Q409" s="22"/>
      <c r="R409" s="22"/>
      <c r="S409" s="22">
        <f>S410+S413</f>
        <v>51346</v>
      </c>
      <c r="T409" s="22"/>
      <c r="U409" s="22"/>
      <c r="V409" s="22">
        <f>V410+V413</f>
        <v>57838436.88</v>
      </c>
      <c r="W409" s="23"/>
    </row>
    <row r="410" spans="1:23" ht="22.5">
      <c r="A410" s="31" t="s">
        <v>138</v>
      </c>
      <c r="B410" s="16">
        <v>902</v>
      </c>
      <c r="C410" s="16" t="s">
        <v>83</v>
      </c>
      <c r="D410" s="16" t="s">
        <v>16</v>
      </c>
      <c r="E410" s="16" t="s">
        <v>178</v>
      </c>
      <c r="F410" s="27" t="s">
        <v>0</v>
      </c>
      <c r="G410" s="28">
        <f>G411</f>
        <v>917900</v>
      </c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29">
        <f>V411</f>
        <v>917900</v>
      </c>
      <c r="W410" s="23"/>
    </row>
    <row r="411" spans="1:23" ht="22.5">
      <c r="A411" s="26" t="s">
        <v>23</v>
      </c>
      <c r="B411" s="16">
        <v>902</v>
      </c>
      <c r="C411" s="16" t="s">
        <v>83</v>
      </c>
      <c r="D411" s="16" t="s">
        <v>16</v>
      </c>
      <c r="E411" s="16" t="s">
        <v>178</v>
      </c>
      <c r="F411" s="30" t="s">
        <v>24</v>
      </c>
      <c r="G411" s="28">
        <f>G412</f>
        <v>917900</v>
      </c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29">
        <f>V412</f>
        <v>917900</v>
      </c>
      <c r="W411" s="23"/>
    </row>
    <row r="412" spans="1:23" ht="22.5">
      <c r="A412" s="26" t="s">
        <v>25</v>
      </c>
      <c r="B412" s="16">
        <v>902</v>
      </c>
      <c r="C412" s="16" t="s">
        <v>83</v>
      </c>
      <c r="D412" s="16" t="s">
        <v>16</v>
      </c>
      <c r="E412" s="16" t="s">
        <v>178</v>
      </c>
      <c r="F412" s="30" t="s">
        <v>26</v>
      </c>
      <c r="G412" s="28">
        <v>917900</v>
      </c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29">
        <f>G412+H412+I412+J412+K412+L412+M412+N412</f>
        <v>917900</v>
      </c>
      <c r="W412" s="23"/>
    </row>
    <row r="413" spans="1:23" ht="22.5">
      <c r="A413" s="31" t="s">
        <v>179</v>
      </c>
      <c r="B413" s="16">
        <v>902</v>
      </c>
      <c r="C413" s="16" t="s">
        <v>83</v>
      </c>
      <c r="D413" s="16" t="s">
        <v>16</v>
      </c>
      <c r="E413" s="16" t="s">
        <v>180</v>
      </c>
      <c r="F413" s="30"/>
      <c r="G413" s="28">
        <f>G414</f>
        <v>260000</v>
      </c>
      <c r="H413" s="29">
        <f>H414+H416</f>
        <v>54337715</v>
      </c>
      <c r="I413" s="29">
        <f>I414+I416</f>
        <v>27000</v>
      </c>
      <c r="J413" s="29"/>
      <c r="K413" s="29">
        <f>K414+K416</f>
        <v>381000</v>
      </c>
      <c r="L413" s="29"/>
      <c r="M413" s="29">
        <f>M414+M416</f>
        <v>1863475.88</v>
      </c>
      <c r="N413" s="29"/>
      <c r="O413" s="29"/>
      <c r="P413" s="29"/>
      <c r="Q413" s="29"/>
      <c r="R413" s="29"/>
      <c r="S413" s="29">
        <f>S414+S416</f>
        <v>51346</v>
      </c>
      <c r="T413" s="29"/>
      <c r="U413" s="29"/>
      <c r="V413" s="29">
        <f>V414+V416</f>
        <v>56920536.88</v>
      </c>
      <c r="W413" s="23"/>
    </row>
    <row r="414" spans="1:23" ht="22.5">
      <c r="A414" s="26" t="s">
        <v>23</v>
      </c>
      <c r="B414" s="16">
        <v>902</v>
      </c>
      <c r="C414" s="16" t="s">
        <v>83</v>
      </c>
      <c r="D414" s="16" t="s">
        <v>16</v>
      </c>
      <c r="E414" s="16" t="s">
        <v>180</v>
      </c>
      <c r="F414" s="30" t="s">
        <v>24</v>
      </c>
      <c r="G414" s="28">
        <f>G415</f>
        <v>260000</v>
      </c>
      <c r="H414" s="14"/>
      <c r="I414" s="29">
        <f>I415</f>
        <v>27000</v>
      </c>
      <c r="J414" s="29"/>
      <c r="K414" s="29">
        <f>K415</f>
        <v>1000</v>
      </c>
      <c r="L414" s="29"/>
      <c r="M414" s="29"/>
      <c r="N414" s="29"/>
      <c r="O414" s="29"/>
      <c r="P414" s="29"/>
      <c r="Q414" s="29"/>
      <c r="R414" s="29"/>
      <c r="S414" s="29">
        <f>S415</f>
        <v>51346</v>
      </c>
      <c r="T414" s="29"/>
      <c r="U414" s="29"/>
      <c r="V414" s="29">
        <f>V415</f>
        <v>339346</v>
      </c>
      <c r="W414" s="23"/>
    </row>
    <row r="415" spans="1:23" ht="22.5">
      <c r="A415" s="26" t="s">
        <v>25</v>
      </c>
      <c r="B415" s="16">
        <v>902</v>
      </c>
      <c r="C415" s="16" t="s">
        <v>83</v>
      </c>
      <c r="D415" s="16" t="s">
        <v>16</v>
      </c>
      <c r="E415" s="16" t="s">
        <v>180</v>
      </c>
      <c r="F415" s="30" t="s">
        <v>26</v>
      </c>
      <c r="G415" s="28">
        <v>260000</v>
      </c>
      <c r="H415" s="14"/>
      <c r="I415" s="14">
        <v>27000</v>
      </c>
      <c r="J415" s="14"/>
      <c r="K415" s="14">
        <v>1000</v>
      </c>
      <c r="L415" s="14"/>
      <c r="M415" s="14"/>
      <c r="N415" s="14"/>
      <c r="O415" s="14"/>
      <c r="P415" s="14"/>
      <c r="Q415" s="14"/>
      <c r="R415" s="14"/>
      <c r="S415" s="14">
        <v>51346</v>
      </c>
      <c r="T415" s="14"/>
      <c r="U415" s="14"/>
      <c r="V415" s="29">
        <f>G415+H415+I415+J415+K415+L415+M415+N415+O415+Q415+P415+S415</f>
        <v>339346</v>
      </c>
      <c r="W415" s="23"/>
    </row>
    <row r="416" spans="1:23" ht="22.5">
      <c r="A416" s="26" t="s">
        <v>272</v>
      </c>
      <c r="B416" s="16">
        <v>902</v>
      </c>
      <c r="C416" s="16" t="s">
        <v>83</v>
      </c>
      <c r="D416" s="16" t="s">
        <v>16</v>
      </c>
      <c r="E416" s="16" t="s">
        <v>180</v>
      </c>
      <c r="F416" s="30">
        <v>400</v>
      </c>
      <c r="G416" s="28"/>
      <c r="H416" s="29">
        <f>H418</f>
        <v>54337715</v>
      </c>
      <c r="I416" s="29"/>
      <c r="J416" s="29"/>
      <c r="K416" s="29">
        <f>K417</f>
        <v>380000</v>
      </c>
      <c r="L416" s="29"/>
      <c r="M416" s="29">
        <f>M417</f>
        <v>1863475.88</v>
      </c>
      <c r="N416" s="29"/>
      <c r="O416" s="29"/>
      <c r="P416" s="29"/>
      <c r="Q416" s="29"/>
      <c r="R416" s="29"/>
      <c r="S416" s="29"/>
      <c r="T416" s="29"/>
      <c r="U416" s="29"/>
      <c r="V416" s="29">
        <f>V417</f>
        <v>56581190.88</v>
      </c>
      <c r="W416" s="23"/>
    </row>
    <row r="417" spans="1:23" ht="11.25">
      <c r="A417" s="26"/>
      <c r="B417" s="16">
        <v>902</v>
      </c>
      <c r="C417" s="16" t="s">
        <v>83</v>
      </c>
      <c r="D417" s="16" t="s">
        <v>16</v>
      </c>
      <c r="E417" s="16" t="s">
        <v>180</v>
      </c>
      <c r="F417" s="30">
        <v>410</v>
      </c>
      <c r="G417" s="28"/>
      <c r="H417" s="29"/>
      <c r="I417" s="29"/>
      <c r="J417" s="29"/>
      <c r="K417" s="29">
        <f>K418</f>
        <v>380000</v>
      </c>
      <c r="L417" s="29"/>
      <c r="M417" s="29">
        <f>M418</f>
        <v>1863475.88</v>
      </c>
      <c r="N417" s="29"/>
      <c r="O417" s="29"/>
      <c r="P417" s="29"/>
      <c r="Q417" s="29"/>
      <c r="R417" s="29"/>
      <c r="S417" s="29"/>
      <c r="T417" s="29"/>
      <c r="U417" s="29"/>
      <c r="V417" s="29">
        <f>V418</f>
        <v>56581190.88</v>
      </c>
      <c r="W417" s="23"/>
    </row>
    <row r="418" spans="1:23" ht="33.75">
      <c r="A418" s="26" t="s">
        <v>273</v>
      </c>
      <c r="B418" s="16">
        <v>902</v>
      </c>
      <c r="C418" s="16" t="s">
        <v>83</v>
      </c>
      <c r="D418" s="16" t="s">
        <v>16</v>
      </c>
      <c r="E418" s="16" t="s">
        <v>180</v>
      </c>
      <c r="F418" s="30">
        <v>414</v>
      </c>
      <c r="G418" s="28"/>
      <c r="H418" s="14">
        <v>54337715</v>
      </c>
      <c r="I418" s="14"/>
      <c r="J418" s="14"/>
      <c r="K418" s="14">
        <v>380000</v>
      </c>
      <c r="L418" s="14"/>
      <c r="M418" s="14">
        <v>1863475.88</v>
      </c>
      <c r="N418" s="14"/>
      <c r="O418" s="14"/>
      <c r="P418" s="14"/>
      <c r="Q418" s="14"/>
      <c r="R418" s="14"/>
      <c r="S418" s="14"/>
      <c r="T418" s="14"/>
      <c r="U418" s="14"/>
      <c r="V418" s="29">
        <f>G418+H418+I418+J418+K418+L418+M418+N418</f>
        <v>56581190.88</v>
      </c>
      <c r="W418" s="23"/>
    </row>
    <row r="419" spans="1:23" ht="11.25">
      <c r="A419" s="18" t="s">
        <v>126</v>
      </c>
      <c r="B419" s="19">
        <v>903</v>
      </c>
      <c r="C419" s="24" t="s">
        <v>0</v>
      </c>
      <c r="D419" s="24" t="s">
        <v>0</v>
      </c>
      <c r="E419" s="24" t="s">
        <v>0</v>
      </c>
      <c r="F419" s="25" t="s">
        <v>0</v>
      </c>
      <c r="G419" s="21">
        <f>G420</f>
        <v>5510800</v>
      </c>
      <c r="H419" s="22">
        <f>H420</f>
        <v>-3071.61</v>
      </c>
      <c r="I419" s="22"/>
      <c r="J419" s="22"/>
      <c r="K419" s="22">
        <f>K420</f>
        <v>225673</v>
      </c>
      <c r="L419" s="22">
        <f>L420+L439</f>
        <v>18486</v>
      </c>
      <c r="M419" s="22">
        <f>M420+M439</f>
        <v>146399.5</v>
      </c>
      <c r="N419" s="22"/>
      <c r="O419" s="22"/>
      <c r="P419" s="22">
        <f>P420+P439</f>
        <v>30000</v>
      </c>
      <c r="Q419" s="22">
        <f>Q420+Q439</f>
        <v>-5100</v>
      </c>
      <c r="R419" s="22"/>
      <c r="S419" s="22"/>
      <c r="T419" s="22"/>
      <c r="U419" s="22">
        <f>U420+U439</f>
        <v>0</v>
      </c>
      <c r="V419" s="22">
        <f>V420+V439</f>
        <v>5923186.890000001</v>
      </c>
      <c r="W419" s="23"/>
    </row>
    <row r="420" spans="1:23" ht="11.25">
      <c r="A420" s="18" t="s">
        <v>15</v>
      </c>
      <c r="B420" s="19">
        <v>903</v>
      </c>
      <c r="C420" s="19" t="s">
        <v>16</v>
      </c>
      <c r="D420" s="24" t="s">
        <v>0</v>
      </c>
      <c r="E420" s="24" t="s">
        <v>0</v>
      </c>
      <c r="F420" s="25" t="s">
        <v>0</v>
      </c>
      <c r="G420" s="21">
        <f>G421</f>
        <v>5510800</v>
      </c>
      <c r="H420" s="22">
        <f>H421</f>
        <v>-3071.61</v>
      </c>
      <c r="I420" s="22"/>
      <c r="J420" s="22"/>
      <c r="K420" s="22">
        <f>K421</f>
        <v>225673</v>
      </c>
      <c r="L420" s="22"/>
      <c r="M420" s="22">
        <f>M421</f>
        <v>146399.5</v>
      </c>
      <c r="N420" s="22"/>
      <c r="O420" s="22"/>
      <c r="P420" s="22">
        <f>P421</f>
        <v>30000</v>
      </c>
      <c r="Q420" s="22"/>
      <c r="R420" s="22"/>
      <c r="S420" s="22"/>
      <c r="T420" s="22"/>
      <c r="U420" s="22">
        <f>U421</f>
        <v>0</v>
      </c>
      <c r="V420" s="22">
        <f>V421</f>
        <v>5909800.890000001</v>
      </c>
      <c r="W420" s="23"/>
    </row>
    <row r="421" spans="1:23" ht="11.25">
      <c r="A421" s="18" t="s">
        <v>36</v>
      </c>
      <c r="B421" s="19">
        <v>903</v>
      </c>
      <c r="C421" s="19" t="s">
        <v>16</v>
      </c>
      <c r="D421" s="19" t="s">
        <v>37</v>
      </c>
      <c r="E421" s="24" t="s">
        <v>0</v>
      </c>
      <c r="F421" s="25" t="s">
        <v>0</v>
      </c>
      <c r="G421" s="21">
        <f>G422+G433+G436</f>
        <v>5510800</v>
      </c>
      <c r="H421" s="22">
        <f>H422+H433+H436</f>
        <v>-3071.61</v>
      </c>
      <c r="I421" s="22"/>
      <c r="J421" s="22"/>
      <c r="K421" s="22">
        <f>K422+K433+K436</f>
        <v>225673</v>
      </c>
      <c r="L421" s="22"/>
      <c r="M421" s="22">
        <f>M422+M433+M436</f>
        <v>146399.5</v>
      </c>
      <c r="N421" s="22"/>
      <c r="O421" s="22"/>
      <c r="P421" s="22">
        <f>P422+P433+P436</f>
        <v>30000</v>
      </c>
      <c r="Q421" s="22"/>
      <c r="R421" s="22"/>
      <c r="S421" s="22"/>
      <c r="T421" s="22"/>
      <c r="U421" s="22">
        <f>U422+U433+U436</f>
        <v>0</v>
      </c>
      <c r="V421" s="22">
        <f>V422+V433+V436</f>
        <v>5909800.890000001</v>
      </c>
      <c r="W421" s="23"/>
    </row>
    <row r="422" spans="1:23" ht="22.5">
      <c r="A422" s="31" t="s">
        <v>140</v>
      </c>
      <c r="B422" s="16">
        <v>903</v>
      </c>
      <c r="C422" s="16" t="s">
        <v>16</v>
      </c>
      <c r="D422" s="16" t="s">
        <v>37</v>
      </c>
      <c r="E422" s="16" t="s">
        <v>181</v>
      </c>
      <c r="F422" s="27"/>
      <c r="G422" s="28">
        <f>G423+G427+G430</f>
        <v>4469200</v>
      </c>
      <c r="H422" s="29">
        <f>H423+H427+H430</f>
        <v>-3071.61</v>
      </c>
      <c r="I422" s="29"/>
      <c r="J422" s="29"/>
      <c r="K422" s="29">
        <f>K423+K427+K430</f>
        <v>225673</v>
      </c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>
        <f>V423+V427+V430</f>
        <v>4691801.390000001</v>
      </c>
      <c r="W422" s="23"/>
    </row>
    <row r="423" spans="1:23" ht="45">
      <c r="A423" s="26" t="s">
        <v>19</v>
      </c>
      <c r="B423" s="16">
        <v>903</v>
      </c>
      <c r="C423" s="16" t="s">
        <v>16</v>
      </c>
      <c r="D423" s="16" t="s">
        <v>37</v>
      </c>
      <c r="E423" s="16" t="s">
        <v>181</v>
      </c>
      <c r="F423" s="30" t="s">
        <v>20</v>
      </c>
      <c r="G423" s="28">
        <f>G424</f>
        <v>3352082</v>
      </c>
      <c r="H423" s="29">
        <f>H424</f>
        <v>-3071.61</v>
      </c>
      <c r="I423" s="29"/>
      <c r="J423" s="29"/>
      <c r="K423" s="29">
        <f>K424</f>
        <v>225673</v>
      </c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>
        <f>V424</f>
        <v>3574683.39</v>
      </c>
      <c r="W423" s="23"/>
    </row>
    <row r="424" spans="1:23" ht="22.5">
      <c r="A424" s="26" t="s">
        <v>21</v>
      </c>
      <c r="B424" s="16">
        <v>903</v>
      </c>
      <c r="C424" s="16" t="s">
        <v>16</v>
      </c>
      <c r="D424" s="16" t="s">
        <v>37</v>
      </c>
      <c r="E424" s="16" t="s">
        <v>181</v>
      </c>
      <c r="F424" s="30" t="s">
        <v>22</v>
      </c>
      <c r="G424" s="28">
        <f>G425+G426</f>
        <v>3352082</v>
      </c>
      <c r="H424" s="29">
        <f>H425+H426</f>
        <v>-3071.61</v>
      </c>
      <c r="I424" s="29"/>
      <c r="J424" s="29"/>
      <c r="K424" s="29">
        <f>K425+K426</f>
        <v>225673</v>
      </c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>
        <f>V425+V426</f>
        <v>3574683.39</v>
      </c>
      <c r="W424" s="23"/>
    </row>
    <row r="425" spans="1:23" ht="33.75">
      <c r="A425" s="26" t="s">
        <v>227</v>
      </c>
      <c r="B425" s="16">
        <v>903</v>
      </c>
      <c r="C425" s="16" t="s">
        <v>16</v>
      </c>
      <c r="D425" s="16" t="s">
        <v>37</v>
      </c>
      <c r="E425" s="16" t="s">
        <v>181</v>
      </c>
      <c r="F425" s="30">
        <v>121</v>
      </c>
      <c r="G425" s="28">
        <v>3253392</v>
      </c>
      <c r="H425" s="14">
        <v>-3071.61</v>
      </c>
      <c r="I425" s="14"/>
      <c r="J425" s="14"/>
      <c r="K425" s="14">
        <v>225673</v>
      </c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29">
        <f>G425+H425+I425+J425+K425+L425+M425+N425</f>
        <v>3475993.39</v>
      </c>
      <c r="W425" s="23"/>
    </row>
    <row r="426" spans="1:23" ht="22.5">
      <c r="A426" s="26" t="s">
        <v>139</v>
      </c>
      <c r="B426" s="16">
        <v>903</v>
      </c>
      <c r="C426" s="16" t="s">
        <v>16</v>
      </c>
      <c r="D426" s="16" t="s">
        <v>37</v>
      </c>
      <c r="E426" s="16" t="s">
        <v>181</v>
      </c>
      <c r="F426" s="30">
        <v>122</v>
      </c>
      <c r="G426" s="28">
        <v>98690</v>
      </c>
      <c r="H426" s="14">
        <v>0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29">
        <f>G426+H426+I426+J426+K426+L426+M426+N426</f>
        <v>98690</v>
      </c>
      <c r="W426" s="23"/>
    </row>
    <row r="427" spans="1:23" ht="22.5">
      <c r="A427" s="26" t="s">
        <v>23</v>
      </c>
      <c r="B427" s="16">
        <v>903</v>
      </c>
      <c r="C427" s="16" t="s">
        <v>16</v>
      </c>
      <c r="D427" s="16" t="s">
        <v>37</v>
      </c>
      <c r="E427" s="16" t="s">
        <v>181</v>
      </c>
      <c r="F427" s="30">
        <v>200</v>
      </c>
      <c r="G427" s="28">
        <f>G428</f>
        <v>605490</v>
      </c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29">
        <f>V428</f>
        <v>605490</v>
      </c>
      <c r="W427" s="23"/>
    </row>
    <row r="428" spans="1:23" ht="22.5">
      <c r="A428" s="26" t="s">
        <v>25</v>
      </c>
      <c r="B428" s="16">
        <v>903</v>
      </c>
      <c r="C428" s="16" t="s">
        <v>16</v>
      </c>
      <c r="D428" s="16" t="s">
        <v>37</v>
      </c>
      <c r="E428" s="16" t="s">
        <v>181</v>
      </c>
      <c r="F428" s="30">
        <v>240</v>
      </c>
      <c r="G428" s="28">
        <v>605490</v>
      </c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29">
        <f>G428+H428+I428+J428+K428+L428+M428+N428</f>
        <v>605490</v>
      </c>
      <c r="W428" s="23"/>
    </row>
    <row r="429" spans="1:23" ht="11.25">
      <c r="A429" s="26" t="s">
        <v>27</v>
      </c>
      <c r="B429" s="16">
        <v>903</v>
      </c>
      <c r="C429" s="16" t="s">
        <v>16</v>
      </c>
      <c r="D429" s="16" t="s">
        <v>37</v>
      </c>
      <c r="E429" s="16" t="s">
        <v>181</v>
      </c>
      <c r="F429" s="30">
        <v>800</v>
      </c>
      <c r="G429" s="28">
        <f>G430</f>
        <v>511628</v>
      </c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29">
        <f>V430</f>
        <v>511628</v>
      </c>
      <c r="W429" s="23"/>
    </row>
    <row r="430" spans="1:23" ht="11.25">
      <c r="A430" s="26" t="s">
        <v>101</v>
      </c>
      <c r="B430" s="16">
        <v>903</v>
      </c>
      <c r="C430" s="16" t="s">
        <v>16</v>
      </c>
      <c r="D430" s="16" t="s">
        <v>37</v>
      </c>
      <c r="E430" s="16" t="s">
        <v>181</v>
      </c>
      <c r="F430" s="30">
        <v>850</v>
      </c>
      <c r="G430" s="28">
        <f>G431+G432</f>
        <v>511628</v>
      </c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29">
        <f>V431+V432</f>
        <v>511628</v>
      </c>
      <c r="W430" s="23"/>
    </row>
    <row r="431" spans="1:23" ht="22.5">
      <c r="A431" s="26" t="s">
        <v>29</v>
      </c>
      <c r="B431" s="16">
        <v>903</v>
      </c>
      <c r="C431" s="16" t="s">
        <v>16</v>
      </c>
      <c r="D431" s="16" t="s">
        <v>37</v>
      </c>
      <c r="E431" s="16" t="s">
        <v>181</v>
      </c>
      <c r="F431" s="30">
        <v>851</v>
      </c>
      <c r="G431" s="28">
        <v>485928</v>
      </c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29">
        <f>G431+H431+I431+J431+K431+L431+M431+N431</f>
        <v>485928</v>
      </c>
      <c r="W431" s="23"/>
    </row>
    <row r="432" spans="1:23" ht="11.25">
      <c r="A432" s="26" t="s">
        <v>31</v>
      </c>
      <c r="B432" s="16">
        <v>903</v>
      </c>
      <c r="C432" s="16" t="s">
        <v>16</v>
      </c>
      <c r="D432" s="16" t="s">
        <v>37</v>
      </c>
      <c r="E432" s="16" t="s">
        <v>181</v>
      </c>
      <c r="F432" s="30">
        <v>852</v>
      </c>
      <c r="G432" s="28">
        <v>25700</v>
      </c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29">
        <f>G432+H432+I432+J432+K432+L432+M432+N432</f>
        <v>25700</v>
      </c>
      <c r="W432" s="23"/>
    </row>
    <row r="433" spans="1:23" ht="33.75">
      <c r="A433" s="31" t="s">
        <v>183</v>
      </c>
      <c r="B433" s="16">
        <v>903</v>
      </c>
      <c r="C433" s="16" t="s">
        <v>16</v>
      </c>
      <c r="D433" s="16" t="s">
        <v>37</v>
      </c>
      <c r="E433" s="16" t="s">
        <v>182</v>
      </c>
      <c r="F433" s="27" t="s">
        <v>0</v>
      </c>
      <c r="G433" s="28">
        <f>G434</f>
        <v>1000000</v>
      </c>
      <c r="H433" s="14"/>
      <c r="I433" s="14"/>
      <c r="J433" s="14"/>
      <c r="K433" s="14"/>
      <c r="L433" s="14"/>
      <c r="M433" s="29">
        <f>M434</f>
        <v>146399.5</v>
      </c>
      <c r="N433" s="29"/>
      <c r="O433" s="29"/>
      <c r="P433" s="29"/>
      <c r="Q433" s="29"/>
      <c r="R433" s="29"/>
      <c r="S433" s="29"/>
      <c r="T433" s="29"/>
      <c r="U433" s="29">
        <f>U434</f>
        <v>-146399.5</v>
      </c>
      <c r="V433" s="29">
        <f>V434</f>
        <v>1000000</v>
      </c>
      <c r="W433" s="23"/>
    </row>
    <row r="434" spans="1:23" ht="22.5">
      <c r="A434" s="26" t="s">
        <v>23</v>
      </c>
      <c r="B434" s="16">
        <v>903</v>
      </c>
      <c r="C434" s="16" t="s">
        <v>16</v>
      </c>
      <c r="D434" s="16" t="s">
        <v>37</v>
      </c>
      <c r="E434" s="16" t="s">
        <v>182</v>
      </c>
      <c r="F434" s="30" t="s">
        <v>24</v>
      </c>
      <c r="G434" s="28">
        <f>G435</f>
        <v>1000000</v>
      </c>
      <c r="H434" s="14"/>
      <c r="I434" s="14"/>
      <c r="J434" s="14"/>
      <c r="K434" s="14"/>
      <c r="L434" s="14"/>
      <c r="M434" s="29">
        <f>M435</f>
        <v>146399.5</v>
      </c>
      <c r="N434" s="29"/>
      <c r="O434" s="29"/>
      <c r="P434" s="29"/>
      <c r="Q434" s="29"/>
      <c r="R434" s="29"/>
      <c r="S434" s="29"/>
      <c r="T434" s="29"/>
      <c r="U434" s="29">
        <f>U435</f>
        <v>-146399.5</v>
      </c>
      <c r="V434" s="29">
        <f>V435</f>
        <v>1000000</v>
      </c>
      <c r="W434" s="23"/>
    </row>
    <row r="435" spans="1:23" ht="22.5">
      <c r="A435" s="26" t="s">
        <v>25</v>
      </c>
      <c r="B435" s="16">
        <v>903</v>
      </c>
      <c r="C435" s="16" t="s">
        <v>16</v>
      </c>
      <c r="D435" s="16" t="s">
        <v>37</v>
      </c>
      <c r="E435" s="16" t="s">
        <v>182</v>
      </c>
      <c r="F435" s="30" t="s">
        <v>26</v>
      </c>
      <c r="G435" s="28">
        <v>1000000</v>
      </c>
      <c r="H435" s="14"/>
      <c r="I435" s="14"/>
      <c r="J435" s="14"/>
      <c r="K435" s="14"/>
      <c r="L435" s="14"/>
      <c r="M435" s="14">
        <v>146399.5</v>
      </c>
      <c r="N435" s="14"/>
      <c r="O435" s="14"/>
      <c r="P435" s="14"/>
      <c r="Q435" s="14"/>
      <c r="R435" s="14"/>
      <c r="S435" s="14"/>
      <c r="T435" s="14"/>
      <c r="U435" s="14">
        <v>-146399.5</v>
      </c>
      <c r="V435" s="29">
        <f>G435+H435+I435+J435+K435+L435+M435+N435+O435+Q435+U435</f>
        <v>1000000</v>
      </c>
      <c r="W435" s="23"/>
    </row>
    <row r="436" spans="1:23" ht="22.5">
      <c r="A436" s="31" t="s">
        <v>185</v>
      </c>
      <c r="B436" s="16">
        <v>903</v>
      </c>
      <c r="C436" s="16" t="s">
        <v>16</v>
      </c>
      <c r="D436" s="16" t="s">
        <v>37</v>
      </c>
      <c r="E436" s="16" t="s">
        <v>184</v>
      </c>
      <c r="F436" s="30"/>
      <c r="G436" s="28">
        <f>G437</f>
        <v>41600</v>
      </c>
      <c r="H436" s="14"/>
      <c r="I436" s="14"/>
      <c r="J436" s="14"/>
      <c r="K436" s="14"/>
      <c r="L436" s="14"/>
      <c r="M436" s="14"/>
      <c r="N436" s="14"/>
      <c r="O436" s="14"/>
      <c r="P436" s="29">
        <f>P437</f>
        <v>30000</v>
      </c>
      <c r="Q436" s="29"/>
      <c r="R436" s="29"/>
      <c r="S436" s="29"/>
      <c r="T436" s="29"/>
      <c r="U436" s="29">
        <f>U437</f>
        <v>146399.5</v>
      </c>
      <c r="V436" s="29">
        <f>V437</f>
        <v>217999.5</v>
      </c>
      <c r="W436" s="23"/>
    </row>
    <row r="437" spans="1:23" ht="22.5">
      <c r="A437" s="26" t="s">
        <v>23</v>
      </c>
      <c r="B437" s="16">
        <v>903</v>
      </c>
      <c r="C437" s="16" t="s">
        <v>16</v>
      </c>
      <c r="D437" s="16" t="s">
        <v>37</v>
      </c>
      <c r="E437" s="16" t="s">
        <v>184</v>
      </c>
      <c r="F437" s="30" t="s">
        <v>24</v>
      </c>
      <c r="G437" s="28">
        <f>G438</f>
        <v>41600</v>
      </c>
      <c r="H437" s="14"/>
      <c r="I437" s="14"/>
      <c r="J437" s="14"/>
      <c r="K437" s="14"/>
      <c r="L437" s="14"/>
      <c r="M437" s="14"/>
      <c r="N437" s="14"/>
      <c r="O437" s="14"/>
      <c r="P437" s="29">
        <f>P438</f>
        <v>30000</v>
      </c>
      <c r="Q437" s="29"/>
      <c r="R437" s="29"/>
      <c r="S437" s="29"/>
      <c r="T437" s="29"/>
      <c r="U437" s="29">
        <f>U438</f>
        <v>146399.5</v>
      </c>
      <c r="V437" s="29">
        <f>V438</f>
        <v>217999.5</v>
      </c>
      <c r="W437" s="23"/>
    </row>
    <row r="438" spans="1:23" ht="22.5">
      <c r="A438" s="26" t="s">
        <v>25</v>
      </c>
      <c r="B438" s="16">
        <v>903</v>
      </c>
      <c r="C438" s="16" t="s">
        <v>16</v>
      </c>
      <c r="D438" s="16" t="s">
        <v>37</v>
      </c>
      <c r="E438" s="16" t="s">
        <v>184</v>
      </c>
      <c r="F438" s="30" t="s">
        <v>26</v>
      </c>
      <c r="G438" s="28">
        <v>41600</v>
      </c>
      <c r="H438" s="14"/>
      <c r="I438" s="14"/>
      <c r="J438" s="14"/>
      <c r="K438" s="14"/>
      <c r="L438" s="14"/>
      <c r="M438" s="14"/>
      <c r="N438" s="14"/>
      <c r="O438" s="14"/>
      <c r="P438" s="14">
        <v>30000</v>
      </c>
      <c r="Q438" s="14"/>
      <c r="R438" s="14"/>
      <c r="S438" s="14"/>
      <c r="T438" s="14"/>
      <c r="U438" s="14">
        <v>146399.5</v>
      </c>
      <c r="V438" s="29">
        <f>G438+H438+I438+J438+K438+L438+M438+N438+O438+Q438+U438+P438</f>
        <v>217999.5</v>
      </c>
      <c r="W438" s="23"/>
    </row>
    <row r="439" spans="1:23" ht="11.25">
      <c r="A439" s="18" t="s">
        <v>48</v>
      </c>
      <c r="B439" s="16">
        <v>903</v>
      </c>
      <c r="C439" s="19" t="s">
        <v>35</v>
      </c>
      <c r="D439" s="19"/>
      <c r="E439" s="16"/>
      <c r="F439" s="30"/>
      <c r="G439" s="28"/>
      <c r="H439" s="14"/>
      <c r="I439" s="14"/>
      <c r="J439" s="14"/>
      <c r="K439" s="14"/>
      <c r="L439" s="29">
        <f>L440</f>
        <v>18486</v>
      </c>
      <c r="M439" s="29"/>
      <c r="N439" s="29"/>
      <c r="O439" s="29"/>
      <c r="P439" s="29"/>
      <c r="Q439" s="29">
        <f>Q440</f>
        <v>-5100</v>
      </c>
      <c r="R439" s="29"/>
      <c r="S439" s="29"/>
      <c r="T439" s="29"/>
      <c r="U439" s="29"/>
      <c r="V439" s="29">
        <f>V440</f>
        <v>13386</v>
      </c>
      <c r="W439" s="23"/>
    </row>
    <row r="440" spans="1:23" ht="11.25">
      <c r="A440" s="18" t="s">
        <v>55</v>
      </c>
      <c r="B440" s="16">
        <v>903</v>
      </c>
      <c r="C440" s="19" t="s">
        <v>35</v>
      </c>
      <c r="D440" s="19" t="s">
        <v>56</v>
      </c>
      <c r="E440" s="16"/>
      <c r="F440" s="30"/>
      <c r="G440" s="28"/>
      <c r="H440" s="14"/>
      <c r="I440" s="14"/>
      <c r="J440" s="14"/>
      <c r="K440" s="14"/>
      <c r="L440" s="29">
        <f>L441</f>
        <v>18486</v>
      </c>
      <c r="M440" s="29"/>
      <c r="N440" s="29"/>
      <c r="O440" s="29"/>
      <c r="P440" s="29"/>
      <c r="Q440" s="29">
        <f>Q441</f>
        <v>-5100</v>
      </c>
      <c r="R440" s="29"/>
      <c r="S440" s="29"/>
      <c r="T440" s="29"/>
      <c r="U440" s="29"/>
      <c r="V440" s="29">
        <f>V441</f>
        <v>13386</v>
      </c>
      <c r="W440" s="23"/>
    </row>
    <row r="441" spans="1:23" ht="45">
      <c r="A441" s="26" t="s">
        <v>264</v>
      </c>
      <c r="B441" s="16">
        <v>903</v>
      </c>
      <c r="C441" s="19" t="s">
        <v>35</v>
      </c>
      <c r="D441" s="19" t="s">
        <v>56</v>
      </c>
      <c r="E441" s="16" t="s">
        <v>263</v>
      </c>
      <c r="F441" s="30"/>
      <c r="G441" s="28"/>
      <c r="H441" s="14"/>
      <c r="I441" s="14"/>
      <c r="J441" s="14"/>
      <c r="K441" s="14"/>
      <c r="L441" s="29">
        <f>L442</f>
        <v>18486</v>
      </c>
      <c r="M441" s="29"/>
      <c r="N441" s="29"/>
      <c r="O441" s="29"/>
      <c r="P441" s="29"/>
      <c r="Q441" s="29">
        <f>Q442</f>
        <v>-5100</v>
      </c>
      <c r="R441" s="29"/>
      <c r="S441" s="29"/>
      <c r="T441" s="29"/>
      <c r="U441" s="29"/>
      <c r="V441" s="29">
        <f>V442</f>
        <v>13386</v>
      </c>
      <c r="W441" s="23"/>
    </row>
    <row r="442" spans="1:23" ht="22.5">
      <c r="A442" s="26" t="s">
        <v>23</v>
      </c>
      <c r="B442" s="16">
        <v>903</v>
      </c>
      <c r="C442" s="19" t="s">
        <v>35</v>
      </c>
      <c r="D442" s="19" t="s">
        <v>56</v>
      </c>
      <c r="E442" s="16" t="s">
        <v>263</v>
      </c>
      <c r="F442" s="30">
        <v>200</v>
      </c>
      <c r="G442" s="28"/>
      <c r="H442" s="14"/>
      <c r="I442" s="14"/>
      <c r="J442" s="14"/>
      <c r="K442" s="14"/>
      <c r="L442" s="29">
        <f>L443</f>
        <v>18486</v>
      </c>
      <c r="M442" s="29"/>
      <c r="N442" s="29"/>
      <c r="O442" s="29"/>
      <c r="P442" s="29"/>
      <c r="Q442" s="29">
        <f>Q443</f>
        <v>-5100</v>
      </c>
      <c r="R442" s="29"/>
      <c r="S442" s="29"/>
      <c r="T442" s="29"/>
      <c r="U442" s="29"/>
      <c r="V442" s="29">
        <f>V443</f>
        <v>13386</v>
      </c>
      <c r="W442" s="23"/>
    </row>
    <row r="443" spans="1:23" ht="22.5">
      <c r="A443" s="26" t="s">
        <v>25</v>
      </c>
      <c r="B443" s="16">
        <v>903</v>
      </c>
      <c r="C443" s="19" t="s">
        <v>35</v>
      </c>
      <c r="D443" s="19" t="s">
        <v>56</v>
      </c>
      <c r="E443" s="16" t="s">
        <v>263</v>
      </c>
      <c r="F443" s="30">
        <v>240</v>
      </c>
      <c r="G443" s="28"/>
      <c r="H443" s="14"/>
      <c r="I443" s="14"/>
      <c r="J443" s="14"/>
      <c r="K443" s="14"/>
      <c r="L443" s="14">
        <v>18486</v>
      </c>
      <c r="M443" s="14"/>
      <c r="N443" s="14"/>
      <c r="O443" s="14"/>
      <c r="P443" s="14"/>
      <c r="Q443" s="14">
        <v>-5100</v>
      </c>
      <c r="R443" s="14"/>
      <c r="S443" s="14"/>
      <c r="T443" s="14"/>
      <c r="U443" s="14"/>
      <c r="V443" s="29">
        <f>G443+H443+I443+J443+K443+L443+M443+N443+O443+Q443</f>
        <v>13386</v>
      </c>
      <c r="W443" s="23"/>
    </row>
    <row r="444" spans="1:23" ht="21">
      <c r="A444" s="18" t="s">
        <v>127</v>
      </c>
      <c r="B444" s="19">
        <v>921</v>
      </c>
      <c r="C444" s="24" t="s">
        <v>0</v>
      </c>
      <c r="D444" s="24" t="s">
        <v>0</v>
      </c>
      <c r="E444" s="24" t="s">
        <v>0</v>
      </c>
      <c r="F444" s="30"/>
      <c r="G444" s="21">
        <f>G445+G456</f>
        <v>457796963</v>
      </c>
      <c r="H444" s="22">
        <f>H445+H456</f>
        <v>2415.680000000051</v>
      </c>
      <c r="I444" s="22">
        <f>I445+I456</f>
        <v>1023000</v>
      </c>
      <c r="J444" s="22"/>
      <c r="K444" s="22">
        <f>K445+K456</f>
        <v>5788357</v>
      </c>
      <c r="L444" s="22">
        <f aca="true" t="shared" si="34" ref="L444:S444">L445+L456+L451</f>
        <v>750201.74</v>
      </c>
      <c r="M444" s="22">
        <f t="shared" si="34"/>
        <v>582466.96</v>
      </c>
      <c r="N444" s="22">
        <f t="shared" si="34"/>
        <v>217716.2</v>
      </c>
      <c r="O444" s="22">
        <f t="shared" si="34"/>
        <v>1050921.38</v>
      </c>
      <c r="P444" s="22">
        <f t="shared" si="34"/>
        <v>734158</v>
      </c>
      <c r="Q444" s="22">
        <f t="shared" si="34"/>
        <v>1769435.98</v>
      </c>
      <c r="R444" s="22">
        <f t="shared" si="34"/>
        <v>18385800</v>
      </c>
      <c r="S444" s="22">
        <f t="shared" si="34"/>
        <v>1542477.37</v>
      </c>
      <c r="T444" s="22">
        <f>T445+T456+T451+T608</f>
        <v>2188217.53</v>
      </c>
      <c r="U444" s="22">
        <f>U445+U456+U451+U608</f>
        <v>3096073.5100000002</v>
      </c>
      <c r="V444" s="22">
        <f>V445+V456+V451+V608</f>
        <v>495527840.35</v>
      </c>
      <c r="W444" s="23"/>
    </row>
    <row r="445" spans="1:23" ht="11.25" hidden="1">
      <c r="A445" s="18" t="s">
        <v>48</v>
      </c>
      <c r="B445" s="19">
        <v>921</v>
      </c>
      <c r="C445" s="19" t="s">
        <v>35</v>
      </c>
      <c r="D445" s="24"/>
      <c r="E445" s="24"/>
      <c r="F445" s="30"/>
      <c r="G445" s="21">
        <f aca="true" t="shared" si="35" ref="G445:H449">G446</f>
        <v>999359.28</v>
      </c>
      <c r="H445" s="22">
        <f t="shared" si="35"/>
        <v>-999359.28</v>
      </c>
      <c r="I445" s="22"/>
      <c r="J445" s="22"/>
      <c r="K445" s="22">
        <f aca="true" t="shared" si="36" ref="K445:L449">K446</f>
        <v>0</v>
      </c>
      <c r="L445" s="22">
        <f t="shared" si="36"/>
        <v>0</v>
      </c>
      <c r="M445" s="22"/>
      <c r="N445" s="22"/>
      <c r="O445" s="22"/>
      <c r="P445" s="22"/>
      <c r="Q445" s="22"/>
      <c r="R445" s="22"/>
      <c r="S445" s="22"/>
      <c r="T445" s="22"/>
      <c r="U445" s="22"/>
      <c r="V445" s="22">
        <f>V446</f>
        <v>0</v>
      </c>
      <c r="W445" s="23"/>
    </row>
    <row r="446" spans="1:23" ht="11.25" hidden="1">
      <c r="A446" s="26" t="s">
        <v>55</v>
      </c>
      <c r="B446" s="16">
        <v>921</v>
      </c>
      <c r="C446" s="16" t="s">
        <v>35</v>
      </c>
      <c r="D446" s="16" t="s">
        <v>56</v>
      </c>
      <c r="E446" s="43"/>
      <c r="F446" s="30"/>
      <c r="G446" s="28">
        <f t="shared" si="35"/>
        <v>999359.28</v>
      </c>
      <c r="H446" s="29">
        <f t="shared" si="35"/>
        <v>-999359.28</v>
      </c>
      <c r="I446" s="29"/>
      <c r="J446" s="29"/>
      <c r="K446" s="29">
        <f t="shared" si="36"/>
        <v>0</v>
      </c>
      <c r="L446" s="29">
        <f t="shared" si="36"/>
        <v>0</v>
      </c>
      <c r="M446" s="29"/>
      <c r="N446" s="29"/>
      <c r="O446" s="29"/>
      <c r="P446" s="29"/>
      <c r="Q446" s="29"/>
      <c r="R446" s="29"/>
      <c r="S446" s="29"/>
      <c r="T446" s="29"/>
      <c r="U446" s="29"/>
      <c r="V446" s="29">
        <f>V447</f>
        <v>0</v>
      </c>
      <c r="W446" s="23"/>
    </row>
    <row r="447" spans="1:23" ht="11.25" hidden="1">
      <c r="A447" s="26" t="s">
        <v>261</v>
      </c>
      <c r="B447" s="16">
        <v>921</v>
      </c>
      <c r="C447" s="16" t="s">
        <v>35</v>
      </c>
      <c r="D447" s="16" t="s">
        <v>56</v>
      </c>
      <c r="E447" s="44" t="s">
        <v>262</v>
      </c>
      <c r="F447" s="30"/>
      <c r="G447" s="28">
        <f t="shared" si="35"/>
        <v>999359.28</v>
      </c>
      <c r="H447" s="29">
        <f t="shared" si="35"/>
        <v>-999359.28</v>
      </c>
      <c r="I447" s="29"/>
      <c r="J447" s="29"/>
      <c r="K447" s="29">
        <f t="shared" si="36"/>
        <v>0</v>
      </c>
      <c r="L447" s="29">
        <f t="shared" si="36"/>
        <v>0</v>
      </c>
      <c r="M447" s="29"/>
      <c r="N447" s="29"/>
      <c r="O447" s="29"/>
      <c r="P447" s="29"/>
      <c r="Q447" s="29"/>
      <c r="R447" s="29"/>
      <c r="S447" s="29"/>
      <c r="T447" s="29"/>
      <c r="U447" s="29"/>
      <c r="V447" s="29">
        <f>V448</f>
        <v>0</v>
      </c>
      <c r="W447" s="23"/>
    </row>
    <row r="448" spans="1:23" ht="22.5" hidden="1">
      <c r="A448" s="26" t="s">
        <v>229</v>
      </c>
      <c r="B448" s="16">
        <v>921</v>
      </c>
      <c r="C448" s="16" t="s">
        <v>35</v>
      </c>
      <c r="D448" s="16">
        <v>12</v>
      </c>
      <c r="E448" s="16" t="s">
        <v>262</v>
      </c>
      <c r="F448" s="30">
        <v>600</v>
      </c>
      <c r="G448" s="28">
        <f t="shared" si="35"/>
        <v>999359.28</v>
      </c>
      <c r="H448" s="29">
        <f t="shared" si="35"/>
        <v>-999359.28</v>
      </c>
      <c r="I448" s="29"/>
      <c r="J448" s="29"/>
      <c r="K448" s="29">
        <f t="shared" si="36"/>
        <v>0</v>
      </c>
      <c r="L448" s="29">
        <f t="shared" si="36"/>
        <v>0</v>
      </c>
      <c r="M448" s="29"/>
      <c r="N448" s="29"/>
      <c r="O448" s="29"/>
      <c r="P448" s="29"/>
      <c r="Q448" s="29"/>
      <c r="R448" s="29"/>
      <c r="S448" s="29"/>
      <c r="T448" s="29"/>
      <c r="U448" s="29"/>
      <c r="V448" s="29">
        <f>V449</f>
        <v>0</v>
      </c>
      <c r="W448" s="23"/>
    </row>
    <row r="449" spans="1:23" ht="11.25" hidden="1">
      <c r="A449" s="26" t="s">
        <v>117</v>
      </c>
      <c r="B449" s="16">
        <v>921</v>
      </c>
      <c r="C449" s="16" t="s">
        <v>35</v>
      </c>
      <c r="D449" s="16">
        <v>12</v>
      </c>
      <c r="E449" s="16" t="s">
        <v>262</v>
      </c>
      <c r="F449" s="30">
        <v>610</v>
      </c>
      <c r="G449" s="28">
        <f t="shared" si="35"/>
        <v>999359.28</v>
      </c>
      <c r="H449" s="29">
        <f t="shared" si="35"/>
        <v>-999359.28</v>
      </c>
      <c r="I449" s="29"/>
      <c r="J449" s="29"/>
      <c r="K449" s="29">
        <f t="shared" si="36"/>
        <v>0</v>
      </c>
      <c r="L449" s="29">
        <f t="shared" si="36"/>
        <v>0</v>
      </c>
      <c r="M449" s="29"/>
      <c r="N449" s="29"/>
      <c r="O449" s="29"/>
      <c r="P449" s="29"/>
      <c r="Q449" s="29"/>
      <c r="R449" s="29"/>
      <c r="S449" s="29"/>
      <c r="T449" s="29"/>
      <c r="U449" s="29"/>
      <c r="V449" s="29">
        <f>V450</f>
        <v>0</v>
      </c>
      <c r="W449" s="23"/>
    </row>
    <row r="450" spans="1:23" ht="11.25" hidden="1">
      <c r="A450" s="26" t="s">
        <v>256</v>
      </c>
      <c r="B450" s="16">
        <v>921</v>
      </c>
      <c r="C450" s="16" t="s">
        <v>35</v>
      </c>
      <c r="D450" s="16">
        <v>12</v>
      </c>
      <c r="E450" s="16" t="s">
        <v>262</v>
      </c>
      <c r="F450" s="30">
        <v>612</v>
      </c>
      <c r="G450" s="28">
        <v>999359.28</v>
      </c>
      <c r="H450" s="14">
        <v>-999359.28</v>
      </c>
      <c r="I450" s="14"/>
      <c r="J450" s="14"/>
      <c r="K450" s="29">
        <v>0</v>
      </c>
      <c r="L450" s="29">
        <v>0</v>
      </c>
      <c r="M450" s="29"/>
      <c r="N450" s="29"/>
      <c r="O450" s="29"/>
      <c r="P450" s="29"/>
      <c r="Q450" s="29"/>
      <c r="R450" s="29"/>
      <c r="S450" s="29"/>
      <c r="T450" s="29"/>
      <c r="U450" s="29"/>
      <c r="V450" s="29">
        <f>G450+H450</f>
        <v>0</v>
      </c>
      <c r="W450" s="23"/>
    </row>
    <row r="451" spans="1:23" ht="11.25">
      <c r="A451" s="18" t="s">
        <v>48</v>
      </c>
      <c r="B451" s="19">
        <v>921</v>
      </c>
      <c r="C451" s="19" t="s">
        <v>35</v>
      </c>
      <c r="D451" s="16"/>
      <c r="E451" s="16"/>
      <c r="F451" s="30"/>
      <c r="G451" s="28"/>
      <c r="H451" s="14"/>
      <c r="I451" s="14"/>
      <c r="J451" s="14"/>
      <c r="K451" s="29"/>
      <c r="L451" s="29">
        <f>L452</f>
        <v>11903.74</v>
      </c>
      <c r="M451" s="29"/>
      <c r="N451" s="29"/>
      <c r="O451" s="29"/>
      <c r="P451" s="29"/>
      <c r="Q451" s="29">
        <f>Q452</f>
        <v>-4145.44</v>
      </c>
      <c r="R451" s="29"/>
      <c r="S451" s="29"/>
      <c r="T451" s="29"/>
      <c r="U451" s="29"/>
      <c r="V451" s="29">
        <f>V452</f>
        <v>7758.3</v>
      </c>
      <c r="W451" s="23"/>
    </row>
    <row r="452" spans="1:23" ht="11.25">
      <c r="A452" s="18" t="s">
        <v>55</v>
      </c>
      <c r="B452" s="19">
        <v>921</v>
      </c>
      <c r="C452" s="19" t="s">
        <v>35</v>
      </c>
      <c r="D452" s="19" t="s">
        <v>56</v>
      </c>
      <c r="E452" s="16"/>
      <c r="F452" s="30"/>
      <c r="G452" s="28"/>
      <c r="H452" s="14"/>
      <c r="I452" s="14"/>
      <c r="J452" s="14"/>
      <c r="K452" s="29"/>
      <c r="L452" s="29">
        <f>L453</f>
        <v>11903.74</v>
      </c>
      <c r="M452" s="29"/>
      <c r="N452" s="29"/>
      <c r="O452" s="29"/>
      <c r="P452" s="29"/>
      <c r="Q452" s="29">
        <f>Q453</f>
        <v>-4145.44</v>
      </c>
      <c r="R452" s="29"/>
      <c r="S452" s="29"/>
      <c r="T452" s="29"/>
      <c r="U452" s="29"/>
      <c r="V452" s="29">
        <f>V453</f>
        <v>7758.3</v>
      </c>
      <c r="W452" s="23"/>
    </row>
    <row r="453" spans="1:23" ht="45">
      <c r="A453" s="26" t="s">
        <v>264</v>
      </c>
      <c r="B453" s="19">
        <v>921</v>
      </c>
      <c r="C453" s="19" t="s">
        <v>35</v>
      </c>
      <c r="D453" s="19" t="s">
        <v>56</v>
      </c>
      <c r="E453" s="16" t="s">
        <v>263</v>
      </c>
      <c r="F453" s="30"/>
      <c r="G453" s="28"/>
      <c r="H453" s="14"/>
      <c r="I453" s="14"/>
      <c r="J453" s="14"/>
      <c r="K453" s="29"/>
      <c r="L453" s="29">
        <f>L454</f>
        <v>11903.74</v>
      </c>
      <c r="M453" s="29"/>
      <c r="N453" s="29"/>
      <c r="O453" s="29"/>
      <c r="P453" s="29"/>
      <c r="Q453" s="29">
        <f>Q454</f>
        <v>-4145.44</v>
      </c>
      <c r="R453" s="29"/>
      <c r="S453" s="29"/>
      <c r="T453" s="29"/>
      <c r="U453" s="29"/>
      <c r="V453" s="29">
        <f>V454</f>
        <v>7758.3</v>
      </c>
      <c r="W453" s="23"/>
    </row>
    <row r="454" spans="1:23" ht="22.5">
      <c r="A454" s="26" t="s">
        <v>23</v>
      </c>
      <c r="B454" s="19">
        <v>921</v>
      </c>
      <c r="C454" s="19" t="s">
        <v>35</v>
      </c>
      <c r="D454" s="19" t="s">
        <v>56</v>
      </c>
      <c r="E454" s="16" t="s">
        <v>263</v>
      </c>
      <c r="F454" s="30">
        <v>200</v>
      </c>
      <c r="G454" s="28"/>
      <c r="H454" s="14"/>
      <c r="I454" s="14"/>
      <c r="J454" s="14"/>
      <c r="K454" s="29"/>
      <c r="L454" s="29">
        <f>L455</f>
        <v>11903.74</v>
      </c>
      <c r="M454" s="29"/>
      <c r="N454" s="29"/>
      <c r="O454" s="29"/>
      <c r="P454" s="29"/>
      <c r="Q454" s="29">
        <f>Q455</f>
        <v>-4145.44</v>
      </c>
      <c r="R454" s="29"/>
      <c r="S454" s="29"/>
      <c r="T454" s="29"/>
      <c r="U454" s="29"/>
      <c r="V454" s="29">
        <f>V455</f>
        <v>7758.3</v>
      </c>
      <c r="W454" s="23"/>
    </row>
    <row r="455" spans="1:23" ht="22.5">
      <c r="A455" s="26" t="s">
        <v>25</v>
      </c>
      <c r="B455" s="19">
        <v>921</v>
      </c>
      <c r="C455" s="19" t="s">
        <v>35</v>
      </c>
      <c r="D455" s="19" t="s">
        <v>56</v>
      </c>
      <c r="E455" s="16" t="s">
        <v>263</v>
      </c>
      <c r="F455" s="30">
        <v>240</v>
      </c>
      <c r="G455" s="28"/>
      <c r="H455" s="14"/>
      <c r="I455" s="14"/>
      <c r="J455" s="14"/>
      <c r="K455" s="29"/>
      <c r="L455" s="29">
        <v>11903.74</v>
      </c>
      <c r="M455" s="29"/>
      <c r="N455" s="29"/>
      <c r="O455" s="29"/>
      <c r="P455" s="29"/>
      <c r="Q455" s="29">
        <v>-4145.44</v>
      </c>
      <c r="R455" s="29"/>
      <c r="S455" s="29"/>
      <c r="T455" s="29"/>
      <c r="U455" s="29"/>
      <c r="V455" s="29">
        <f>G455+H455+I455+J455+K455+L455+M455+N455+O455+Q455</f>
        <v>7758.3</v>
      </c>
      <c r="W455" s="23"/>
    </row>
    <row r="456" spans="1:23" ht="11.25">
      <c r="A456" s="18" t="s">
        <v>51</v>
      </c>
      <c r="B456" s="19">
        <v>921</v>
      </c>
      <c r="C456" s="19" t="s">
        <v>52</v>
      </c>
      <c r="D456" s="24" t="s">
        <v>0</v>
      </c>
      <c r="E456" s="24" t="s">
        <v>0</v>
      </c>
      <c r="F456" s="30"/>
      <c r="G456" s="21">
        <f>G457+G478+G564+G602</f>
        <v>456797603.72</v>
      </c>
      <c r="H456" s="22">
        <f>H457+H478+H564+H602</f>
        <v>1001774.9600000001</v>
      </c>
      <c r="I456" s="22">
        <f>I457+I478+I564+I602</f>
        <v>1023000</v>
      </c>
      <c r="J456" s="22"/>
      <c r="K456" s="22">
        <f aca="true" t="shared" si="37" ref="K456:Q456">K457+K478+K564+K602</f>
        <v>5788357</v>
      </c>
      <c r="L456" s="22">
        <f t="shared" si="37"/>
        <v>738298</v>
      </c>
      <c r="M456" s="22">
        <f t="shared" si="37"/>
        <v>582466.96</v>
      </c>
      <c r="N456" s="22">
        <f t="shared" si="37"/>
        <v>217716.2</v>
      </c>
      <c r="O456" s="22">
        <f t="shared" si="37"/>
        <v>1050921.38</v>
      </c>
      <c r="P456" s="22">
        <f t="shared" si="37"/>
        <v>734158</v>
      </c>
      <c r="Q456" s="22">
        <f t="shared" si="37"/>
        <v>1773581.42</v>
      </c>
      <c r="R456" s="22">
        <f>R457+R478+R564+R602</f>
        <v>18385800</v>
      </c>
      <c r="S456" s="22">
        <f>S457+S478+S564+S602</f>
        <v>1542477.37</v>
      </c>
      <c r="T456" s="22">
        <f>T457+T478+T564+T602</f>
        <v>1977217.5299999998</v>
      </c>
      <c r="U456" s="22">
        <f>U457+U478+U564+U602</f>
        <v>3096073.5100000002</v>
      </c>
      <c r="V456" s="22">
        <f>V457+V478+V564+V602</f>
        <v>495309082.05</v>
      </c>
      <c r="W456" s="23"/>
    </row>
    <row r="457" spans="1:23" ht="11.25">
      <c r="A457" s="18" t="s">
        <v>74</v>
      </c>
      <c r="B457" s="19">
        <v>921</v>
      </c>
      <c r="C457" s="19" t="s">
        <v>52</v>
      </c>
      <c r="D457" s="19" t="s">
        <v>16</v>
      </c>
      <c r="E457" s="24" t="s">
        <v>0</v>
      </c>
      <c r="F457" s="20"/>
      <c r="G457" s="21">
        <f>G458+G462+G466</f>
        <v>159296385.56</v>
      </c>
      <c r="H457" s="22">
        <f>H458+H462+H466+H474</f>
        <v>580471.44</v>
      </c>
      <c r="I457" s="22"/>
      <c r="J457" s="22"/>
      <c r="K457" s="22">
        <f>K458+K462+K466+K474</f>
        <v>267929</v>
      </c>
      <c r="L457" s="22"/>
      <c r="M457" s="22"/>
      <c r="N457" s="22">
        <f>N458+N462+N466+N474</f>
        <v>3129395</v>
      </c>
      <c r="O457" s="22">
        <f>O458+O462+O466+O474</f>
        <v>3392619</v>
      </c>
      <c r="P457" s="22">
        <f>P458+P462+P466+P474</f>
        <v>-0.1000000000003638</v>
      </c>
      <c r="Q457" s="22">
        <f>Q458+Q462+Q466+Q474</f>
        <v>401443</v>
      </c>
      <c r="R457" s="22">
        <f>R458+R462+R466+R474+R470</f>
        <v>18385800</v>
      </c>
      <c r="S457" s="22">
        <f>S458+S462+S466+S474+S470</f>
        <v>443391</v>
      </c>
      <c r="T457" s="22">
        <f>T458+T462+T466+T474+T470</f>
        <v>376157.83</v>
      </c>
      <c r="U457" s="22">
        <f>U458+U462+U466+U474+U470</f>
        <v>45634</v>
      </c>
      <c r="V457" s="22">
        <f>V458+V462+V466+V474+V470</f>
        <v>186319225.73</v>
      </c>
      <c r="W457" s="23"/>
    </row>
    <row r="458" spans="1:23" ht="11.25">
      <c r="A458" s="26" t="s">
        <v>130</v>
      </c>
      <c r="B458" s="16">
        <v>921</v>
      </c>
      <c r="C458" s="16" t="s">
        <v>52</v>
      </c>
      <c r="D458" s="16" t="s">
        <v>16</v>
      </c>
      <c r="E458" s="16" t="s">
        <v>186</v>
      </c>
      <c r="F458" s="30"/>
      <c r="G458" s="28">
        <f>G459</f>
        <v>41925909.56</v>
      </c>
      <c r="H458" s="14"/>
      <c r="I458" s="14"/>
      <c r="J458" s="14"/>
      <c r="K458" s="29">
        <f>K459</f>
        <v>267929</v>
      </c>
      <c r="L458" s="29"/>
      <c r="M458" s="29"/>
      <c r="N458" s="29"/>
      <c r="O458" s="29">
        <f aca="true" t="shared" si="38" ref="O458:V460">O459</f>
        <v>-5000</v>
      </c>
      <c r="P458" s="29">
        <f t="shared" si="38"/>
        <v>-9739.6</v>
      </c>
      <c r="Q458" s="29">
        <f t="shared" si="38"/>
        <v>401443</v>
      </c>
      <c r="R458" s="29"/>
      <c r="S458" s="29">
        <f t="shared" si="38"/>
        <v>443391</v>
      </c>
      <c r="T458" s="29">
        <f t="shared" si="38"/>
        <v>372121.82</v>
      </c>
      <c r="U458" s="29">
        <f t="shared" si="38"/>
        <v>45634</v>
      </c>
      <c r="V458" s="29">
        <f t="shared" si="38"/>
        <v>43441688.78</v>
      </c>
      <c r="W458" s="23"/>
    </row>
    <row r="459" spans="1:23" ht="22.5">
      <c r="A459" s="26" t="s">
        <v>229</v>
      </c>
      <c r="B459" s="16">
        <v>921</v>
      </c>
      <c r="C459" s="16" t="s">
        <v>52</v>
      </c>
      <c r="D459" s="16" t="s">
        <v>16</v>
      </c>
      <c r="E459" s="16" t="s">
        <v>186</v>
      </c>
      <c r="F459" s="30" t="s">
        <v>38</v>
      </c>
      <c r="G459" s="28">
        <f>G460</f>
        <v>41925909.56</v>
      </c>
      <c r="H459" s="14"/>
      <c r="I459" s="14"/>
      <c r="J459" s="14"/>
      <c r="K459" s="29">
        <f>K460</f>
        <v>267929</v>
      </c>
      <c r="L459" s="29"/>
      <c r="M459" s="29"/>
      <c r="N459" s="29"/>
      <c r="O459" s="29">
        <f t="shared" si="38"/>
        <v>-5000</v>
      </c>
      <c r="P459" s="29">
        <f t="shared" si="38"/>
        <v>-9739.6</v>
      </c>
      <c r="Q459" s="29">
        <f t="shared" si="38"/>
        <v>401443</v>
      </c>
      <c r="R459" s="29"/>
      <c r="S459" s="29">
        <f t="shared" si="38"/>
        <v>443391</v>
      </c>
      <c r="T459" s="29">
        <f t="shared" si="38"/>
        <v>372121.82</v>
      </c>
      <c r="U459" s="29">
        <f t="shared" si="38"/>
        <v>45634</v>
      </c>
      <c r="V459" s="29">
        <f t="shared" si="38"/>
        <v>43441688.78</v>
      </c>
      <c r="W459" s="23"/>
    </row>
    <row r="460" spans="1:23" ht="11.25">
      <c r="A460" s="26" t="s">
        <v>117</v>
      </c>
      <c r="B460" s="16">
        <v>921</v>
      </c>
      <c r="C460" s="16" t="s">
        <v>52</v>
      </c>
      <c r="D460" s="16" t="s">
        <v>16</v>
      </c>
      <c r="E460" s="16" t="s">
        <v>186</v>
      </c>
      <c r="F460" s="30">
        <v>610</v>
      </c>
      <c r="G460" s="28">
        <f>G461</f>
        <v>41925909.56</v>
      </c>
      <c r="H460" s="14"/>
      <c r="I460" s="14"/>
      <c r="J460" s="14"/>
      <c r="K460" s="29">
        <f>K461</f>
        <v>267929</v>
      </c>
      <c r="L460" s="29"/>
      <c r="M460" s="29"/>
      <c r="N460" s="29"/>
      <c r="O460" s="29">
        <f t="shared" si="38"/>
        <v>-5000</v>
      </c>
      <c r="P460" s="29">
        <f t="shared" si="38"/>
        <v>-9739.6</v>
      </c>
      <c r="Q460" s="29">
        <f t="shared" si="38"/>
        <v>401443</v>
      </c>
      <c r="R460" s="29"/>
      <c r="S460" s="29">
        <f t="shared" si="38"/>
        <v>443391</v>
      </c>
      <c r="T460" s="29">
        <f t="shared" si="38"/>
        <v>372121.82</v>
      </c>
      <c r="U460" s="29">
        <f t="shared" si="38"/>
        <v>45634</v>
      </c>
      <c r="V460" s="29">
        <f t="shared" si="38"/>
        <v>43441688.78</v>
      </c>
      <c r="W460" s="23"/>
    </row>
    <row r="461" spans="1:23" ht="45">
      <c r="A461" s="26" t="s">
        <v>39</v>
      </c>
      <c r="B461" s="16">
        <v>921</v>
      </c>
      <c r="C461" s="16" t="s">
        <v>52</v>
      </c>
      <c r="D461" s="16" t="s">
        <v>16</v>
      </c>
      <c r="E461" s="16" t="s">
        <v>186</v>
      </c>
      <c r="F461" s="30" t="s">
        <v>40</v>
      </c>
      <c r="G461" s="28">
        <v>41925909.56</v>
      </c>
      <c r="H461" s="14"/>
      <c r="I461" s="14"/>
      <c r="J461" s="14"/>
      <c r="K461" s="14">
        <v>267929</v>
      </c>
      <c r="L461" s="14"/>
      <c r="M461" s="14"/>
      <c r="N461" s="14"/>
      <c r="O461" s="14">
        <v>-5000</v>
      </c>
      <c r="P461" s="14">
        <v>-9739.6</v>
      </c>
      <c r="Q461" s="14">
        <v>401443</v>
      </c>
      <c r="R461" s="14"/>
      <c r="S461" s="14">
        <v>443391</v>
      </c>
      <c r="T461" s="14">
        <v>372121.82</v>
      </c>
      <c r="U461" s="14">
        <v>45634</v>
      </c>
      <c r="V461" s="29">
        <f>G461+H461+I461+J461+K461+L461+M461+N461+O461+Q461+U461+T461+P461+S461</f>
        <v>43441688.78</v>
      </c>
      <c r="W461" s="23"/>
    </row>
    <row r="462" spans="1:23" ht="22.5">
      <c r="A462" s="31" t="s">
        <v>75</v>
      </c>
      <c r="B462" s="16">
        <v>921</v>
      </c>
      <c r="C462" s="16" t="s">
        <v>52</v>
      </c>
      <c r="D462" s="16" t="s">
        <v>16</v>
      </c>
      <c r="E462" s="16" t="s">
        <v>128</v>
      </c>
      <c r="F462" s="30"/>
      <c r="G462" s="28">
        <f>G463</f>
        <v>117250476</v>
      </c>
      <c r="H462" s="14"/>
      <c r="I462" s="14"/>
      <c r="J462" s="14"/>
      <c r="K462" s="14"/>
      <c r="L462" s="14"/>
      <c r="M462" s="14"/>
      <c r="N462" s="29">
        <f aca="true" t="shared" si="39" ref="N462:O464">N463</f>
        <v>3129395</v>
      </c>
      <c r="O462" s="29">
        <f t="shared" si="39"/>
        <v>3397619</v>
      </c>
      <c r="P462" s="29"/>
      <c r="Q462" s="29"/>
      <c r="R462" s="29"/>
      <c r="S462" s="29"/>
      <c r="T462" s="29"/>
      <c r="U462" s="29"/>
      <c r="V462" s="29">
        <f>V463</f>
        <v>123777490</v>
      </c>
      <c r="W462" s="23"/>
    </row>
    <row r="463" spans="1:23" ht="22.5">
      <c r="A463" s="26" t="s">
        <v>229</v>
      </c>
      <c r="B463" s="16">
        <v>921</v>
      </c>
      <c r="C463" s="16" t="s">
        <v>52</v>
      </c>
      <c r="D463" s="16" t="s">
        <v>16</v>
      </c>
      <c r="E463" s="16" t="s">
        <v>128</v>
      </c>
      <c r="F463" s="30" t="s">
        <v>38</v>
      </c>
      <c r="G463" s="28">
        <f>G464</f>
        <v>117250476</v>
      </c>
      <c r="H463" s="14"/>
      <c r="I463" s="14"/>
      <c r="J463" s="14"/>
      <c r="K463" s="14"/>
      <c r="L463" s="14"/>
      <c r="M463" s="14"/>
      <c r="N463" s="29">
        <f t="shared" si="39"/>
        <v>3129395</v>
      </c>
      <c r="O463" s="29">
        <f t="shared" si="39"/>
        <v>3397619</v>
      </c>
      <c r="P463" s="29"/>
      <c r="Q463" s="29"/>
      <c r="R463" s="29"/>
      <c r="S463" s="29"/>
      <c r="T463" s="29"/>
      <c r="U463" s="29"/>
      <c r="V463" s="29">
        <f>V464</f>
        <v>123777490</v>
      </c>
      <c r="W463" s="23"/>
    </row>
    <row r="464" spans="1:23" ht="11.25">
      <c r="A464" s="26" t="s">
        <v>117</v>
      </c>
      <c r="B464" s="16">
        <v>921</v>
      </c>
      <c r="C464" s="16" t="s">
        <v>52</v>
      </c>
      <c r="D464" s="16" t="s">
        <v>16</v>
      </c>
      <c r="E464" s="16" t="s">
        <v>128</v>
      </c>
      <c r="F464" s="30">
        <v>610</v>
      </c>
      <c r="G464" s="28">
        <f>G465</f>
        <v>117250476</v>
      </c>
      <c r="H464" s="14"/>
      <c r="I464" s="14"/>
      <c r="J464" s="14"/>
      <c r="K464" s="14"/>
      <c r="L464" s="14"/>
      <c r="M464" s="14"/>
      <c r="N464" s="29">
        <f t="shared" si="39"/>
        <v>3129395</v>
      </c>
      <c r="O464" s="29">
        <f t="shared" si="39"/>
        <v>3397619</v>
      </c>
      <c r="P464" s="29"/>
      <c r="Q464" s="29"/>
      <c r="R464" s="29"/>
      <c r="S464" s="29"/>
      <c r="T464" s="29"/>
      <c r="U464" s="29"/>
      <c r="V464" s="29">
        <f>V465</f>
        <v>123777490</v>
      </c>
      <c r="W464" s="23"/>
    </row>
    <row r="465" spans="1:23" ht="45">
      <c r="A465" s="26" t="s">
        <v>39</v>
      </c>
      <c r="B465" s="16">
        <v>921</v>
      </c>
      <c r="C465" s="16" t="s">
        <v>52</v>
      </c>
      <c r="D465" s="16" t="s">
        <v>16</v>
      </c>
      <c r="E465" s="16" t="s">
        <v>128</v>
      </c>
      <c r="F465" s="30" t="s">
        <v>40</v>
      </c>
      <c r="G465" s="28">
        <v>117250476</v>
      </c>
      <c r="H465" s="14"/>
      <c r="I465" s="14"/>
      <c r="J465" s="14"/>
      <c r="K465" s="14"/>
      <c r="L465" s="14"/>
      <c r="M465" s="14"/>
      <c r="N465" s="14">
        <v>3129395</v>
      </c>
      <c r="O465" s="14">
        <v>3397619</v>
      </c>
      <c r="P465" s="14"/>
      <c r="Q465" s="14"/>
      <c r="R465" s="14"/>
      <c r="S465" s="14"/>
      <c r="T465" s="14"/>
      <c r="U465" s="14"/>
      <c r="V465" s="29">
        <f>G465+H465+I465+J465+K465+L465+M465+N465+O465</f>
        <v>123777490</v>
      </c>
      <c r="W465" s="23"/>
    </row>
    <row r="466" spans="1:23" ht="45">
      <c r="A466" s="31" t="s">
        <v>78</v>
      </c>
      <c r="B466" s="16">
        <v>921</v>
      </c>
      <c r="C466" s="16" t="s">
        <v>52</v>
      </c>
      <c r="D466" s="16" t="s">
        <v>16</v>
      </c>
      <c r="E466" s="16" t="s">
        <v>132</v>
      </c>
      <c r="F466" s="27" t="s">
        <v>0</v>
      </c>
      <c r="G466" s="28">
        <f>G467</f>
        <v>120000</v>
      </c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29">
        <f aca="true" t="shared" si="40" ref="T466:V468">T467</f>
        <v>4036.01</v>
      </c>
      <c r="U466" s="29"/>
      <c r="V466" s="29">
        <f t="shared" si="40"/>
        <v>124036.01</v>
      </c>
      <c r="W466" s="23"/>
    </row>
    <row r="467" spans="1:23" ht="22.5">
      <c r="A467" s="26" t="s">
        <v>229</v>
      </c>
      <c r="B467" s="16">
        <v>921</v>
      </c>
      <c r="C467" s="16" t="s">
        <v>52</v>
      </c>
      <c r="D467" s="16" t="s">
        <v>16</v>
      </c>
      <c r="E467" s="16" t="s">
        <v>132</v>
      </c>
      <c r="F467" s="30" t="s">
        <v>38</v>
      </c>
      <c r="G467" s="28">
        <f>G468</f>
        <v>120000</v>
      </c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29">
        <f t="shared" si="40"/>
        <v>4036.01</v>
      </c>
      <c r="U467" s="29"/>
      <c r="V467" s="29">
        <f t="shared" si="40"/>
        <v>124036.01</v>
      </c>
      <c r="W467" s="23"/>
    </row>
    <row r="468" spans="1:23" ht="11.25">
      <c r="A468" s="26" t="s">
        <v>117</v>
      </c>
      <c r="B468" s="16">
        <v>921</v>
      </c>
      <c r="C468" s="16" t="s">
        <v>52</v>
      </c>
      <c r="D468" s="16" t="s">
        <v>16</v>
      </c>
      <c r="E468" s="16" t="s">
        <v>132</v>
      </c>
      <c r="F468" s="30">
        <v>610</v>
      </c>
      <c r="G468" s="28">
        <f>G469</f>
        <v>120000</v>
      </c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29">
        <f t="shared" si="40"/>
        <v>4036.01</v>
      </c>
      <c r="U468" s="29"/>
      <c r="V468" s="29">
        <f t="shared" si="40"/>
        <v>124036.01</v>
      </c>
      <c r="W468" s="23"/>
    </row>
    <row r="469" spans="1:23" ht="45">
      <c r="A469" s="26" t="s">
        <v>39</v>
      </c>
      <c r="B469" s="16">
        <v>921</v>
      </c>
      <c r="C469" s="16" t="s">
        <v>52</v>
      </c>
      <c r="D469" s="16" t="s">
        <v>16</v>
      </c>
      <c r="E469" s="16" t="s">
        <v>132</v>
      </c>
      <c r="F469" s="30" t="s">
        <v>40</v>
      </c>
      <c r="G469" s="28">
        <v>120000</v>
      </c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>
        <v>4036.01</v>
      </c>
      <c r="U469" s="14"/>
      <c r="V469" s="29">
        <f>G469+H469+I469+J469+K469+L469+M469+N469+T469</f>
        <v>124036.01</v>
      </c>
      <c r="W469" s="23"/>
    </row>
    <row r="470" spans="1:23" ht="56.25">
      <c r="A470" s="26" t="s">
        <v>339</v>
      </c>
      <c r="B470" s="16">
        <v>921</v>
      </c>
      <c r="C470" s="16" t="s">
        <v>52</v>
      </c>
      <c r="D470" s="16" t="s">
        <v>16</v>
      </c>
      <c r="E470" s="16" t="s">
        <v>325</v>
      </c>
      <c r="F470" s="30"/>
      <c r="G470" s="28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29">
        <f>R471</f>
        <v>18385800</v>
      </c>
      <c r="S470" s="29"/>
      <c r="T470" s="29"/>
      <c r="U470" s="29"/>
      <c r="V470" s="29">
        <f>V471</f>
        <v>18385800</v>
      </c>
      <c r="W470" s="23"/>
    </row>
    <row r="471" spans="1:23" ht="22.5">
      <c r="A471" s="26" t="s">
        <v>229</v>
      </c>
      <c r="B471" s="16">
        <v>921</v>
      </c>
      <c r="C471" s="16" t="s">
        <v>52</v>
      </c>
      <c r="D471" s="16" t="s">
        <v>16</v>
      </c>
      <c r="E471" s="16" t="s">
        <v>325</v>
      </c>
      <c r="F471" s="30">
        <v>600</v>
      </c>
      <c r="G471" s="28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29">
        <f>R472</f>
        <v>18385800</v>
      </c>
      <c r="S471" s="29"/>
      <c r="T471" s="29"/>
      <c r="U471" s="29"/>
      <c r="V471" s="29">
        <f>V472</f>
        <v>18385800</v>
      </c>
      <c r="W471" s="23"/>
    </row>
    <row r="472" spans="1:23" ht="11.25">
      <c r="A472" s="26" t="s">
        <v>117</v>
      </c>
      <c r="B472" s="16">
        <v>921</v>
      </c>
      <c r="C472" s="16" t="s">
        <v>52</v>
      </c>
      <c r="D472" s="16" t="s">
        <v>16</v>
      </c>
      <c r="E472" s="16" t="s">
        <v>325</v>
      </c>
      <c r="F472" s="30">
        <v>610</v>
      </c>
      <c r="G472" s="28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29">
        <f>R473</f>
        <v>18385800</v>
      </c>
      <c r="S472" s="29"/>
      <c r="T472" s="29"/>
      <c r="U472" s="29"/>
      <c r="V472" s="29">
        <f>V473</f>
        <v>18385800</v>
      </c>
      <c r="W472" s="23"/>
    </row>
    <row r="473" spans="1:23" ht="11.25">
      <c r="A473" s="26" t="s">
        <v>256</v>
      </c>
      <c r="B473" s="16">
        <v>921</v>
      </c>
      <c r="C473" s="16" t="s">
        <v>52</v>
      </c>
      <c r="D473" s="16" t="s">
        <v>16</v>
      </c>
      <c r="E473" s="16" t="s">
        <v>325</v>
      </c>
      <c r="F473" s="30">
        <v>612</v>
      </c>
      <c r="G473" s="28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>
        <v>18385800</v>
      </c>
      <c r="S473" s="14"/>
      <c r="T473" s="14"/>
      <c r="U473" s="14"/>
      <c r="V473" s="29">
        <f>R473</f>
        <v>18385800</v>
      </c>
      <c r="W473" s="23"/>
    </row>
    <row r="474" spans="1:23" ht="11.25">
      <c r="A474" s="26" t="s">
        <v>261</v>
      </c>
      <c r="B474" s="16">
        <v>921</v>
      </c>
      <c r="C474" s="16" t="s">
        <v>52</v>
      </c>
      <c r="D474" s="16" t="s">
        <v>16</v>
      </c>
      <c r="E474" s="44" t="s">
        <v>262</v>
      </c>
      <c r="F474" s="30"/>
      <c r="G474" s="28"/>
      <c r="H474" s="29">
        <f>H475</f>
        <v>580471.44</v>
      </c>
      <c r="I474" s="29"/>
      <c r="J474" s="29"/>
      <c r="K474" s="29"/>
      <c r="L474" s="29"/>
      <c r="M474" s="29"/>
      <c r="N474" s="29"/>
      <c r="O474" s="29"/>
      <c r="P474" s="29">
        <f>P475</f>
        <v>9739.5</v>
      </c>
      <c r="Q474" s="29"/>
      <c r="R474" s="29"/>
      <c r="S474" s="29"/>
      <c r="T474" s="29"/>
      <c r="U474" s="29"/>
      <c r="V474" s="29">
        <f>V475</f>
        <v>590210.94</v>
      </c>
      <c r="W474" s="23"/>
    </row>
    <row r="475" spans="1:23" ht="22.5">
      <c r="A475" s="26" t="s">
        <v>229</v>
      </c>
      <c r="B475" s="16">
        <v>921</v>
      </c>
      <c r="C475" s="16" t="s">
        <v>52</v>
      </c>
      <c r="D475" s="16" t="s">
        <v>16</v>
      </c>
      <c r="E475" s="16" t="s">
        <v>262</v>
      </c>
      <c r="F475" s="30">
        <v>600</v>
      </c>
      <c r="G475" s="28"/>
      <c r="H475" s="29">
        <f>H476</f>
        <v>580471.44</v>
      </c>
      <c r="I475" s="29"/>
      <c r="J475" s="29"/>
      <c r="K475" s="29"/>
      <c r="L475" s="29"/>
      <c r="M475" s="29"/>
      <c r="N475" s="29"/>
      <c r="O475" s="29"/>
      <c r="P475" s="29">
        <f>P476</f>
        <v>9739.5</v>
      </c>
      <c r="Q475" s="29"/>
      <c r="R475" s="29"/>
      <c r="S475" s="29"/>
      <c r="T475" s="29"/>
      <c r="U475" s="29"/>
      <c r="V475" s="29">
        <f>V476</f>
        <v>590210.94</v>
      </c>
      <c r="W475" s="23"/>
    </row>
    <row r="476" spans="1:23" ht="11.25">
      <c r="A476" s="26" t="s">
        <v>117</v>
      </c>
      <c r="B476" s="16">
        <v>921</v>
      </c>
      <c r="C476" s="16" t="s">
        <v>52</v>
      </c>
      <c r="D476" s="16" t="s">
        <v>16</v>
      </c>
      <c r="E476" s="16" t="s">
        <v>262</v>
      </c>
      <c r="F476" s="30">
        <v>610</v>
      </c>
      <c r="G476" s="28"/>
      <c r="H476" s="29">
        <f>H477</f>
        <v>580471.44</v>
      </c>
      <c r="I476" s="29"/>
      <c r="J476" s="29"/>
      <c r="K476" s="29"/>
      <c r="L476" s="29"/>
      <c r="M476" s="29"/>
      <c r="N476" s="29"/>
      <c r="O476" s="29"/>
      <c r="P476" s="29">
        <f>P477</f>
        <v>9739.5</v>
      </c>
      <c r="Q476" s="29"/>
      <c r="R476" s="29"/>
      <c r="S476" s="29"/>
      <c r="T476" s="29"/>
      <c r="U476" s="29"/>
      <c r="V476" s="29">
        <f>V477</f>
        <v>590210.94</v>
      </c>
      <c r="W476" s="23"/>
    </row>
    <row r="477" spans="1:23" ht="11.25">
      <c r="A477" s="26" t="s">
        <v>256</v>
      </c>
      <c r="B477" s="16">
        <v>921</v>
      </c>
      <c r="C477" s="16" t="s">
        <v>52</v>
      </c>
      <c r="D477" s="16" t="s">
        <v>16</v>
      </c>
      <c r="E477" s="16" t="s">
        <v>262</v>
      </c>
      <c r="F477" s="30">
        <v>612</v>
      </c>
      <c r="G477" s="28"/>
      <c r="H477" s="14">
        <v>580471.44</v>
      </c>
      <c r="I477" s="14"/>
      <c r="J477" s="14"/>
      <c r="K477" s="14"/>
      <c r="L477" s="14"/>
      <c r="M477" s="14"/>
      <c r="N477" s="14"/>
      <c r="O477" s="14"/>
      <c r="P477" s="14">
        <v>9739.5</v>
      </c>
      <c r="Q477" s="14"/>
      <c r="R477" s="14"/>
      <c r="S477" s="14"/>
      <c r="T477" s="14"/>
      <c r="U477" s="14"/>
      <c r="V477" s="29">
        <f>G477+H477+I477+J477+K477+L477+M477+N477+P477</f>
        <v>590210.94</v>
      </c>
      <c r="W477" s="23"/>
    </row>
    <row r="478" spans="1:23" ht="11.25">
      <c r="A478" s="18" t="s">
        <v>76</v>
      </c>
      <c r="B478" s="19">
        <v>921</v>
      </c>
      <c r="C478" s="19" t="s">
        <v>52</v>
      </c>
      <c r="D478" s="19" t="s">
        <v>33</v>
      </c>
      <c r="E478" s="24" t="s">
        <v>0</v>
      </c>
      <c r="F478" s="20"/>
      <c r="G478" s="21">
        <f>G479+G528+G532+G536+G540+G544+G552</f>
        <v>265069062.16</v>
      </c>
      <c r="H478" s="22">
        <f>H479+H528+H532+H536+H540+H544+H552+H560</f>
        <v>418887.84</v>
      </c>
      <c r="I478" s="22">
        <f>I479+I528+I532+I536+I540+I544+I552+I560</f>
        <v>0</v>
      </c>
      <c r="J478" s="22"/>
      <c r="K478" s="22">
        <f>K479+K528+K532+K536+K540+K544+K552+K560+K548</f>
        <v>3855131</v>
      </c>
      <c r="L478" s="22">
        <f>L479+L528+L532+L536+L540+L544+L552+L560+L548+L557</f>
        <v>504000</v>
      </c>
      <c r="M478" s="22"/>
      <c r="N478" s="22">
        <f>N479+N528+N532+N536+N540+N544+N552+N560+N548+N557</f>
        <v>-3129395</v>
      </c>
      <c r="O478" s="22">
        <f>O479+O528+O532+O536+O540+O544+O552+O560+O548+O557</f>
        <v>-3397619</v>
      </c>
      <c r="P478" s="22">
        <f>P479+P528+P532+P536+P540+P544+P552+P560+P548+P556</f>
        <v>96574.1</v>
      </c>
      <c r="Q478" s="22">
        <f>Q479+Q528+Q532+Q536+Q540+Q544+Q552+Q560+Q548+Q556</f>
        <v>1372138.42</v>
      </c>
      <c r="R478" s="22"/>
      <c r="S478" s="22"/>
      <c r="T478" s="22">
        <f>T479+T528+T532+T536+T540+T544+T552+T560+T548+T556</f>
        <v>135229.13</v>
      </c>
      <c r="U478" s="22">
        <f>U479+U528+U532+U536+U540+U544+U552+U560+U548+U556</f>
        <v>2408797.6</v>
      </c>
      <c r="V478" s="22">
        <f>V479+V528+V532+V536+V540+V544+V552+V560+V548+V556</f>
        <v>267332806.25</v>
      </c>
      <c r="W478" s="23"/>
    </row>
    <row r="479" spans="1:23" ht="22.5">
      <c r="A479" s="31" t="s">
        <v>188</v>
      </c>
      <c r="B479" s="16">
        <v>921</v>
      </c>
      <c r="C479" s="16" t="s">
        <v>52</v>
      </c>
      <c r="D479" s="16" t="s">
        <v>33</v>
      </c>
      <c r="E479" s="16" t="s">
        <v>187</v>
      </c>
      <c r="F479" s="30"/>
      <c r="G479" s="28">
        <f>G480+G484+G488+G492+G496+G500+G504+G508+G512+G516+G520+G524</f>
        <v>42366049.080000006</v>
      </c>
      <c r="H479" s="14"/>
      <c r="I479" s="29">
        <f>I480+I484+I488+I492+I496+I500+I504+I508+I512+I516+I520+I524</f>
        <v>-61272</v>
      </c>
      <c r="J479" s="29"/>
      <c r="K479" s="29">
        <f>K480+K484+K488+K492+K496+K500+K504+K508+K512+K516+K520+K524</f>
        <v>30231</v>
      </c>
      <c r="L479" s="29"/>
      <c r="M479" s="29"/>
      <c r="N479" s="29"/>
      <c r="O479" s="29">
        <f>O480+O484+O488+O492+O496+O500+O504+O508+O512+O516+O520+O524</f>
        <v>-33856.44</v>
      </c>
      <c r="P479" s="29">
        <f>P480+P484+P488+P492+P496+P500+P504+P508+P512+P516+P520+P524</f>
        <v>60625</v>
      </c>
      <c r="Q479" s="29">
        <f>Q480+Q484+Q488+Q492+Q496+Q500+Q504+Q508+Q512+Q516+Q520+Q524</f>
        <v>495041.51999999996</v>
      </c>
      <c r="R479" s="29"/>
      <c r="S479" s="29"/>
      <c r="T479" s="29">
        <f>T480+T484+T488+T492+T496+T500+T504+T508+T512+T516+T520+T524</f>
        <v>9811.760000000004</v>
      </c>
      <c r="U479" s="29">
        <f>U480+U484+U488+U492+U496+U500+U504+U508+U512+U516+U520+U524</f>
        <v>-92533.4</v>
      </c>
      <c r="V479" s="29">
        <f>V480+V484+V488+V492+V496+V500+V504+V508+V512+V516+V520+V524</f>
        <v>42774096.52</v>
      </c>
      <c r="W479" s="23"/>
    </row>
    <row r="480" spans="1:23" ht="45">
      <c r="A480" s="31" t="s">
        <v>189</v>
      </c>
      <c r="B480" s="16">
        <v>921</v>
      </c>
      <c r="C480" s="16" t="s">
        <v>52</v>
      </c>
      <c r="D480" s="16" t="s">
        <v>33</v>
      </c>
      <c r="E480" s="16" t="s">
        <v>190</v>
      </c>
      <c r="F480" s="30"/>
      <c r="G480" s="28">
        <f>G481</f>
        <v>3573590.44</v>
      </c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29">
        <f aca="true" t="shared" si="41" ref="T480:V482">T481</f>
        <v>-1614.36</v>
      </c>
      <c r="U480" s="29"/>
      <c r="V480" s="29">
        <f t="shared" si="41"/>
        <v>3571976.08</v>
      </c>
      <c r="W480" s="23"/>
    </row>
    <row r="481" spans="1:23" ht="22.5">
      <c r="A481" s="26" t="s">
        <v>229</v>
      </c>
      <c r="B481" s="16">
        <v>921</v>
      </c>
      <c r="C481" s="16" t="s">
        <v>52</v>
      </c>
      <c r="D481" s="16" t="s">
        <v>33</v>
      </c>
      <c r="E481" s="16" t="s">
        <v>190</v>
      </c>
      <c r="F481" s="30">
        <v>600</v>
      </c>
      <c r="G481" s="28">
        <f>G482</f>
        <v>3573590.44</v>
      </c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29">
        <f t="shared" si="41"/>
        <v>-1614.36</v>
      </c>
      <c r="U481" s="29"/>
      <c r="V481" s="29">
        <f t="shared" si="41"/>
        <v>3571976.08</v>
      </c>
      <c r="W481" s="23"/>
    </row>
    <row r="482" spans="1:23" ht="11.25">
      <c r="A482" s="26" t="s">
        <v>117</v>
      </c>
      <c r="B482" s="16">
        <v>921</v>
      </c>
      <c r="C482" s="16" t="s">
        <v>52</v>
      </c>
      <c r="D482" s="16" t="s">
        <v>33</v>
      </c>
      <c r="E482" s="16" t="s">
        <v>190</v>
      </c>
      <c r="F482" s="30">
        <v>610</v>
      </c>
      <c r="G482" s="28">
        <f>G483</f>
        <v>3573590.44</v>
      </c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29">
        <f t="shared" si="41"/>
        <v>-1614.36</v>
      </c>
      <c r="U482" s="29"/>
      <c r="V482" s="29">
        <f t="shared" si="41"/>
        <v>3571976.08</v>
      </c>
      <c r="W482" s="23"/>
    </row>
    <row r="483" spans="1:23" ht="45">
      <c r="A483" s="26" t="s">
        <v>39</v>
      </c>
      <c r="B483" s="16">
        <v>921</v>
      </c>
      <c r="C483" s="16" t="s">
        <v>52</v>
      </c>
      <c r="D483" s="16" t="s">
        <v>33</v>
      </c>
      <c r="E483" s="16" t="s">
        <v>190</v>
      </c>
      <c r="F483" s="30">
        <v>611</v>
      </c>
      <c r="G483" s="28">
        <v>3573590.44</v>
      </c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>
        <v>-1614.36</v>
      </c>
      <c r="U483" s="14"/>
      <c r="V483" s="29">
        <f>G483+H483+I483+J483+K483+L483+M483+N483+T483</f>
        <v>3571976.08</v>
      </c>
      <c r="W483" s="23"/>
    </row>
    <row r="484" spans="1:23" ht="56.25">
      <c r="A484" s="31" t="s">
        <v>191</v>
      </c>
      <c r="B484" s="16">
        <v>921</v>
      </c>
      <c r="C484" s="16" t="s">
        <v>52</v>
      </c>
      <c r="D484" s="16" t="s">
        <v>33</v>
      </c>
      <c r="E484" s="16" t="s">
        <v>192</v>
      </c>
      <c r="F484" s="30"/>
      <c r="G484" s="28">
        <f>G485</f>
        <v>2535764.44</v>
      </c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29">
        <f aca="true" t="shared" si="42" ref="T484:V486">T485</f>
        <v>-28455.96</v>
      </c>
      <c r="U484" s="29"/>
      <c r="V484" s="29">
        <f t="shared" si="42"/>
        <v>2507308.48</v>
      </c>
      <c r="W484" s="23"/>
    </row>
    <row r="485" spans="1:23" ht="22.5">
      <c r="A485" s="26" t="s">
        <v>229</v>
      </c>
      <c r="B485" s="16">
        <v>921</v>
      </c>
      <c r="C485" s="16" t="s">
        <v>52</v>
      </c>
      <c r="D485" s="16" t="s">
        <v>33</v>
      </c>
      <c r="E485" s="16" t="s">
        <v>192</v>
      </c>
      <c r="F485" s="30">
        <v>600</v>
      </c>
      <c r="G485" s="28">
        <f>G486</f>
        <v>2535764.44</v>
      </c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29">
        <f t="shared" si="42"/>
        <v>-28455.96</v>
      </c>
      <c r="U485" s="29"/>
      <c r="V485" s="29">
        <f t="shared" si="42"/>
        <v>2507308.48</v>
      </c>
      <c r="W485" s="23"/>
    </row>
    <row r="486" spans="1:23" ht="11.25">
      <c r="A486" s="26" t="s">
        <v>117</v>
      </c>
      <c r="B486" s="16">
        <v>921</v>
      </c>
      <c r="C486" s="16" t="s">
        <v>52</v>
      </c>
      <c r="D486" s="16" t="s">
        <v>33</v>
      </c>
      <c r="E486" s="16" t="s">
        <v>192</v>
      </c>
      <c r="F486" s="30">
        <v>610</v>
      </c>
      <c r="G486" s="28">
        <f>G487</f>
        <v>2535764.44</v>
      </c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29">
        <f t="shared" si="42"/>
        <v>-28455.96</v>
      </c>
      <c r="U486" s="29"/>
      <c r="V486" s="29">
        <f t="shared" si="42"/>
        <v>2507308.48</v>
      </c>
      <c r="W486" s="23"/>
    </row>
    <row r="487" spans="1:23" ht="45">
      <c r="A487" s="26" t="s">
        <v>39</v>
      </c>
      <c r="B487" s="16">
        <v>921</v>
      </c>
      <c r="C487" s="16" t="s">
        <v>52</v>
      </c>
      <c r="D487" s="16" t="s">
        <v>33</v>
      </c>
      <c r="E487" s="16" t="s">
        <v>192</v>
      </c>
      <c r="F487" s="30">
        <v>611</v>
      </c>
      <c r="G487" s="28">
        <v>2535764.44</v>
      </c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>
        <v>-28455.96</v>
      </c>
      <c r="U487" s="14"/>
      <c r="V487" s="29">
        <f>G487+H487+I487+J487+K487+L487+M487+N487+T487</f>
        <v>2507308.48</v>
      </c>
      <c r="W487" s="23"/>
    </row>
    <row r="488" spans="1:23" ht="56.25">
      <c r="A488" s="31" t="s">
        <v>193</v>
      </c>
      <c r="B488" s="16">
        <v>921</v>
      </c>
      <c r="C488" s="16" t="s">
        <v>52</v>
      </c>
      <c r="D488" s="16" t="s">
        <v>33</v>
      </c>
      <c r="E488" s="16" t="s">
        <v>194</v>
      </c>
      <c r="F488" s="30"/>
      <c r="G488" s="28">
        <f>G489</f>
        <v>4433372</v>
      </c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29">
        <f aca="true" t="shared" si="43" ref="T488:V490">T489</f>
        <v>-1380.96</v>
      </c>
      <c r="U488" s="29"/>
      <c r="V488" s="29">
        <f t="shared" si="43"/>
        <v>4431991.04</v>
      </c>
      <c r="W488" s="23"/>
    </row>
    <row r="489" spans="1:23" ht="22.5">
      <c r="A489" s="26" t="s">
        <v>229</v>
      </c>
      <c r="B489" s="16">
        <v>921</v>
      </c>
      <c r="C489" s="16" t="s">
        <v>52</v>
      </c>
      <c r="D489" s="16" t="s">
        <v>33</v>
      </c>
      <c r="E489" s="16" t="s">
        <v>194</v>
      </c>
      <c r="F489" s="30">
        <v>600</v>
      </c>
      <c r="G489" s="28">
        <f>G490</f>
        <v>4433372</v>
      </c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29">
        <f t="shared" si="43"/>
        <v>-1380.96</v>
      </c>
      <c r="U489" s="29"/>
      <c r="V489" s="29">
        <f t="shared" si="43"/>
        <v>4431991.04</v>
      </c>
      <c r="W489" s="23"/>
    </row>
    <row r="490" spans="1:23" ht="11.25">
      <c r="A490" s="26" t="s">
        <v>117</v>
      </c>
      <c r="B490" s="16">
        <v>921</v>
      </c>
      <c r="C490" s="16" t="s">
        <v>52</v>
      </c>
      <c r="D490" s="16" t="s">
        <v>33</v>
      </c>
      <c r="E490" s="16" t="s">
        <v>194</v>
      </c>
      <c r="F490" s="30">
        <v>610</v>
      </c>
      <c r="G490" s="28">
        <f>G491</f>
        <v>4433372</v>
      </c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29">
        <f t="shared" si="43"/>
        <v>-1380.96</v>
      </c>
      <c r="U490" s="29"/>
      <c r="V490" s="29">
        <f t="shared" si="43"/>
        <v>4431991.04</v>
      </c>
      <c r="W490" s="23"/>
    </row>
    <row r="491" spans="1:23" ht="45">
      <c r="A491" s="26" t="s">
        <v>39</v>
      </c>
      <c r="B491" s="16">
        <v>921</v>
      </c>
      <c r="C491" s="16" t="s">
        <v>52</v>
      </c>
      <c r="D491" s="16" t="s">
        <v>33</v>
      </c>
      <c r="E491" s="16" t="s">
        <v>194</v>
      </c>
      <c r="F491" s="30">
        <v>611</v>
      </c>
      <c r="G491" s="28">
        <v>4433372</v>
      </c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>
        <v>-1380.96</v>
      </c>
      <c r="U491" s="14"/>
      <c r="V491" s="29">
        <f>G491+H491+I491+J491+K491+L491+M491+N491+T491</f>
        <v>4431991.04</v>
      </c>
      <c r="W491" s="23"/>
    </row>
    <row r="492" spans="1:23" ht="56.25">
      <c r="A492" s="31" t="s">
        <v>195</v>
      </c>
      <c r="B492" s="16">
        <v>921</v>
      </c>
      <c r="C492" s="16" t="s">
        <v>52</v>
      </c>
      <c r="D492" s="16" t="s">
        <v>33</v>
      </c>
      <c r="E492" s="16" t="s">
        <v>196</v>
      </c>
      <c r="F492" s="30"/>
      <c r="G492" s="28">
        <f>G493</f>
        <v>2540186.44</v>
      </c>
      <c r="H492" s="14"/>
      <c r="I492" s="14"/>
      <c r="J492" s="14"/>
      <c r="K492" s="14"/>
      <c r="L492" s="14"/>
      <c r="M492" s="14"/>
      <c r="N492" s="14"/>
      <c r="O492" s="29">
        <f>O493</f>
        <v>25667.8</v>
      </c>
      <c r="P492" s="29"/>
      <c r="Q492" s="29"/>
      <c r="R492" s="29"/>
      <c r="S492" s="29"/>
      <c r="T492" s="29">
        <f aca="true" t="shared" si="44" ref="T492:V494">T493</f>
        <v>50452.62</v>
      </c>
      <c r="U492" s="29"/>
      <c r="V492" s="29">
        <f t="shared" si="44"/>
        <v>2616306.86</v>
      </c>
      <c r="W492" s="23"/>
    </row>
    <row r="493" spans="1:23" ht="22.5">
      <c r="A493" s="26" t="s">
        <v>229</v>
      </c>
      <c r="B493" s="16">
        <v>921</v>
      </c>
      <c r="C493" s="16" t="s">
        <v>52</v>
      </c>
      <c r="D493" s="16" t="s">
        <v>33</v>
      </c>
      <c r="E493" s="16" t="s">
        <v>196</v>
      </c>
      <c r="F493" s="30">
        <v>600</v>
      </c>
      <c r="G493" s="28">
        <f>G494</f>
        <v>2540186.44</v>
      </c>
      <c r="H493" s="14"/>
      <c r="I493" s="14"/>
      <c r="J493" s="14"/>
      <c r="K493" s="14"/>
      <c r="L493" s="14"/>
      <c r="M493" s="14"/>
      <c r="N493" s="14"/>
      <c r="O493" s="29">
        <f>O494</f>
        <v>25667.8</v>
      </c>
      <c r="P493" s="29"/>
      <c r="Q493" s="29"/>
      <c r="R493" s="29"/>
      <c r="S493" s="29"/>
      <c r="T493" s="29">
        <f t="shared" si="44"/>
        <v>50452.62</v>
      </c>
      <c r="U493" s="29"/>
      <c r="V493" s="29">
        <f t="shared" si="44"/>
        <v>2616306.86</v>
      </c>
      <c r="W493" s="23"/>
    </row>
    <row r="494" spans="1:23" ht="11.25">
      <c r="A494" s="26" t="s">
        <v>117</v>
      </c>
      <c r="B494" s="16">
        <v>921</v>
      </c>
      <c r="C494" s="16" t="s">
        <v>52</v>
      </c>
      <c r="D494" s="16" t="s">
        <v>33</v>
      </c>
      <c r="E494" s="16" t="s">
        <v>196</v>
      </c>
      <c r="F494" s="30">
        <v>610</v>
      </c>
      <c r="G494" s="28">
        <f>G495</f>
        <v>2540186.44</v>
      </c>
      <c r="H494" s="14"/>
      <c r="I494" s="14"/>
      <c r="J494" s="14"/>
      <c r="K494" s="14"/>
      <c r="L494" s="14"/>
      <c r="M494" s="14"/>
      <c r="N494" s="14"/>
      <c r="O494" s="29">
        <f>O495</f>
        <v>25667.8</v>
      </c>
      <c r="P494" s="29"/>
      <c r="Q494" s="29"/>
      <c r="R494" s="29"/>
      <c r="S494" s="29"/>
      <c r="T494" s="29">
        <f t="shared" si="44"/>
        <v>50452.62</v>
      </c>
      <c r="U494" s="29"/>
      <c r="V494" s="29">
        <f t="shared" si="44"/>
        <v>2616306.86</v>
      </c>
      <c r="W494" s="23"/>
    </row>
    <row r="495" spans="1:23" ht="45">
      <c r="A495" s="26" t="s">
        <v>39</v>
      </c>
      <c r="B495" s="16">
        <v>921</v>
      </c>
      <c r="C495" s="16" t="s">
        <v>52</v>
      </c>
      <c r="D495" s="16" t="s">
        <v>33</v>
      </c>
      <c r="E495" s="16" t="s">
        <v>196</v>
      </c>
      <c r="F495" s="30">
        <v>611</v>
      </c>
      <c r="G495" s="28">
        <v>2540186.44</v>
      </c>
      <c r="H495" s="14"/>
      <c r="I495" s="14"/>
      <c r="J495" s="14"/>
      <c r="K495" s="14"/>
      <c r="L495" s="14"/>
      <c r="M495" s="14"/>
      <c r="N495" s="14"/>
      <c r="O495" s="14">
        <v>25667.8</v>
      </c>
      <c r="P495" s="14"/>
      <c r="Q495" s="14"/>
      <c r="R495" s="14"/>
      <c r="S495" s="14"/>
      <c r="T495" s="14">
        <v>50452.62</v>
      </c>
      <c r="U495" s="14"/>
      <c r="V495" s="29">
        <f>G495+H495+I495+J495+K495+L495+M495+N495+O495+T495</f>
        <v>2616306.86</v>
      </c>
      <c r="W495" s="23"/>
    </row>
    <row r="496" spans="1:23" ht="56.25">
      <c r="A496" s="31" t="s">
        <v>197</v>
      </c>
      <c r="B496" s="16">
        <v>921</v>
      </c>
      <c r="C496" s="16" t="s">
        <v>52</v>
      </c>
      <c r="D496" s="16" t="s">
        <v>33</v>
      </c>
      <c r="E496" s="16" t="s">
        <v>198</v>
      </c>
      <c r="F496" s="30"/>
      <c r="G496" s="28">
        <f>G497</f>
        <v>2349590.44</v>
      </c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29">
        <f aca="true" t="shared" si="45" ref="T496:V498">T497</f>
        <v>-1614.36</v>
      </c>
      <c r="U496" s="29"/>
      <c r="V496" s="29">
        <f t="shared" si="45"/>
        <v>2347976.08</v>
      </c>
      <c r="W496" s="23"/>
    </row>
    <row r="497" spans="1:23" ht="22.5">
      <c r="A497" s="26" t="s">
        <v>229</v>
      </c>
      <c r="B497" s="16">
        <v>921</v>
      </c>
      <c r="C497" s="16" t="s">
        <v>52</v>
      </c>
      <c r="D497" s="16" t="s">
        <v>33</v>
      </c>
      <c r="E497" s="16" t="s">
        <v>198</v>
      </c>
      <c r="F497" s="30">
        <v>600</v>
      </c>
      <c r="G497" s="28">
        <f>G498</f>
        <v>2349590.44</v>
      </c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29">
        <f t="shared" si="45"/>
        <v>-1614.36</v>
      </c>
      <c r="U497" s="29"/>
      <c r="V497" s="29">
        <f t="shared" si="45"/>
        <v>2347976.08</v>
      </c>
      <c r="W497" s="23"/>
    </row>
    <row r="498" spans="1:23" ht="11.25">
      <c r="A498" s="26" t="s">
        <v>117</v>
      </c>
      <c r="B498" s="16">
        <v>921</v>
      </c>
      <c r="C498" s="16" t="s">
        <v>52</v>
      </c>
      <c r="D498" s="16" t="s">
        <v>33</v>
      </c>
      <c r="E498" s="16" t="s">
        <v>198</v>
      </c>
      <c r="F498" s="30">
        <v>610</v>
      </c>
      <c r="G498" s="28">
        <f>G499</f>
        <v>2349590.44</v>
      </c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29">
        <f t="shared" si="45"/>
        <v>-1614.36</v>
      </c>
      <c r="U498" s="29"/>
      <c r="V498" s="29">
        <f t="shared" si="45"/>
        <v>2347976.08</v>
      </c>
      <c r="W498" s="23"/>
    </row>
    <row r="499" spans="1:23" ht="45">
      <c r="A499" s="26" t="s">
        <v>39</v>
      </c>
      <c r="B499" s="16">
        <v>921</v>
      </c>
      <c r="C499" s="16" t="s">
        <v>52</v>
      </c>
      <c r="D499" s="16" t="s">
        <v>33</v>
      </c>
      <c r="E499" s="16" t="s">
        <v>198</v>
      </c>
      <c r="F499" s="30">
        <v>611</v>
      </c>
      <c r="G499" s="28">
        <v>2349590.44</v>
      </c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>
        <v>-1614.36</v>
      </c>
      <c r="U499" s="14"/>
      <c r="V499" s="29">
        <f>G499+H499+I499+J499+K499+L499+M499+N499+T499</f>
        <v>2347976.08</v>
      </c>
      <c r="W499" s="23"/>
    </row>
    <row r="500" spans="1:23" ht="56.25">
      <c r="A500" s="31" t="s">
        <v>199</v>
      </c>
      <c r="B500" s="16">
        <v>921</v>
      </c>
      <c r="C500" s="16" t="s">
        <v>52</v>
      </c>
      <c r="D500" s="16" t="s">
        <v>33</v>
      </c>
      <c r="E500" s="16" t="s">
        <v>200</v>
      </c>
      <c r="F500" s="30"/>
      <c r="G500" s="28">
        <f>G501</f>
        <v>2851764.44</v>
      </c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29">
        <f aca="true" t="shared" si="46" ref="T500:V502">T501</f>
        <v>-2139.96</v>
      </c>
      <c r="U500" s="29"/>
      <c r="V500" s="29">
        <f t="shared" si="46"/>
        <v>2849624.48</v>
      </c>
      <c r="W500" s="23"/>
    </row>
    <row r="501" spans="1:23" ht="22.5">
      <c r="A501" s="26" t="s">
        <v>229</v>
      </c>
      <c r="B501" s="16">
        <v>921</v>
      </c>
      <c r="C501" s="16" t="s">
        <v>52</v>
      </c>
      <c r="D501" s="16" t="s">
        <v>33</v>
      </c>
      <c r="E501" s="16" t="s">
        <v>200</v>
      </c>
      <c r="F501" s="30">
        <v>600</v>
      </c>
      <c r="G501" s="28">
        <f>G502</f>
        <v>2851764.44</v>
      </c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29">
        <f t="shared" si="46"/>
        <v>-2139.96</v>
      </c>
      <c r="U501" s="29"/>
      <c r="V501" s="29">
        <f t="shared" si="46"/>
        <v>2849624.48</v>
      </c>
      <c r="W501" s="23"/>
    </row>
    <row r="502" spans="1:23" ht="11.25">
      <c r="A502" s="26" t="s">
        <v>117</v>
      </c>
      <c r="B502" s="16">
        <v>921</v>
      </c>
      <c r="C502" s="16" t="s">
        <v>52</v>
      </c>
      <c r="D502" s="16" t="s">
        <v>33</v>
      </c>
      <c r="E502" s="16" t="s">
        <v>200</v>
      </c>
      <c r="F502" s="30">
        <v>610</v>
      </c>
      <c r="G502" s="28">
        <f>G503</f>
        <v>2851764.44</v>
      </c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29">
        <f t="shared" si="46"/>
        <v>-2139.96</v>
      </c>
      <c r="U502" s="29"/>
      <c r="V502" s="29">
        <f t="shared" si="46"/>
        <v>2849624.48</v>
      </c>
      <c r="W502" s="23"/>
    </row>
    <row r="503" spans="1:23" ht="45">
      <c r="A503" s="26" t="s">
        <v>39</v>
      </c>
      <c r="B503" s="16">
        <v>921</v>
      </c>
      <c r="C503" s="16" t="s">
        <v>52</v>
      </c>
      <c r="D503" s="16" t="s">
        <v>33</v>
      </c>
      <c r="E503" s="16" t="s">
        <v>200</v>
      </c>
      <c r="F503" s="30">
        <v>611</v>
      </c>
      <c r="G503" s="28">
        <v>2851764.44</v>
      </c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>
        <v>-2139.96</v>
      </c>
      <c r="U503" s="14"/>
      <c r="V503" s="29">
        <f>G503+H503+I503+J503+K503+L503+M503+N503+T503</f>
        <v>2849624.48</v>
      </c>
      <c r="W503" s="23"/>
    </row>
    <row r="504" spans="1:23" ht="56.25">
      <c r="A504" s="31" t="s">
        <v>201</v>
      </c>
      <c r="B504" s="16">
        <v>921</v>
      </c>
      <c r="C504" s="16" t="s">
        <v>52</v>
      </c>
      <c r="D504" s="16" t="s">
        <v>33</v>
      </c>
      <c r="E504" s="16" t="s">
        <v>202</v>
      </c>
      <c r="F504" s="30"/>
      <c r="G504" s="28">
        <f>G505</f>
        <v>4897036.44</v>
      </c>
      <c r="H504" s="14"/>
      <c r="I504" s="29">
        <f>I505</f>
        <v>-61272</v>
      </c>
      <c r="J504" s="29"/>
      <c r="K504" s="29"/>
      <c r="L504" s="29"/>
      <c r="M504" s="29"/>
      <c r="N504" s="29"/>
      <c r="O504" s="29">
        <f aca="true" t="shared" si="47" ref="O504:P506">O505</f>
        <v>-8891.8</v>
      </c>
      <c r="P504" s="29">
        <f t="shared" si="47"/>
        <v>60625</v>
      </c>
      <c r="Q504" s="29"/>
      <c r="R504" s="29"/>
      <c r="S504" s="29"/>
      <c r="T504" s="29">
        <f aca="true" t="shared" si="48" ref="T504:V506">T505</f>
        <v>-2139.96</v>
      </c>
      <c r="U504" s="29">
        <f t="shared" si="48"/>
        <v>-83000</v>
      </c>
      <c r="V504" s="29">
        <f t="shared" si="48"/>
        <v>4802357.680000001</v>
      </c>
      <c r="W504" s="23"/>
    </row>
    <row r="505" spans="1:23" ht="22.5">
      <c r="A505" s="26" t="s">
        <v>229</v>
      </c>
      <c r="B505" s="16">
        <v>921</v>
      </c>
      <c r="C505" s="16" t="s">
        <v>52</v>
      </c>
      <c r="D505" s="16" t="s">
        <v>33</v>
      </c>
      <c r="E505" s="16" t="s">
        <v>202</v>
      </c>
      <c r="F505" s="30">
        <v>600</v>
      </c>
      <c r="G505" s="28">
        <f>G506</f>
        <v>4897036.44</v>
      </c>
      <c r="H505" s="14"/>
      <c r="I505" s="29">
        <f>I506</f>
        <v>-61272</v>
      </c>
      <c r="J505" s="29"/>
      <c r="K505" s="29"/>
      <c r="L505" s="29"/>
      <c r="M505" s="29"/>
      <c r="N505" s="29"/>
      <c r="O505" s="29">
        <f t="shared" si="47"/>
        <v>-8891.8</v>
      </c>
      <c r="P505" s="29">
        <f t="shared" si="47"/>
        <v>60625</v>
      </c>
      <c r="Q505" s="29"/>
      <c r="R505" s="29"/>
      <c r="S505" s="29"/>
      <c r="T505" s="29">
        <f t="shared" si="48"/>
        <v>-2139.96</v>
      </c>
      <c r="U505" s="29">
        <f t="shared" si="48"/>
        <v>-83000</v>
      </c>
      <c r="V505" s="29">
        <f t="shared" si="48"/>
        <v>4802357.680000001</v>
      </c>
      <c r="W505" s="23"/>
    </row>
    <row r="506" spans="1:23" ht="11.25">
      <c r="A506" s="26" t="s">
        <v>117</v>
      </c>
      <c r="B506" s="16">
        <v>921</v>
      </c>
      <c r="C506" s="16" t="s">
        <v>52</v>
      </c>
      <c r="D506" s="16" t="s">
        <v>33</v>
      </c>
      <c r="E506" s="16" t="s">
        <v>202</v>
      </c>
      <c r="F506" s="30">
        <v>610</v>
      </c>
      <c r="G506" s="28">
        <f>G507</f>
        <v>4897036.44</v>
      </c>
      <c r="H506" s="14"/>
      <c r="I506" s="29">
        <f>I507</f>
        <v>-61272</v>
      </c>
      <c r="J506" s="29"/>
      <c r="K506" s="29"/>
      <c r="L506" s="29"/>
      <c r="M506" s="29"/>
      <c r="N506" s="29"/>
      <c r="O506" s="29">
        <f t="shared" si="47"/>
        <v>-8891.8</v>
      </c>
      <c r="P506" s="29">
        <f t="shared" si="47"/>
        <v>60625</v>
      </c>
      <c r="Q506" s="29"/>
      <c r="R506" s="29"/>
      <c r="S506" s="29"/>
      <c r="T506" s="29">
        <f t="shared" si="48"/>
        <v>-2139.96</v>
      </c>
      <c r="U506" s="29">
        <f t="shared" si="48"/>
        <v>-83000</v>
      </c>
      <c r="V506" s="29">
        <f t="shared" si="48"/>
        <v>4802357.680000001</v>
      </c>
      <c r="W506" s="23"/>
    </row>
    <row r="507" spans="1:23" ht="45">
      <c r="A507" s="26" t="s">
        <v>39</v>
      </c>
      <c r="B507" s="16">
        <v>921</v>
      </c>
      <c r="C507" s="16" t="s">
        <v>52</v>
      </c>
      <c r="D507" s="16" t="s">
        <v>33</v>
      </c>
      <c r="E507" s="16" t="s">
        <v>202</v>
      </c>
      <c r="F507" s="30">
        <v>611</v>
      </c>
      <c r="G507" s="28">
        <v>4897036.44</v>
      </c>
      <c r="H507" s="14"/>
      <c r="I507" s="14">
        <v>-61272</v>
      </c>
      <c r="J507" s="14"/>
      <c r="K507" s="14"/>
      <c r="L507" s="14"/>
      <c r="M507" s="14"/>
      <c r="N507" s="14"/>
      <c r="O507" s="14">
        <v>-8891.8</v>
      </c>
      <c r="P507" s="14">
        <v>60625</v>
      </c>
      <c r="Q507" s="14"/>
      <c r="R507" s="14"/>
      <c r="S507" s="14"/>
      <c r="T507" s="14">
        <v>-2139.96</v>
      </c>
      <c r="U507" s="14">
        <v>-83000</v>
      </c>
      <c r="V507" s="29">
        <f>G507+H507+I507+J507+K507+L507+M507+N507+O507+Q507+U507+T507+P507</f>
        <v>4802357.680000001</v>
      </c>
      <c r="W507" s="23"/>
    </row>
    <row r="508" spans="1:23" ht="56.25">
      <c r="A508" s="31" t="s">
        <v>203</v>
      </c>
      <c r="B508" s="16">
        <v>921</v>
      </c>
      <c r="C508" s="16" t="s">
        <v>52</v>
      </c>
      <c r="D508" s="16" t="s">
        <v>33</v>
      </c>
      <c r="E508" s="16" t="s">
        <v>204</v>
      </c>
      <c r="F508" s="30"/>
      <c r="G508" s="28">
        <f>G509</f>
        <v>2441782.44</v>
      </c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29">
        <f aca="true" t="shared" si="49" ref="T508:V510">T509</f>
        <v>-1079.04</v>
      </c>
      <c r="U508" s="29"/>
      <c r="V508" s="29">
        <f t="shared" si="49"/>
        <v>2440703.4</v>
      </c>
      <c r="W508" s="23"/>
    </row>
    <row r="509" spans="1:23" ht="22.5">
      <c r="A509" s="26" t="s">
        <v>229</v>
      </c>
      <c r="B509" s="16">
        <v>921</v>
      </c>
      <c r="C509" s="16" t="s">
        <v>52</v>
      </c>
      <c r="D509" s="16" t="s">
        <v>33</v>
      </c>
      <c r="E509" s="16" t="s">
        <v>204</v>
      </c>
      <c r="F509" s="30">
        <v>600</v>
      </c>
      <c r="G509" s="28">
        <f>G510</f>
        <v>2441782.44</v>
      </c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29">
        <f t="shared" si="49"/>
        <v>-1079.04</v>
      </c>
      <c r="U509" s="29"/>
      <c r="V509" s="29">
        <f t="shared" si="49"/>
        <v>2440703.4</v>
      </c>
      <c r="W509" s="23"/>
    </row>
    <row r="510" spans="1:23" ht="11.25">
      <c r="A510" s="26" t="s">
        <v>117</v>
      </c>
      <c r="B510" s="16">
        <v>921</v>
      </c>
      <c r="C510" s="16" t="s">
        <v>52</v>
      </c>
      <c r="D510" s="16" t="s">
        <v>33</v>
      </c>
      <c r="E510" s="16" t="s">
        <v>204</v>
      </c>
      <c r="F510" s="30">
        <v>610</v>
      </c>
      <c r="G510" s="28">
        <f>G511</f>
        <v>2441782.44</v>
      </c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29">
        <f t="shared" si="49"/>
        <v>-1079.04</v>
      </c>
      <c r="U510" s="29"/>
      <c r="V510" s="29">
        <f t="shared" si="49"/>
        <v>2440703.4</v>
      </c>
      <c r="W510" s="23"/>
    </row>
    <row r="511" spans="1:23" ht="45">
      <c r="A511" s="26" t="s">
        <v>39</v>
      </c>
      <c r="B511" s="16">
        <v>921</v>
      </c>
      <c r="C511" s="16" t="s">
        <v>52</v>
      </c>
      <c r="D511" s="16" t="s">
        <v>33</v>
      </c>
      <c r="E511" s="16" t="s">
        <v>204</v>
      </c>
      <c r="F511" s="30">
        <v>611</v>
      </c>
      <c r="G511" s="28">
        <v>2441782.44</v>
      </c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>
        <v>-1079.04</v>
      </c>
      <c r="U511" s="14"/>
      <c r="V511" s="29">
        <f>G511+H511+I511+J511+K511+L511+M511+N511+T511</f>
        <v>2440703.4</v>
      </c>
      <c r="W511" s="23"/>
    </row>
    <row r="512" spans="1:23" ht="56.25">
      <c r="A512" s="31" t="s">
        <v>205</v>
      </c>
      <c r="B512" s="16">
        <v>921</v>
      </c>
      <c r="C512" s="16" t="s">
        <v>52</v>
      </c>
      <c r="D512" s="16" t="s">
        <v>33</v>
      </c>
      <c r="E512" s="16" t="s">
        <v>206</v>
      </c>
      <c r="F512" s="30"/>
      <c r="G512" s="28">
        <f>G513</f>
        <v>6063336.32</v>
      </c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29">
        <f aca="true" t="shared" si="50" ref="T512:V514">T513</f>
        <v>-2114.88</v>
      </c>
      <c r="U512" s="29"/>
      <c r="V512" s="29">
        <f t="shared" si="50"/>
        <v>6061221.44</v>
      </c>
      <c r="W512" s="23"/>
    </row>
    <row r="513" spans="1:23" ht="22.5">
      <c r="A513" s="26" t="s">
        <v>229</v>
      </c>
      <c r="B513" s="16">
        <v>921</v>
      </c>
      <c r="C513" s="16" t="s">
        <v>52</v>
      </c>
      <c r="D513" s="16" t="s">
        <v>33</v>
      </c>
      <c r="E513" s="16" t="s">
        <v>206</v>
      </c>
      <c r="F513" s="30">
        <v>600</v>
      </c>
      <c r="G513" s="28">
        <f>G514</f>
        <v>6063336.32</v>
      </c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29">
        <f t="shared" si="50"/>
        <v>-2114.88</v>
      </c>
      <c r="U513" s="29"/>
      <c r="V513" s="29">
        <f t="shared" si="50"/>
        <v>6061221.44</v>
      </c>
      <c r="W513" s="23"/>
    </row>
    <row r="514" spans="1:23" ht="11.25">
      <c r="A514" s="26" t="s">
        <v>117</v>
      </c>
      <c r="B514" s="16">
        <v>921</v>
      </c>
      <c r="C514" s="16" t="s">
        <v>52</v>
      </c>
      <c r="D514" s="16" t="s">
        <v>33</v>
      </c>
      <c r="E514" s="16" t="s">
        <v>206</v>
      </c>
      <c r="F514" s="30">
        <v>610</v>
      </c>
      <c r="G514" s="28">
        <f>G515</f>
        <v>6063336.32</v>
      </c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29">
        <f t="shared" si="50"/>
        <v>-2114.88</v>
      </c>
      <c r="U514" s="29"/>
      <c r="V514" s="29">
        <f t="shared" si="50"/>
        <v>6061221.44</v>
      </c>
      <c r="W514" s="23"/>
    </row>
    <row r="515" spans="1:23" ht="45">
      <c r="A515" s="26" t="s">
        <v>39</v>
      </c>
      <c r="B515" s="16">
        <v>921</v>
      </c>
      <c r="C515" s="16" t="s">
        <v>52</v>
      </c>
      <c r="D515" s="16" t="s">
        <v>33</v>
      </c>
      <c r="E515" s="16" t="s">
        <v>206</v>
      </c>
      <c r="F515" s="30">
        <v>611</v>
      </c>
      <c r="G515" s="28">
        <v>6063336.32</v>
      </c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>
        <v>-2114.88</v>
      </c>
      <c r="U515" s="14"/>
      <c r="V515" s="29">
        <f>G515+H515+I515+J515+K515+L515+M515+N515+T515</f>
        <v>6061221.44</v>
      </c>
      <c r="W515" s="23"/>
    </row>
    <row r="516" spans="1:23" ht="56.25">
      <c r="A516" s="31" t="s">
        <v>207</v>
      </c>
      <c r="B516" s="16">
        <v>921</v>
      </c>
      <c r="C516" s="16" t="s">
        <v>52</v>
      </c>
      <c r="D516" s="16" t="s">
        <v>33</v>
      </c>
      <c r="E516" s="16" t="s">
        <v>208</v>
      </c>
      <c r="F516" s="30"/>
      <c r="G516" s="28">
        <f>G517</f>
        <v>2663998</v>
      </c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29">
        <f aca="true" t="shared" si="51" ref="T516:V518">T517</f>
        <v>-1314</v>
      </c>
      <c r="U516" s="29"/>
      <c r="V516" s="29">
        <f t="shared" si="51"/>
        <v>2662684</v>
      </c>
      <c r="W516" s="23"/>
    </row>
    <row r="517" spans="1:23" ht="22.5">
      <c r="A517" s="26" t="s">
        <v>229</v>
      </c>
      <c r="B517" s="16">
        <v>921</v>
      </c>
      <c r="C517" s="16" t="s">
        <v>52</v>
      </c>
      <c r="D517" s="16" t="s">
        <v>33</v>
      </c>
      <c r="E517" s="16" t="s">
        <v>208</v>
      </c>
      <c r="F517" s="30">
        <v>600</v>
      </c>
      <c r="G517" s="28">
        <f>G518</f>
        <v>2663998</v>
      </c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29">
        <f t="shared" si="51"/>
        <v>-1314</v>
      </c>
      <c r="U517" s="29"/>
      <c r="V517" s="29">
        <f t="shared" si="51"/>
        <v>2662684</v>
      </c>
      <c r="W517" s="23"/>
    </row>
    <row r="518" spans="1:23" ht="11.25">
      <c r="A518" s="26" t="s">
        <v>117</v>
      </c>
      <c r="B518" s="16">
        <v>921</v>
      </c>
      <c r="C518" s="16" t="s">
        <v>52</v>
      </c>
      <c r="D518" s="16" t="s">
        <v>33</v>
      </c>
      <c r="E518" s="16" t="s">
        <v>208</v>
      </c>
      <c r="F518" s="30">
        <v>610</v>
      </c>
      <c r="G518" s="28">
        <f>G519</f>
        <v>2663998</v>
      </c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29">
        <f t="shared" si="51"/>
        <v>-1314</v>
      </c>
      <c r="U518" s="29"/>
      <c r="V518" s="29">
        <f t="shared" si="51"/>
        <v>2662684</v>
      </c>
      <c r="W518" s="23"/>
    </row>
    <row r="519" spans="1:23" ht="45">
      <c r="A519" s="26" t="s">
        <v>39</v>
      </c>
      <c r="B519" s="16">
        <v>921</v>
      </c>
      <c r="C519" s="16" t="s">
        <v>52</v>
      </c>
      <c r="D519" s="16" t="s">
        <v>33</v>
      </c>
      <c r="E519" s="16" t="s">
        <v>208</v>
      </c>
      <c r="F519" s="30">
        <v>611</v>
      </c>
      <c r="G519" s="28">
        <v>2663998</v>
      </c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>
        <v>-1314</v>
      </c>
      <c r="U519" s="14"/>
      <c r="V519" s="29">
        <f>G519+H519+I519+J519+K519+L519+M519+N519+T519</f>
        <v>2662684</v>
      </c>
      <c r="W519" s="23"/>
    </row>
    <row r="520" spans="1:23" ht="56.25">
      <c r="A520" s="31" t="s">
        <v>209</v>
      </c>
      <c r="B520" s="16">
        <v>921</v>
      </c>
      <c r="C520" s="16" t="s">
        <v>52</v>
      </c>
      <c r="D520" s="16" t="s">
        <v>33</v>
      </c>
      <c r="E520" s="16" t="s">
        <v>210</v>
      </c>
      <c r="F520" s="30"/>
      <c r="G520" s="28">
        <f>G521</f>
        <v>4147838.24</v>
      </c>
      <c r="H520" s="14"/>
      <c r="I520" s="14"/>
      <c r="J520" s="14"/>
      <c r="K520" s="14"/>
      <c r="L520" s="14"/>
      <c r="M520" s="14"/>
      <c r="N520" s="14"/>
      <c r="O520" s="14"/>
      <c r="P520" s="14"/>
      <c r="Q520" s="29">
        <f>Q521</f>
        <v>495041.42</v>
      </c>
      <c r="R520" s="29"/>
      <c r="S520" s="29"/>
      <c r="T520" s="29">
        <f aca="true" t="shared" si="52" ref="T520:V522">T521</f>
        <v>-1356.24</v>
      </c>
      <c r="U520" s="29"/>
      <c r="V520" s="29">
        <f t="shared" si="52"/>
        <v>4641523.42</v>
      </c>
      <c r="W520" s="23"/>
    </row>
    <row r="521" spans="1:23" ht="22.5">
      <c r="A521" s="26" t="s">
        <v>229</v>
      </c>
      <c r="B521" s="16">
        <v>921</v>
      </c>
      <c r="C521" s="16" t="s">
        <v>52</v>
      </c>
      <c r="D521" s="16" t="s">
        <v>33</v>
      </c>
      <c r="E521" s="16" t="s">
        <v>210</v>
      </c>
      <c r="F521" s="30">
        <v>600</v>
      </c>
      <c r="G521" s="28">
        <f>G522</f>
        <v>4147838.24</v>
      </c>
      <c r="H521" s="14"/>
      <c r="I521" s="14"/>
      <c r="J521" s="14"/>
      <c r="K521" s="14"/>
      <c r="L521" s="14"/>
      <c r="M521" s="14"/>
      <c r="N521" s="14"/>
      <c r="O521" s="14"/>
      <c r="P521" s="14"/>
      <c r="Q521" s="29">
        <f>Q522</f>
        <v>495041.42</v>
      </c>
      <c r="R521" s="29"/>
      <c r="S521" s="29"/>
      <c r="T521" s="29">
        <f t="shared" si="52"/>
        <v>-1356.24</v>
      </c>
      <c r="U521" s="29"/>
      <c r="V521" s="29">
        <f t="shared" si="52"/>
        <v>4641523.42</v>
      </c>
      <c r="W521" s="23"/>
    </row>
    <row r="522" spans="1:23" ht="11.25">
      <c r="A522" s="26" t="s">
        <v>117</v>
      </c>
      <c r="B522" s="16">
        <v>921</v>
      </c>
      <c r="C522" s="16" t="s">
        <v>52</v>
      </c>
      <c r="D522" s="16" t="s">
        <v>33</v>
      </c>
      <c r="E522" s="16" t="s">
        <v>210</v>
      </c>
      <c r="F522" s="30">
        <v>610</v>
      </c>
      <c r="G522" s="28">
        <f>G523</f>
        <v>4147838.24</v>
      </c>
      <c r="H522" s="14"/>
      <c r="I522" s="14"/>
      <c r="J522" s="14"/>
      <c r="K522" s="14"/>
      <c r="L522" s="14"/>
      <c r="M522" s="14"/>
      <c r="N522" s="14"/>
      <c r="O522" s="14"/>
      <c r="P522" s="14"/>
      <c r="Q522" s="29">
        <f>Q523</f>
        <v>495041.42</v>
      </c>
      <c r="R522" s="29"/>
      <c r="S522" s="29"/>
      <c r="T522" s="29">
        <f t="shared" si="52"/>
        <v>-1356.24</v>
      </c>
      <c r="U522" s="29"/>
      <c r="V522" s="29">
        <f t="shared" si="52"/>
        <v>4641523.42</v>
      </c>
      <c r="W522" s="23"/>
    </row>
    <row r="523" spans="1:23" ht="45">
      <c r="A523" s="26" t="s">
        <v>39</v>
      </c>
      <c r="B523" s="16">
        <v>921</v>
      </c>
      <c r="C523" s="16" t="s">
        <v>52</v>
      </c>
      <c r="D523" s="16" t="s">
        <v>33</v>
      </c>
      <c r="E523" s="16" t="s">
        <v>210</v>
      </c>
      <c r="F523" s="30">
        <v>611</v>
      </c>
      <c r="G523" s="28">
        <v>4147838.24</v>
      </c>
      <c r="H523" s="14"/>
      <c r="I523" s="14"/>
      <c r="J523" s="14"/>
      <c r="K523" s="14"/>
      <c r="L523" s="14"/>
      <c r="M523" s="14"/>
      <c r="N523" s="14"/>
      <c r="O523" s="14"/>
      <c r="P523" s="14"/>
      <c r="Q523" s="14">
        <v>495041.42</v>
      </c>
      <c r="R523" s="14"/>
      <c r="S523" s="14"/>
      <c r="T523" s="14">
        <v>-1356.24</v>
      </c>
      <c r="U523" s="14"/>
      <c r="V523" s="29">
        <f>G523+H523+I523+J523+K523+L523+M523+N523+O523+Q523+T523</f>
        <v>4641523.42</v>
      </c>
      <c r="W523" s="23"/>
    </row>
    <row r="524" spans="1:23" ht="33.75">
      <c r="A524" s="31" t="s">
        <v>211</v>
      </c>
      <c r="B524" s="16">
        <v>921</v>
      </c>
      <c r="C524" s="16" t="s">
        <v>52</v>
      </c>
      <c r="D524" s="16" t="s">
        <v>33</v>
      </c>
      <c r="E524" s="16" t="s">
        <v>212</v>
      </c>
      <c r="F524" s="30"/>
      <c r="G524" s="28">
        <f>G525</f>
        <v>3867789.44</v>
      </c>
      <c r="H524" s="14"/>
      <c r="I524" s="14"/>
      <c r="J524" s="14"/>
      <c r="K524" s="29">
        <f>K525</f>
        <v>30231</v>
      </c>
      <c r="L524" s="29"/>
      <c r="M524" s="29"/>
      <c r="N524" s="29"/>
      <c r="O524" s="29">
        <f>O525</f>
        <v>-50632.44</v>
      </c>
      <c r="P524" s="29"/>
      <c r="Q524" s="29">
        <f>Q525</f>
        <v>0.1</v>
      </c>
      <c r="R524" s="29"/>
      <c r="S524" s="29"/>
      <c r="T524" s="29">
        <f aca="true" t="shared" si="53" ref="T524:V526">T525</f>
        <v>2568.86</v>
      </c>
      <c r="U524" s="29">
        <f t="shared" si="53"/>
        <v>-9533.4</v>
      </c>
      <c r="V524" s="29">
        <f t="shared" si="53"/>
        <v>3840423.56</v>
      </c>
      <c r="W524" s="23"/>
    </row>
    <row r="525" spans="1:23" ht="22.5">
      <c r="A525" s="26" t="s">
        <v>229</v>
      </c>
      <c r="B525" s="16">
        <v>921</v>
      </c>
      <c r="C525" s="16" t="s">
        <v>52</v>
      </c>
      <c r="D525" s="16" t="s">
        <v>33</v>
      </c>
      <c r="E525" s="16" t="s">
        <v>212</v>
      </c>
      <c r="F525" s="30">
        <v>600</v>
      </c>
      <c r="G525" s="28">
        <f>G526</f>
        <v>3867789.44</v>
      </c>
      <c r="H525" s="14"/>
      <c r="I525" s="14"/>
      <c r="J525" s="14"/>
      <c r="K525" s="29">
        <f>K526</f>
        <v>30231</v>
      </c>
      <c r="L525" s="29"/>
      <c r="M525" s="29"/>
      <c r="N525" s="29"/>
      <c r="O525" s="29">
        <f>O526</f>
        <v>-50632.44</v>
      </c>
      <c r="P525" s="29"/>
      <c r="Q525" s="29">
        <f>Q526</f>
        <v>0.1</v>
      </c>
      <c r="R525" s="29"/>
      <c r="S525" s="29"/>
      <c r="T525" s="29">
        <f t="shared" si="53"/>
        <v>2568.86</v>
      </c>
      <c r="U525" s="29">
        <f t="shared" si="53"/>
        <v>-9533.4</v>
      </c>
      <c r="V525" s="29">
        <f t="shared" si="53"/>
        <v>3840423.56</v>
      </c>
      <c r="W525" s="23"/>
    </row>
    <row r="526" spans="1:23" ht="11.25">
      <c r="A526" s="26" t="s">
        <v>117</v>
      </c>
      <c r="B526" s="16">
        <v>921</v>
      </c>
      <c r="C526" s="16" t="s">
        <v>52</v>
      </c>
      <c r="D526" s="16" t="s">
        <v>33</v>
      </c>
      <c r="E526" s="16" t="s">
        <v>212</v>
      </c>
      <c r="F526" s="30">
        <v>610</v>
      </c>
      <c r="G526" s="28">
        <f>G527</f>
        <v>3867789.44</v>
      </c>
      <c r="H526" s="14"/>
      <c r="I526" s="14"/>
      <c r="J526" s="14"/>
      <c r="K526" s="29">
        <f>K527</f>
        <v>30231</v>
      </c>
      <c r="L526" s="29"/>
      <c r="M526" s="29"/>
      <c r="N526" s="29"/>
      <c r="O526" s="29">
        <f>O527</f>
        <v>-50632.44</v>
      </c>
      <c r="P526" s="29"/>
      <c r="Q526" s="29">
        <f>Q527</f>
        <v>0.1</v>
      </c>
      <c r="R526" s="29"/>
      <c r="S526" s="29"/>
      <c r="T526" s="29">
        <f t="shared" si="53"/>
        <v>2568.86</v>
      </c>
      <c r="U526" s="29">
        <f t="shared" si="53"/>
        <v>-9533.4</v>
      </c>
      <c r="V526" s="29">
        <f t="shared" si="53"/>
        <v>3840423.56</v>
      </c>
      <c r="W526" s="23"/>
    </row>
    <row r="527" spans="1:23" ht="45">
      <c r="A527" s="26" t="s">
        <v>39</v>
      </c>
      <c r="B527" s="16">
        <v>921</v>
      </c>
      <c r="C527" s="16" t="s">
        <v>52</v>
      </c>
      <c r="D527" s="16" t="s">
        <v>33</v>
      </c>
      <c r="E527" s="16" t="s">
        <v>212</v>
      </c>
      <c r="F527" s="30">
        <v>611</v>
      </c>
      <c r="G527" s="28">
        <v>3867789.44</v>
      </c>
      <c r="H527" s="14"/>
      <c r="I527" s="14"/>
      <c r="J527" s="14"/>
      <c r="K527" s="14">
        <v>30231</v>
      </c>
      <c r="L527" s="14"/>
      <c r="M527" s="14"/>
      <c r="N527" s="14"/>
      <c r="O527" s="14">
        <v>-50632.44</v>
      </c>
      <c r="P527" s="14"/>
      <c r="Q527" s="14">
        <v>0.1</v>
      </c>
      <c r="R527" s="14"/>
      <c r="S527" s="14"/>
      <c r="T527" s="14">
        <v>2568.86</v>
      </c>
      <c r="U527" s="14">
        <v>-9533.4</v>
      </c>
      <c r="V527" s="29">
        <f>G527+H527+I527+J527+K527+L527+M527+N527+O527+Q527+U527+T527</f>
        <v>3840423.56</v>
      </c>
      <c r="W527" s="23"/>
    </row>
    <row r="528" spans="1:23" ht="56.25">
      <c r="A528" s="31" t="s">
        <v>213</v>
      </c>
      <c r="B528" s="16">
        <v>921</v>
      </c>
      <c r="C528" s="16" t="s">
        <v>52</v>
      </c>
      <c r="D528" s="16" t="s">
        <v>33</v>
      </c>
      <c r="E528" s="16" t="s">
        <v>129</v>
      </c>
      <c r="F528" s="30"/>
      <c r="G528" s="28">
        <f>G529</f>
        <v>16706819.64</v>
      </c>
      <c r="H528" s="14"/>
      <c r="I528" s="29">
        <f>I529</f>
        <v>61272</v>
      </c>
      <c r="J528" s="29"/>
      <c r="K528" s="29"/>
      <c r="L528" s="29"/>
      <c r="M528" s="29"/>
      <c r="N528" s="29"/>
      <c r="O528" s="29">
        <f>O529</f>
        <v>-16776</v>
      </c>
      <c r="P528" s="29"/>
      <c r="Q528" s="29"/>
      <c r="R528" s="29"/>
      <c r="S528" s="29"/>
      <c r="T528" s="29">
        <f aca="true" t="shared" si="54" ref="T528:V530">T529</f>
        <v>-969.24</v>
      </c>
      <c r="U528" s="29">
        <f t="shared" si="54"/>
        <v>-25000</v>
      </c>
      <c r="V528" s="29">
        <f t="shared" si="54"/>
        <v>16725346.4</v>
      </c>
      <c r="W528" s="23"/>
    </row>
    <row r="529" spans="1:23" ht="22.5">
      <c r="A529" s="26" t="s">
        <v>229</v>
      </c>
      <c r="B529" s="16">
        <v>921</v>
      </c>
      <c r="C529" s="16" t="s">
        <v>52</v>
      </c>
      <c r="D529" s="16" t="s">
        <v>33</v>
      </c>
      <c r="E529" s="16" t="s">
        <v>129</v>
      </c>
      <c r="F529" s="30">
        <v>600</v>
      </c>
      <c r="G529" s="28">
        <f>G530</f>
        <v>16706819.64</v>
      </c>
      <c r="H529" s="14"/>
      <c r="I529" s="29">
        <f>I530</f>
        <v>61272</v>
      </c>
      <c r="J529" s="29"/>
      <c r="K529" s="29"/>
      <c r="L529" s="29"/>
      <c r="M529" s="29"/>
      <c r="N529" s="29"/>
      <c r="O529" s="29">
        <f>O530</f>
        <v>-16776</v>
      </c>
      <c r="P529" s="29"/>
      <c r="Q529" s="29"/>
      <c r="R529" s="29"/>
      <c r="S529" s="29"/>
      <c r="T529" s="29">
        <f t="shared" si="54"/>
        <v>-969.24</v>
      </c>
      <c r="U529" s="29">
        <f t="shared" si="54"/>
        <v>-25000</v>
      </c>
      <c r="V529" s="29">
        <f t="shared" si="54"/>
        <v>16725346.4</v>
      </c>
      <c r="W529" s="23"/>
    </row>
    <row r="530" spans="1:23" ht="11.25">
      <c r="A530" s="26" t="s">
        <v>117</v>
      </c>
      <c r="B530" s="16">
        <v>921</v>
      </c>
      <c r="C530" s="16" t="s">
        <v>52</v>
      </c>
      <c r="D530" s="16" t="s">
        <v>33</v>
      </c>
      <c r="E530" s="16" t="s">
        <v>129</v>
      </c>
      <c r="F530" s="30">
        <v>610</v>
      </c>
      <c r="G530" s="28">
        <f>G531</f>
        <v>16706819.64</v>
      </c>
      <c r="H530" s="14"/>
      <c r="I530" s="29">
        <f>I531</f>
        <v>61272</v>
      </c>
      <c r="J530" s="29"/>
      <c r="K530" s="29"/>
      <c r="L530" s="29"/>
      <c r="M530" s="29"/>
      <c r="N530" s="29"/>
      <c r="O530" s="29">
        <f>O531</f>
        <v>-16776</v>
      </c>
      <c r="P530" s="29"/>
      <c r="Q530" s="29"/>
      <c r="R530" s="29"/>
      <c r="S530" s="29"/>
      <c r="T530" s="29">
        <f t="shared" si="54"/>
        <v>-969.24</v>
      </c>
      <c r="U530" s="29">
        <f t="shared" si="54"/>
        <v>-25000</v>
      </c>
      <c r="V530" s="29">
        <f t="shared" si="54"/>
        <v>16725346.4</v>
      </c>
      <c r="W530" s="23"/>
    </row>
    <row r="531" spans="1:23" ht="45">
      <c r="A531" s="26" t="s">
        <v>39</v>
      </c>
      <c r="B531" s="16">
        <v>921</v>
      </c>
      <c r="C531" s="16" t="s">
        <v>52</v>
      </c>
      <c r="D531" s="16" t="s">
        <v>33</v>
      </c>
      <c r="E531" s="16" t="s">
        <v>129</v>
      </c>
      <c r="F531" s="30">
        <v>611</v>
      </c>
      <c r="G531" s="28">
        <v>16706819.64</v>
      </c>
      <c r="H531" s="14"/>
      <c r="I531" s="14">
        <v>61272</v>
      </c>
      <c r="J531" s="14"/>
      <c r="K531" s="14"/>
      <c r="L531" s="14"/>
      <c r="M531" s="14"/>
      <c r="N531" s="14"/>
      <c r="O531" s="14">
        <v>-16776</v>
      </c>
      <c r="P531" s="14"/>
      <c r="Q531" s="14"/>
      <c r="R531" s="14"/>
      <c r="S531" s="14"/>
      <c r="T531" s="14">
        <v>-969.24</v>
      </c>
      <c r="U531" s="14">
        <v>-25000</v>
      </c>
      <c r="V531" s="29">
        <f>G531+H531+I531+J531+K531+L531+M531+N531+O531+Q531+U531+T531</f>
        <v>16725346.4</v>
      </c>
      <c r="W531" s="23"/>
    </row>
    <row r="532" spans="1:23" ht="56.25">
      <c r="A532" s="31" t="s">
        <v>214</v>
      </c>
      <c r="B532" s="16">
        <v>921</v>
      </c>
      <c r="C532" s="16" t="s">
        <v>52</v>
      </c>
      <c r="D532" s="16" t="s">
        <v>33</v>
      </c>
      <c r="E532" s="16" t="s">
        <v>131</v>
      </c>
      <c r="F532" s="30"/>
      <c r="G532" s="28">
        <f>G533</f>
        <v>14892490</v>
      </c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29">
        <f aca="true" t="shared" si="55" ref="U532:V534">U533</f>
        <v>2508331</v>
      </c>
      <c r="V532" s="29">
        <f t="shared" si="55"/>
        <v>17400821</v>
      </c>
      <c r="W532" s="23"/>
    </row>
    <row r="533" spans="1:23" ht="22.5">
      <c r="A533" s="26" t="s">
        <v>229</v>
      </c>
      <c r="B533" s="16">
        <v>921</v>
      </c>
      <c r="C533" s="16" t="s">
        <v>52</v>
      </c>
      <c r="D533" s="16" t="s">
        <v>33</v>
      </c>
      <c r="E533" s="16" t="s">
        <v>131</v>
      </c>
      <c r="F533" s="30">
        <v>600</v>
      </c>
      <c r="G533" s="28">
        <f>G534</f>
        <v>14892490</v>
      </c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29">
        <f t="shared" si="55"/>
        <v>2508331</v>
      </c>
      <c r="V533" s="29">
        <f t="shared" si="55"/>
        <v>17400821</v>
      </c>
      <c r="W533" s="23"/>
    </row>
    <row r="534" spans="1:23" ht="11.25">
      <c r="A534" s="26" t="s">
        <v>117</v>
      </c>
      <c r="B534" s="16">
        <v>921</v>
      </c>
      <c r="C534" s="16" t="s">
        <v>52</v>
      </c>
      <c r="D534" s="16" t="s">
        <v>33</v>
      </c>
      <c r="E534" s="16" t="s">
        <v>131</v>
      </c>
      <c r="F534" s="30">
        <v>610</v>
      </c>
      <c r="G534" s="28">
        <f>G535</f>
        <v>14892490</v>
      </c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29">
        <f t="shared" si="55"/>
        <v>2508331</v>
      </c>
      <c r="V534" s="29">
        <f t="shared" si="55"/>
        <v>17400821</v>
      </c>
      <c r="W534" s="23"/>
    </row>
    <row r="535" spans="1:23" ht="45">
      <c r="A535" s="26" t="s">
        <v>39</v>
      </c>
      <c r="B535" s="16">
        <v>921</v>
      </c>
      <c r="C535" s="16" t="s">
        <v>52</v>
      </c>
      <c r="D535" s="16" t="s">
        <v>33</v>
      </c>
      <c r="E535" s="16" t="s">
        <v>131</v>
      </c>
      <c r="F535" s="30">
        <v>611</v>
      </c>
      <c r="G535" s="28">
        <v>14892490</v>
      </c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>
        <v>2508331</v>
      </c>
      <c r="V535" s="29">
        <f>G535+H535+I535+J535+K535+L535+M535+N535+O535+Q535+U535</f>
        <v>17400821</v>
      </c>
      <c r="W535" s="23"/>
    </row>
    <row r="536" spans="1:23" ht="33.75">
      <c r="A536" s="31" t="s">
        <v>216</v>
      </c>
      <c r="B536" s="16">
        <v>921</v>
      </c>
      <c r="C536" s="16" t="s">
        <v>52</v>
      </c>
      <c r="D536" s="16" t="s">
        <v>33</v>
      </c>
      <c r="E536" s="16" t="s">
        <v>215</v>
      </c>
      <c r="F536" s="30"/>
      <c r="G536" s="28">
        <f>G537</f>
        <v>5997011.44</v>
      </c>
      <c r="H536" s="14"/>
      <c r="I536" s="14"/>
      <c r="J536" s="14"/>
      <c r="K536" s="14"/>
      <c r="L536" s="14"/>
      <c r="M536" s="14"/>
      <c r="N536" s="14"/>
      <c r="O536" s="29">
        <f>O537</f>
        <v>-16625.52</v>
      </c>
      <c r="P536" s="29"/>
      <c r="Q536" s="29">
        <f>Q537</f>
        <v>877097</v>
      </c>
      <c r="R536" s="29"/>
      <c r="S536" s="29"/>
      <c r="T536" s="29"/>
      <c r="U536" s="29"/>
      <c r="V536" s="29">
        <f>V537</f>
        <v>6857482.920000001</v>
      </c>
      <c r="W536" s="23"/>
    </row>
    <row r="537" spans="1:23" ht="22.5">
      <c r="A537" s="26" t="s">
        <v>229</v>
      </c>
      <c r="B537" s="16">
        <v>921</v>
      </c>
      <c r="C537" s="16" t="s">
        <v>52</v>
      </c>
      <c r="D537" s="16" t="s">
        <v>33</v>
      </c>
      <c r="E537" s="16" t="s">
        <v>215</v>
      </c>
      <c r="F537" s="30">
        <v>600</v>
      </c>
      <c r="G537" s="28">
        <f>G538</f>
        <v>5997011.44</v>
      </c>
      <c r="H537" s="14"/>
      <c r="I537" s="14"/>
      <c r="J537" s="14"/>
      <c r="K537" s="14"/>
      <c r="L537" s="14"/>
      <c r="M537" s="14"/>
      <c r="N537" s="14"/>
      <c r="O537" s="29">
        <f>O538</f>
        <v>-16625.52</v>
      </c>
      <c r="P537" s="29"/>
      <c r="Q537" s="29">
        <f>Q538</f>
        <v>877097</v>
      </c>
      <c r="R537" s="29"/>
      <c r="S537" s="29"/>
      <c r="T537" s="29"/>
      <c r="U537" s="29"/>
      <c r="V537" s="29">
        <f>V538</f>
        <v>6857482.920000001</v>
      </c>
      <c r="W537" s="23"/>
    </row>
    <row r="538" spans="1:23" ht="11.25">
      <c r="A538" s="26" t="s">
        <v>117</v>
      </c>
      <c r="B538" s="16">
        <v>921</v>
      </c>
      <c r="C538" s="16" t="s">
        <v>52</v>
      </c>
      <c r="D538" s="16" t="s">
        <v>33</v>
      </c>
      <c r="E538" s="16" t="s">
        <v>215</v>
      </c>
      <c r="F538" s="30">
        <v>610</v>
      </c>
      <c r="G538" s="28">
        <f>G539</f>
        <v>5997011.44</v>
      </c>
      <c r="H538" s="14"/>
      <c r="I538" s="14"/>
      <c r="J538" s="14"/>
      <c r="K538" s="14"/>
      <c r="L538" s="14"/>
      <c r="M538" s="14"/>
      <c r="N538" s="14"/>
      <c r="O538" s="29">
        <f>O539</f>
        <v>-16625.52</v>
      </c>
      <c r="P538" s="29"/>
      <c r="Q538" s="29">
        <f>Q539</f>
        <v>877097</v>
      </c>
      <c r="R538" s="29"/>
      <c r="S538" s="29"/>
      <c r="T538" s="29"/>
      <c r="U538" s="29"/>
      <c r="V538" s="29">
        <f>V539</f>
        <v>6857482.920000001</v>
      </c>
      <c r="W538" s="23"/>
    </row>
    <row r="539" spans="1:23" ht="45">
      <c r="A539" s="26" t="s">
        <v>39</v>
      </c>
      <c r="B539" s="16">
        <v>921</v>
      </c>
      <c r="C539" s="16" t="s">
        <v>52</v>
      </c>
      <c r="D539" s="16" t="s">
        <v>33</v>
      </c>
      <c r="E539" s="16" t="s">
        <v>215</v>
      </c>
      <c r="F539" s="30">
        <v>611</v>
      </c>
      <c r="G539" s="28">
        <v>5997011.44</v>
      </c>
      <c r="H539" s="14"/>
      <c r="I539" s="14"/>
      <c r="J539" s="14"/>
      <c r="K539" s="14"/>
      <c r="L539" s="14"/>
      <c r="M539" s="14"/>
      <c r="N539" s="14"/>
      <c r="O539" s="14">
        <v>-16625.52</v>
      </c>
      <c r="P539" s="14"/>
      <c r="Q539" s="14">
        <v>877097</v>
      </c>
      <c r="R539" s="14"/>
      <c r="S539" s="14"/>
      <c r="T539" s="14"/>
      <c r="U539" s="14"/>
      <c r="V539" s="29">
        <f>G539+H539+I539+J539+K539+L539+M539+N539+O539+Q539</f>
        <v>6857482.920000001</v>
      </c>
      <c r="W539" s="23"/>
    </row>
    <row r="540" spans="1:23" ht="22.5">
      <c r="A540" s="26" t="s">
        <v>133</v>
      </c>
      <c r="B540" s="16">
        <v>921</v>
      </c>
      <c r="C540" s="16" t="s">
        <v>52</v>
      </c>
      <c r="D540" s="16" t="s">
        <v>33</v>
      </c>
      <c r="E540" s="16" t="s">
        <v>134</v>
      </c>
      <c r="F540" s="30"/>
      <c r="G540" s="28">
        <f>G541</f>
        <v>177906971</v>
      </c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29">
        <f>V541</f>
        <v>177906971</v>
      </c>
      <c r="W540" s="23"/>
    </row>
    <row r="541" spans="1:23" ht="22.5">
      <c r="A541" s="26" t="s">
        <v>229</v>
      </c>
      <c r="B541" s="16">
        <v>921</v>
      </c>
      <c r="C541" s="16" t="s">
        <v>52</v>
      </c>
      <c r="D541" s="16" t="s">
        <v>33</v>
      </c>
      <c r="E541" s="16" t="s">
        <v>134</v>
      </c>
      <c r="F541" s="30" t="s">
        <v>38</v>
      </c>
      <c r="G541" s="28">
        <f>G542</f>
        <v>177906971</v>
      </c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29">
        <f>V542</f>
        <v>177906971</v>
      </c>
      <c r="W541" s="23"/>
    </row>
    <row r="542" spans="1:23" ht="11.25">
      <c r="A542" s="26" t="s">
        <v>117</v>
      </c>
      <c r="B542" s="16">
        <v>921</v>
      </c>
      <c r="C542" s="16" t="s">
        <v>52</v>
      </c>
      <c r="D542" s="16" t="s">
        <v>33</v>
      </c>
      <c r="E542" s="16" t="s">
        <v>134</v>
      </c>
      <c r="F542" s="30">
        <v>610</v>
      </c>
      <c r="G542" s="28">
        <f>G543</f>
        <v>177906971</v>
      </c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29">
        <f>V543</f>
        <v>177906971</v>
      </c>
      <c r="W542" s="23"/>
    </row>
    <row r="543" spans="1:23" ht="45">
      <c r="A543" s="26" t="s">
        <v>39</v>
      </c>
      <c r="B543" s="16">
        <v>921</v>
      </c>
      <c r="C543" s="16" t="s">
        <v>52</v>
      </c>
      <c r="D543" s="16" t="s">
        <v>33</v>
      </c>
      <c r="E543" s="16" t="s">
        <v>134</v>
      </c>
      <c r="F543" s="30" t="s">
        <v>40</v>
      </c>
      <c r="G543" s="28">
        <v>177906971</v>
      </c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29">
        <f>G543+H543+I543+J543+K543+L543+M543+N543</f>
        <v>177906971</v>
      </c>
      <c r="W543" s="23"/>
    </row>
    <row r="544" spans="1:23" ht="22.5" hidden="1">
      <c r="A544" s="26" t="s">
        <v>75</v>
      </c>
      <c r="B544" s="16">
        <v>921</v>
      </c>
      <c r="C544" s="16" t="s">
        <v>52</v>
      </c>
      <c r="D544" s="16" t="s">
        <v>33</v>
      </c>
      <c r="E544" s="16" t="s">
        <v>128</v>
      </c>
      <c r="F544" s="30"/>
      <c r="G544" s="28">
        <f>G545</f>
        <v>6527014</v>
      </c>
      <c r="H544" s="14"/>
      <c r="I544" s="14"/>
      <c r="J544" s="14"/>
      <c r="K544" s="14"/>
      <c r="L544" s="14"/>
      <c r="M544" s="14"/>
      <c r="N544" s="29">
        <f aca="true" t="shared" si="56" ref="N544:O546">N545</f>
        <v>-3129395</v>
      </c>
      <c r="O544" s="29">
        <f t="shared" si="56"/>
        <v>-3397619</v>
      </c>
      <c r="P544" s="29"/>
      <c r="Q544" s="29"/>
      <c r="R544" s="29"/>
      <c r="S544" s="29"/>
      <c r="T544" s="29"/>
      <c r="U544" s="29"/>
      <c r="V544" s="29">
        <f>V545</f>
        <v>0</v>
      </c>
      <c r="W544" s="23"/>
    </row>
    <row r="545" spans="1:23" ht="22.5" hidden="1">
      <c r="A545" s="26" t="s">
        <v>229</v>
      </c>
      <c r="B545" s="16">
        <v>921</v>
      </c>
      <c r="C545" s="16" t="s">
        <v>52</v>
      </c>
      <c r="D545" s="16" t="s">
        <v>33</v>
      </c>
      <c r="E545" s="16" t="s">
        <v>128</v>
      </c>
      <c r="F545" s="30" t="s">
        <v>38</v>
      </c>
      <c r="G545" s="28">
        <f>G546</f>
        <v>6527014</v>
      </c>
      <c r="H545" s="14"/>
      <c r="I545" s="14"/>
      <c r="J545" s="14"/>
      <c r="K545" s="14"/>
      <c r="L545" s="14"/>
      <c r="M545" s="14"/>
      <c r="N545" s="29">
        <f t="shared" si="56"/>
        <v>-3129395</v>
      </c>
      <c r="O545" s="29">
        <f t="shared" si="56"/>
        <v>-3397619</v>
      </c>
      <c r="P545" s="29"/>
      <c r="Q545" s="29"/>
      <c r="R545" s="29"/>
      <c r="S545" s="29"/>
      <c r="T545" s="29"/>
      <c r="U545" s="29"/>
      <c r="V545" s="29">
        <f>V546</f>
        <v>0</v>
      </c>
      <c r="W545" s="23"/>
    </row>
    <row r="546" spans="1:23" ht="11.25" hidden="1">
      <c r="A546" s="26" t="s">
        <v>117</v>
      </c>
      <c r="B546" s="16">
        <v>921</v>
      </c>
      <c r="C546" s="16" t="s">
        <v>52</v>
      </c>
      <c r="D546" s="16" t="s">
        <v>33</v>
      </c>
      <c r="E546" s="16" t="s">
        <v>128</v>
      </c>
      <c r="F546" s="30">
        <v>610</v>
      </c>
      <c r="G546" s="28">
        <f>G547</f>
        <v>6527014</v>
      </c>
      <c r="H546" s="14"/>
      <c r="I546" s="14"/>
      <c r="J546" s="14"/>
      <c r="K546" s="14"/>
      <c r="L546" s="14"/>
      <c r="M546" s="14"/>
      <c r="N546" s="29">
        <f t="shared" si="56"/>
        <v>-3129395</v>
      </c>
      <c r="O546" s="29">
        <f t="shared" si="56"/>
        <v>-3397619</v>
      </c>
      <c r="P546" s="29"/>
      <c r="Q546" s="29"/>
      <c r="R546" s="29"/>
      <c r="S546" s="29"/>
      <c r="T546" s="29"/>
      <c r="U546" s="29"/>
      <c r="V546" s="29">
        <f>V547</f>
        <v>0</v>
      </c>
      <c r="W546" s="23"/>
    </row>
    <row r="547" spans="1:23" ht="45" hidden="1">
      <c r="A547" s="26" t="s">
        <v>39</v>
      </c>
      <c r="B547" s="16">
        <v>921</v>
      </c>
      <c r="C547" s="16" t="s">
        <v>52</v>
      </c>
      <c r="D547" s="16" t="s">
        <v>33</v>
      </c>
      <c r="E547" s="16" t="s">
        <v>128</v>
      </c>
      <c r="F547" s="30" t="s">
        <v>40</v>
      </c>
      <c r="G547" s="28">
        <v>6527014</v>
      </c>
      <c r="H547" s="14"/>
      <c r="I547" s="14"/>
      <c r="J547" s="14"/>
      <c r="K547" s="14"/>
      <c r="L547" s="14"/>
      <c r="M547" s="14"/>
      <c r="N547" s="14">
        <v>-3129395</v>
      </c>
      <c r="O547" s="14">
        <v>-3397619</v>
      </c>
      <c r="P547" s="14"/>
      <c r="Q547" s="14"/>
      <c r="R547" s="14"/>
      <c r="S547" s="14"/>
      <c r="T547" s="14"/>
      <c r="U547" s="14"/>
      <c r="V547" s="29">
        <f>G547+H547+I547+J547+K547+L547+M547+N547+O547</f>
        <v>0</v>
      </c>
      <c r="W547" s="23"/>
    </row>
    <row r="548" spans="1:23" ht="22.5">
      <c r="A548" s="5" t="s">
        <v>289</v>
      </c>
      <c r="B548" s="16">
        <v>921</v>
      </c>
      <c r="C548" s="16" t="s">
        <v>52</v>
      </c>
      <c r="D548" s="16" t="s">
        <v>33</v>
      </c>
      <c r="E548" s="16" t="s">
        <v>290</v>
      </c>
      <c r="F548" s="30"/>
      <c r="G548" s="28"/>
      <c r="H548" s="14"/>
      <c r="I548" s="14"/>
      <c r="J548" s="14"/>
      <c r="K548" s="29">
        <f>K549</f>
        <v>3824900</v>
      </c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>
        <f>V549</f>
        <v>3824900</v>
      </c>
      <c r="W548" s="23"/>
    </row>
    <row r="549" spans="1:23" ht="22.5">
      <c r="A549" s="26" t="s">
        <v>229</v>
      </c>
      <c r="B549" s="16">
        <v>921</v>
      </c>
      <c r="C549" s="16" t="s">
        <v>52</v>
      </c>
      <c r="D549" s="16" t="s">
        <v>33</v>
      </c>
      <c r="E549" s="16" t="s">
        <v>290</v>
      </c>
      <c r="F549" s="30">
        <v>600</v>
      </c>
      <c r="G549" s="28"/>
      <c r="H549" s="14"/>
      <c r="I549" s="14"/>
      <c r="J549" s="14"/>
      <c r="K549" s="29">
        <f>K550</f>
        <v>3824900</v>
      </c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>
        <f>V550</f>
        <v>3824900</v>
      </c>
      <c r="W549" s="23"/>
    </row>
    <row r="550" spans="1:23" ht="11.25">
      <c r="A550" s="26" t="s">
        <v>117</v>
      </c>
      <c r="B550" s="16">
        <v>921</v>
      </c>
      <c r="C550" s="16" t="s">
        <v>52</v>
      </c>
      <c r="D550" s="16" t="s">
        <v>33</v>
      </c>
      <c r="E550" s="16" t="s">
        <v>290</v>
      </c>
      <c r="F550" s="30">
        <v>610</v>
      </c>
      <c r="G550" s="28"/>
      <c r="H550" s="14"/>
      <c r="I550" s="14"/>
      <c r="J550" s="14"/>
      <c r="K550" s="29">
        <f>K551</f>
        <v>3824900</v>
      </c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>
        <f>V551</f>
        <v>3824900</v>
      </c>
      <c r="W550" s="23"/>
    </row>
    <row r="551" spans="1:23" ht="11.25">
      <c r="A551" s="26" t="s">
        <v>256</v>
      </c>
      <c r="B551" s="16">
        <v>921</v>
      </c>
      <c r="C551" s="16" t="s">
        <v>52</v>
      </c>
      <c r="D551" s="16" t="s">
        <v>33</v>
      </c>
      <c r="E551" s="16" t="s">
        <v>290</v>
      </c>
      <c r="F551" s="30">
        <v>612</v>
      </c>
      <c r="G551" s="28"/>
      <c r="H551" s="14"/>
      <c r="I551" s="14"/>
      <c r="J551" s="14"/>
      <c r="K551" s="14">
        <v>3824900</v>
      </c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29">
        <f>G551+H551+I551+J551+K551+L551+M551+N551</f>
        <v>3824900</v>
      </c>
      <c r="W551" s="23"/>
    </row>
    <row r="552" spans="1:23" ht="45">
      <c r="A552" s="26" t="s">
        <v>78</v>
      </c>
      <c r="B552" s="16">
        <v>921</v>
      </c>
      <c r="C552" s="16" t="s">
        <v>52</v>
      </c>
      <c r="D552" s="16" t="s">
        <v>33</v>
      </c>
      <c r="E552" s="16" t="s">
        <v>132</v>
      </c>
      <c r="F552" s="30"/>
      <c r="G552" s="28">
        <f>G553</f>
        <v>672707</v>
      </c>
      <c r="H552" s="14"/>
      <c r="I552" s="14"/>
      <c r="J552" s="14"/>
      <c r="K552" s="14"/>
      <c r="L552" s="14"/>
      <c r="M552" s="14"/>
      <c r="N552" s="14"/>
      <c r="O552" s="14"/>
      <c r="P552" s="29">
        <f>P553</f>
        <v>35949</v>
      </c>
      <c r="Q552" s="29"/>
      <c r="R552" s="29"/>
      <c r="S552" s="29"/>
      <c r="T552" s="29">
        <f aca="true" t="shared" si="57" ref="T552:V554">T553</f>
        <v>109763.99</v>
      </c>
      <c r="U552" s="29"/>
      <c r="V552" s="29">
        <f t="shared" si="57"/>
        <v>818419.99</v>
      </c>
      <c r="W552" s="23"/>
    </row>
    <row r="553" spans="1:23" ht="22.5">
      <c r="A553" s="26" t="s">
        <v>229</v>
      </c>
      <c r="B553" s="16">
        <v>921</v>
      </c>
      <c r="C553" s="16" t="s">
        <v>52</v>
      </c>
      <c r="D553" s="16" t="s">
        <v>33</v>
      </c>
      <c r="E553" s="16" t="s">
        <v>132</v>
      </c>
      <c r="F553" s="30" t="s">
        <v>38</v>
      </c>
      <c r="G553" s="28">
        <f>G554</f>
        <v>672707</v>
      </c>
      <c r="H553" s="14"/>
      <c r="I553" s="14"/>
      <c r="J553" s="14"/>
      <c r="K553" s="14"/>
      <c r="L553" s="14"/>
      <c r="M553" s="14"/>
      <c r="N553" s="14"/>
      <c r="O553" s="14"/>
      <c r="P553" s="29">
        <f>P554</f>
        <v>35949</v>
      </c>
      <c r="Q553" s="29"/>
      <c r="R553" s="29"/>
      <c r="S553" s="29"/>
      <c r="T553" s="29">
        <f t="shared" si="57"/>
        <v>109763.99</v>
      </c>
      <c r="U553" s="29"/>
      <c r="V553" s="29">
        <f t="shared" si="57"/>
        <v>818419.99</v>
      </c>
      <c r="W553" s="23"/>
    </row>
    <row r="554" spans="1:23" ht="11.25">
      <c r="A554" s="26" t="s">
        <v>117</v>
      </c>
      <c r="B554" s="16">
        <v>921</v>
      </c>
      <c r="C554" s="16" t="s">
        <v>52</v>
      </c>
      <c r="D554" s="16" t="s">
        <v>33</v>
      </c>
      <c r="E554" s="16" t="s">
        <v>132</v>
      </c>
      <c r="F554" s="30">
        <v>610</v>
      </c>
      <c r="G554" s="28">
        <f>G555</f>
        <v>672707</v>
      </c>
      <c r="H554" s="14"/>
      <c r="I554" s="14"/>
      <c r="J554" s="14"/>
      <c r="K554" s="14"/>
      <c r="L554" s="14"/>
      <c r="M554" s="14"/>
      <c r="N554" s="14"/>
      <c r="O554" s="14"/>
      <c r="P554" s="29">
        <f>P555</f>
        <v>35949</v>
      </c>
      <c r="Q554" s="29"/>
      <c r="R554" s="29"/>
      <c r="S554" s="29"/>
      <c r="T554" s="29">
        <f t="shared" si="57"/>
        <v>109763.99</v>
      </c>
      <c r="U554" s="29"/>
      <c r="V554" s="29">
        <f t="shared" si="57"/>
        <v>818419.99</v>
      </c>
      <c r="W554" s="23"/>
    </row>
    <row r="555" spans="1:23" ht="45">
      <c r="A555" s="26" t="s">
        <v>39</v>
      </c>
      <c r="B555" s="16">
        <v>921</v>
      </c>
      <c r="C555" s="16" t="s">
        <v>52</v>
      </c>
      <c r="D555" s="16" t="s">
        <v>33</v>
      </c>
      <c r="E555" s="16" t="s">
        <v>132</v>
      </c>
      <c r="F555" s="30" t="s">
        <v>40</v>
      </c>
      <c r="G555" s="28">
        <v>672707</v>
      </c>
      <c r="H555" s="14"/>
      <c r="I555" s="14"/>
      <c r="J555" s="14"/>
      <c r="K555" s="14"/>
      <c r="L555" s="14"/>
      <c r="M555" s="14"/>
      <c r="N555" s="14"/>
      <c r="O555" s="14"/>
      <c r="P555" s="14">
        <v>35949</v>
      </c>
      <c r="Q555" s="14"/>
      <c r="R555" s="14"/>
      <c r="S555" s="14"/>
      <c r="T555" s="14">
        <v>109763.99</v>
      </c>
      <c r="U555" s="14"/>
      <c r="V555" s="29">
        <f>G555+H555+I555+J555+K555+L555+M555+N555+P555+T555</f>
        <v>818419.99</v>
      </c>
      <c r="W555" s="23"/>
    </row>
    <row r="556" spans="1:23" ht="22.5">
      <c r="A556" s="26" t="s">
        <v>321</v>
      </c>
      <c r="B556" s="16">
        <v>921</v>
      </c>
      <c r="C556" s="16" t="s">
        <v>52</v>
      </c>
      <c r="D556" s="16" t="s">
        <v>33</v>
      </c>
      <c r="E556" s="16" t="s">
        <v>298</v>
      </c>
      <c r="F556" s="30"/>
      <c r="G556" s="28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29">
        <f aca="true" t="shared" si="58" ref="U556:V558">U557</f>
        <v>18000</v>
      </c>
      <c r="V556" s="29">
        <f t="shared" si="58"/>
        <v>522000</v>
      </c>
      <c r="W556" s="23"/>
    </row>
    <row r="557" spans="1:23" ht="22.5">
      <c r="A557" s="26" t="s">
        <v>229</v>
      </c>
      <c r="B557" s="16">
        <v>921</v>
      </c>
      <c r="C557" s="16" t="s">
        <v>52</v>
      </c>
      <c r="D557" s="16" t="s">
        <v>33</v>
      </c>
      <c r="E557" s="16" t="s">
        <v>298</v>
      </c>
      <c r="F557" s="30">
        <v>600</v>
      </c>
      <c r="G557" s="28"/>
      <c r="H557" s="14"/>
      <c r="I557" s="14"/>
      <c r="J557" s="14"/>
      <c r="K557" s="14"/>
      <c r="L557" s="29">
        <f>L558</f>
        <v>504000</v>
      </c>
      <c r="M557" s="29"/>
      <c r="N557" s="29"/>
      <c r="O557" s="29"/>
      <c r="P557" s="29"/>
      <c r="Q557" s="29"/>
      <c r="R557" s="29"/>
      <c r="S557" s="29"/>
      <c r="T557" s="29"/>
      <c r="U557" s="29">
        <f t="shared" si="58"/>
        <v>18000</v>
      </c>
      <c r="V557" s="29">
        <f t="shared" si="58"/>
        <v>522000</v>
      </c>
      <c r="W557" s="23"/>
    </row>
    <row r="558" spans="1:23" ht="11.25">
      <c r="A558" s="26" t="s">
        <v>117</v>
      </c>
      <c r="B558" s="16">
        <v>921</v>
      </c>
      <c r="C558" s="16" t="s">
        <v>52</v>
      </c>
      <c r="D558" s="16" t="s">
        <v>33</v>
      </c>
      <c r="E558" s="16" t="s">
        <v>298</v>
      </c>
      <c r="F558" s="30">
        <v>610</v>
      </c>
      <c r="G558" s="28"/>
      <c r="H558" s="14"/>
      <c r="I558" s="14"/>
      <c r="J558" s="14"/>
      <c r="K558" s="14"/>
      <c r="L558" s="29">
        <f>L559</f>
        <v>504000</v>
      </c>
      <c r="M558" s="29"/>
      <c r="N558" s="29"/>
      <c r="O558" s="29"/>
      <c r="P558" s="29"/>
      <c r="Q558" s="29"/>
      <c r="R558" s="29"/>
      <c r="S558" s="29"/>
      <c r="T558" s="29"/>
      <c r="U558" s="29">
        <f t="shared" si="58"/>
        <v>18000</v>
      </c>
      <c r="V558" s="29">
        <f t="shared" si="58"/>
        <v>522000</v>
      </c>
      <c r="W558" s="23"/>
    </row>
    <row r="559" spans="1:23" ht="11.25">
      <c r="A559" s="26" t="s">
        <v>256</v>
      </c>
      <c r="B559" s="16">
        <v>921</v>
      </c>
      <c r="C559" s="16" t="s">
        <v>52</v>
      </c>
      <c r="D559" s="16" t="s">
        <v>33</v>
      </c>
      <c r="E559" s="16" t="s">
        <v>298</v>
      </c>
      <c r="F559" s="30">
        <v>612</v>
      </c>
      <c r="G559" s="28"/>
      <c r="H559" s="14"/>
      <c r="I559" s="14"/>
      <c r="J559" s="14"/>
      <c r="K559" s="14"/>
      <c r="L559" s="14">
        <v>504000</v>
      </c>
      <c r="M559" s="14"/>
      <c r="N559" s="14"/>
      <c r="O559" s="14"/>
      <c r="P559" s="14"/>
      <c r="Q559" s="14"/>
      <c r="R559" s="14"/>
      <c r="S559" s="14"/>
      <c r="T559" s="14"/>
      <c r="U559" s="14">
        <v>18000</v>
      </c>
      <c r="V559" s="29">
        <f>G559+H559+I559+J559+K559+L559+M559+N559+O559+Q559+U559</f>
        <v>522000</v>
      </c>
      <c r="W559" s="23"/>
    </row>
    <row r="560" spans="1:23" ht="11.25">
      <c r="A560" s="26" t="s">
        <v>261</v>
      </c>
      <c r="B560" s="16">
        <v>921</v>
      </c>
      <c r="C560" s="16" t="s">
        <v>52</v>
      </c>
      <c r="D560" s="16" t="s">
        <v>33</v>
      </c>
      <c r="E560" s="44" t="s">
        <v>262</v>
      </c>
      <c r="F560" s="30"/>
      <c r="G560" s="28"/>
      <c r="H560" s="29">
        <f>H561</f>
        <v>418887.84</v>
      </c>
      <c r="I560" s="29"/>
      <c r="J560" s="29"/>
      <c r="K560" s="29"/>
      <c r="L560" s="29"/>
      <c r="M560" s="29"/>
      <c r="N560" s="29"/>
      <c r="O560" s="29">
        <f aca="true" t="shared" si="59" ref="O560:V562">O561</f>
        <v>67257.96</v>
      </c>
      <c r="P560" s="29">
        <f t="shared" si="59"/>
        <v>0.1</v>
      </c>
      <c r="Q560" s="29">
        <f t="shared" si="59"/>
        <v>-0.1</v>
      </c>
      <c r="R560" s="29"/>
      <c r="S560" s="29"/>
      <c r="T560" s="29">
        <f t="shared" si="59"/>
        <v>16622.62</v>
      </c>
      <c r="U560" s="29"/>
      <c r="V560" s="29">
        <f t="shared" si="59"/>
        <v>502768.42000000004</v>
      </c>
      <c r="W560" s="23"/>
    </row>
    <row r="561" spans="1:23" ht="22.5">
      <c r="A561" s="26" t="s">
        <v>229</v>
      </c>
      <c r="B561" s="16">
        <v>921</v>
      </c>
      <c r="C561" s="16" t="s">
        <v>52</v>
      </c>
      <c r="D561" s="16" t="s">
        <v>33</v>
      </c>
      <c r="E561" s="16" t="s">
        <v>262</v>
      </c>
      <c r="F561" s="30">
        <v>600</v>
      </c>
      <c r="G561" s="28"/>
      <c r="H561" s="29">
        <f>H562</f>
        <v>418887.84</v>
      </c>
      <c r="I561" s="29"/>
      <c r="J561" s="29"/>
      <c r="K561" s="29"/>
      <c r="L561" s="29"/>
      <c r="M561" s="29"/>
      <c r="N561" s="29"/>
      <c r="O561" s="29">
        <f t="shared" si="59"/>
        <v>67257.96</v>
      </c>
      <c r="P561" s="29">
        <f t="shared" si="59"/>
        <v>0.1</v>
      </c>
      <c r="Q561" s="29">
        <f t="shared" si="59"/>
        <v>-0.1</v>
      </c>
      <c r="R561" s="29"/>
      <c r="S561" s="29"/>
      <c r="T561" s="29">
        <f t="shared" si="59"/>
        <v>16622.62</v>
      </c>
      <c r="U561" s="29"/>
      <c r="V561" s="29">
        <f t="shared" si="59"/>
        <v>502768.42000000004</v>
      </c>
      <c r="W561" s="23"/>
    </row>
    <row r="562" spans="1:23" ht="11.25">
      <c r="A562" s="26" t="s">
        <v>117</v>
      </c>
      <c r="B562" s="16">
        <v>921</v>
      </c>
      <c r="C562" s="16" t="s">
        <v>52</v>
      </c>
      <c r="D562" s="16" t="s">
        <v>33</v>
      </c>
      <c r="E562" s="16" t="s">
        <v>262</v>
      </c>
      <c r="F562" s="30">
        <v>610</v>
      </c>
      <c r="G562" s="28"/>
      <c r="H562" s="29">
        <f>H563</f>
        <v>418887.84</v>
      </c>
      <c r="I562" s="29"/>
      <c r="J562" s="29"/>
      <c r="K562" s="29"/>
      <c r="L562" s="29"/>
      <c r="M562" s="29"/>
      <c r="N562" s="29"/>
      <c r="O562" s="29">
        <f t="shared" si="59"/>
        <v>67257.96</v>
      </c>
      <c r="P562" s="29">
        <f t="shared" si="59"/>
        <v>0.1</v>
      </c>
      <c r="Q562" s="29">
        <f t="shared" si="59"/>
        <v>-0.1</v>
      </c>
      <c r="R562" s="29"/>
      <c r="S562" s="29"/>
      <c r="T562" s="29">
        <f t="shared" si="59"/>
        <v>16622.62</v>
      </c>
      <c r="U562" s="29"/>
      <c r="V562" s="29">
        <f t="shared" si="59"/>
        <v>502768.42000000004</v>
      </c>
      <c r="W562" s="23"/>
    </row>
    <row r="563" spans="1:23" ht="11.25">
      <c r="A563" s="26" t="s">
        <v>256</v>
      </c>
      <c r="B563" s="16">
        <v>921</v>
      </c>
      <c r="C563" s="16" t="s">
        <v>52</v>
      </c>
      <c r="D563" s="16" t="s">
        <v>33</v>
      </c>
      <c r="E563" s="16" t="s">
        <v>262</v>
      </c>
      <c r="F563" s="30">
        <v>612</v>
      </c>
      <c r="G563" s="28"/>
      <c r="H563" s="14">
        <v>418887.84</v>
      </c>
      <c r="I563" s="14"/>
      <c r="J563" s="14"/>
      <c r="K563" s="14"/>
      <c r="L563" s="14"/>
      <c r="M563" s="14"/>
      <c r="N563" s="14"/>
      <c r="O563" s="14">
        <v>67257.96</v>
      </c>
      <c r="P563" s="14">
        <v>0.1</v>
      </c>
      <c r="Q563" s="14">
        <v>-0.1</v>
      </c>
      <c r="R563" s="14"/>
      <c r="S563" s="14"/>
      <c r="T563" s="14">
        <v>16622.62</v>
      </c>
      <c r="U563" s="14"/>
      <c r="V563" s="29">
        <f>G563+H563+I563+J563+K563+L563+M563+N563+O563+Q563+P563+T563</f>
        <v>502768.42000000004</v>
      </c>
      <c r="W563" s="23"/>
    </row>
    <row r="564" spans="1:23" ht="11.25">
      <c r="A564" s="18" t="s">
        <v>68</v>
      </c>
      <c r="B564" s="19">
        <v>921</v>
      </c>
      <c r="C564" s="19" t="s">
        <v>52</v>
      </c>
      <c r="D564" s="19" t="s">
        <v>45</v>
      </c>
      <c r="E564" s="16"/>
      <c r="F564" s="30"/>
      <c r="G564" s="28">
        <f>G569+G580+G584+G588+G599</f>
        <v>28686664</v>
      </c>
      <c r="H564" s="29">
        <f>H569+H580+H584+H588+H599</f>
        <v>2415.68</v>
      </c>
      <c r="I564" s="29">
        <f>I569+I580+I584+I588+I599</f>
        <v>1023000</v>
      </c>
      <c r="J564" s="29"/>
      <c r="K564" s="29">
        <f>K569+K580+K584+K588+K599</f>
        <v>1665297</v>
      </c>
      <c r="L564" s="29">
        <f>L569+L580+L584+L588+L599+L595</f>
        <v>234298</v>
      </c>
      <c r="M564" s="29">
        <f>M569+M580+M584+M588+M599+M595</f>
        <v>582466.96</v>
      </c>
      <c r="N564" s="29">
        <f>N569+N580+N584+N588+N599+N595</f>
        <v>217716.2</v>
      </c>
      <c r="O564" s="29">
        <f>O569+O580+O584+O588+O599+O595+O565</f>
        <v>1055921.38</v>
      </c>
      <c r="P564" s="29">
        <f>P569+P580+P584+P588+P599+P595+P565</f>
        <v>637584</v>
      </c>
      <c r="Q564" s="29"/>
      <c r="R564" s="29"/>
      <c r="S564" s="29">
        <f>S569+S580+S584+S588+S599+S595+S565</f>
        <v>1099086.37</v>
      </c>
      <c r="T564" s="29">
        <f>T569+T580+T584+T588+T599+T595+T565</f>
        <v>1465830.5699999998</v>
      </c>
      <c r="U564" s="29">
        <f>U569+U580+U584+U588+U599+U595+U565</f>
        <v>641641.91</v>
      </c>
      <c r="V564" s="29">
        <f>V569+V580+V584+V588+V599+V595+V565</f>
        <v>37911558.07</v>
      </c>
      <c r="W564" s="23"/>
    </row>
    <row r="565" spans="1:23" ht="11.25">
      <c r="A565" s="26" t="s">
        <v>314</v>
      </c>
      <c r="B565" s="16">
        <v>921</v>
      </c>
      <c r="C565" s="16" t="s">
        <v>52</v>
      </c>
      <c r="D565" s="16" t="s">
        <v>45</v>
      </c>
      <c r="E565" s="16" t="s">
        <v>315</v>
      </c>
      <c r="F565" s="30"/>
      <c r="G565" s="28"/>
      <c r="H565" s="29"/>
      <c r="I565" s="29"/>
      <c r="J565" s="29"/>
      <c r="K565" s="29"/>
      <c r="L565" s="29"/>
      <c r="M565" s="29"/>
      <c r="N565" s="29"/>
      <c r="O565" s="29">
        <f>O566</f>
        <v>85000</v>
      </c>
      <c r="P565" s="29"/>
      <c r="Q565" s="29"/>
      <c r="R565" s="29"/>
      <c r="S565" s="29"/>
      <c r="T565" s="29"/>
      <c r="U565" s="29"/>
      <c r="V565" s="29">
        <f>V566</f>
        <v>85000</v>
      </c>
      <c r="W565" s="23"/>
    </row>
    <row r="566" spans="1:23" ht="22.5">
      <c r="A566" s="26" t="s">
        <v>229</v>
      </c>
      <c r="B566" s="16">
        <v>921</v>
      </c>
      <c r="C566" s="16" t="s">
        <v>52</v>
      </c>
      <c r="D566" s="16" t="s">
        <v>45</v>
      </c>
      <c r="E566" s="16" t="s">
        <v>315</v>
      </c>
      <c r="F566" s="30">
        <v>600</v>
      </c>
      <c r="G566" s="28"/>
      <c r="H566" s="29"/>
      <c r="I566" s="29"/>
      <c r="J566" s="29"/>
      <c r="K566" s="29"/>
      <c r="L566" s="29"/>
      <c r="M566" s="29"/>
      <c r="N566" s="29"/>
      <c r="O566" s="29">
        <f>O567</f>
        <v>85000</v>
      </c>
      <c r="P566" s="29"/>
      <c r="Q566" s="29"/>
      <c r="R566" s="29"/>
      <c r="S566" s="29"/>
      <c r="T566" s="29"/>
      <c r="U566" s="29"/>
      <c r="V566" s="29">
        <f>V567</f>
        <v>85000</v>
      </c>
      <c r="W566" s="23"/>
    </row>
    <row r="567" spans="1:23" ht="11.25">
      <c r="A567" s="26" t="s">
        <v>117</v>
      </c>
      <c r="B567" s="16">
        <v>921</v>
      </c>
      <c r="C567" s="16" t="s">
        <v>52</v>
      </c>
      <c r="D567" s="16" t="s">
        <v>45</v>
      </c>
      <c r="E567" s="16" t="s">
        <v>315</v>
      </c>
      <c r="F567" s="30">
        <v>610</v>
      </c>
      <c r="G567" s="28"/>
      <c r="H567" s="29"/>
      <c r="I567" s="29"/>
      <c r="J567" s="29"/>
      <c r="K567" s="29"/>
      <c r="L567" s="29"/>
      <c r="M567" s="29"/>
      <c r="N567" s="29"/>
      <c r="O567" s="29">
        <f>O568</f>
        <v>85000</v>
      </c>
      <c r="P567" s="29"/>
      <c r="Q567" s="29"/>
      <c r="R567" s="29"/>
      <c r="S567" s="29"/>
      <c r="T567" s="29"/>
      <c r="U567" s="29"/>
      <c r="V567" s="29">
        <f>V568</f>
        <v>85000</v>
      </c>
      <c r="W567" s="23"/>
    </row>
    <row r="568" spans="1:23" ht="11.25">
      <c r="A568" s="26" t="s">
        <v>256</v>
      </c>
      <c r="B568" s="16">
        <v>921</v>
      </c>
      <c r="C568" s="16" t="s">
        <v>52</v>
      </c>
      <c r="D568" s="16" t="s">
        <v>45</v>
      </c>
      <c r="E568" s="16" t="s">
        <v>315</v>
      </c>
      <c r="F568" s="30">
        <v>612</v>
      </c>
      <c r="G568" s="28"/>
      <c r="H568" s="29"/>
      <c r="I568" s="29"/>
      <c r="J568" s="29"/>
      <c r="K568" s="29"/>
      <c r="L568" s="29"/>
      <c r="M568" s="29"/>
      <c r="N568" s="29"/>
      <c r="O568" s="29">
        <v>85000</v>
      </c>
      <c r="P568" s="29"/>
      <c r="Q568" s="29"/>
      <c r="R568" s="29"/>
      <c r="S568" s="29"/>
      <c r="T568" s="29"/>
      <c r="U568" s="29"/>
      <c r="V568" s="29">
        <f>O568</f>
        <v>85000</v>
      </c>
      <c r="W568" s="23"/>
    </row>
    <row r="569" spans="1:23" ht="22.5">
      <c r="A569" s="31" t="s">
        <v>140</v>
      </c>
      <c r="B569" s="16">
        <v>921</v>
      </c>
      <c r="C569" s="16" t="s">
        <v>52</v>
      </c>
      <c r="D569" s="16" t="s">
        <v>45</v>
      </c>
      <c r="E569" s="16" t="s">
        <v>217</v>
      </c>
      <c r="F569" s="27" t="s">
        <v>0</v>
      </c>
      <c r="G569" s="28">
        <f>G570+G574+G576</f>
        <v>4676000</v>
      </c>
      <c r="H569" s="29">
        <f>H570+H574+H576</f>
        <v>2415.68</v>
      </c>
      <c r="I569" s="29"/>
      <c r="J569" s="29"/>
      <c r="K569" s="29"/>
      <c r="L569" s="29"/>
      <c r="M569" s="29"/>
      <c r="N569" s="29"/>
      <c r="O569" s="29">
        <f>O570+O574+O576</f>
        <v>0</v>
      </c>
      <c r="P569" s="29"/>
      <c r="Q569" s="29"/>
      <c r="R569" s="29"/>
      <c r="S569" s="29"/>
      <c r="T569" s="29"/>
      <c r="U569" s="29"/>
      <c r="V569" s="29">
        <f>V570+V574+V576</f>
        <v>4678415.68</v>
      </c>
      <c r="W569" s="23"/>
    </row>
    <row r="570" spans="1:23" ht="45">
      <c r="A570" s="26" t="s">
        <v>19</v>
      </c>
      <c r="B570" s="16">
        <v>921</v>
      </c>
      <c r="C570" s="16" t="s">
        <v>52</v>
      </c>
      <c r="D570" s="16" t="s">
        <v>45</v>
      </c>
      <c r="E570" s="16" t="s">
        <v>217</v>
      </c>
      <c r="F570" s="30" t="s">
        <v>20</v>
      </c>
      <c r="G570" s="28">
        <f>G571</f>
        <v>4312078</v>
      </c>
      <c r="H570" s="29">
        <f>H571</f>
        <v>2415.68</v>
      </c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>
        <f>V571</f>
        <v>4314493.68</v>
      </c>
      <c r="W570" s="23"/>
    </row>
    <row r="571" spans="1:23" ht="22.5">
      <c r="A571" s="26" t="s">
        <v>21</v>
      </c>
      <c r="B571" s="16">
        <v>921</v>
      </c>
      <c r="C571" s="16" t="s">
        <v>52</v>
      </c>
      <c r="D571" s="16" t="s">
        <v>45</v>
      </c>
      <c r="E571" s="16" t="s">
        <v>217</v>
      </c>
      <c r="F571" s="30" t="s">
        <v>22</v>
      </c>
      <c r="G571" s="28">
        <f>G572+G573</f>
        <v>4312078</v>
      </c>
      <c r="H571" s="29">
        <f>H572+H573</f>
        <v>2415.68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>
        <f>V572+V573</f>
        <v>4314493.68</v>
      </c>
      <c r="W571" s="23"/>
    </row>
    <row r="572" spans="1:23" ht="22.5">
      <c r="A572" s="26" t="s">
        <v>21</v>
      </c>
      <c r="B572" s="16">
        <v>921</v>
      </c>
      <c r="C572" s="16" t="s">
        <v>52</v>
      </c>
      <c r="D572" s="16" t="s">
        <v>45</v>
      </c>
      <c r="E572" s="16" t="s">
        <v>217</v>
      </c>
      <c r="F572" s="30">
        <v>121</v>
      </c>
      <c r="G572" s="28">
        <v>4169978</v>
      </c>
      <c r="H572" s="14">
        <v>2415.68</v>
      </c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29">
        <f>G572+H572+I572+J572+K572+L572+M572+N572</f>
        <v>4172393.68</v>
      </c>
      <c r="W572" s="23"/>
    </row>
    <row r="573" spans="1:23" ht="22.5">
      <c r="A573" s="26" t="s">
        <v>139</v>
      </c>
      <c r="B573" s="16">
        <v>921</v>
      </c>
      <c r="C573" s="16" t="s">
        <v>52</v>
      </c>
      <c r="D573" s="16" t="s">
        <v>45</v>
      </c>
      <c r="E573" s="16" t="s">
        <v>217</v>
      </c>
      <c r="F573" s="30">
        <v>122</v>
      </c>
      <c r="G573" s="28">
        <v>142100</v>
      </c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29">
        <f>G573+H573+I573+J573+K573+L573+M573+N573</f>
        <v>142100</v>
      </c>
      <c r="W573" s="23"/>
    </row>
    <row r="574" spans="1:23" ht="22.5">
      <c r="A574" s="26" t="s">
        <v>23</v>
      </c>
      <c r="B574" s="16">
        <v>921</v>
      </c>
      <c r="C574" s="16" t="s">
        <v>52</v>
      </c>
      <c r="D574" s="16" t="s">
        <v>45</v>
      </c>
      <c r="E574" s="16" t="s">
        <v>217</v>
      </c>
      <c r="F574" s="30" t="s">
        <v>24</v>
      </c>
      <c r="G574" s="28">
        <f>G575</f>
        <v>360722</v>
      </c>
      <c r="H574" s="14"/>
      <c r="I574" s="14"/>
      <c r="J574" s="14"/>
      <c r="K574" s="14"/>
      <c r="L574" s="14"/>
      <c r="M574" s="14"/>
      <c r="N574" s="14"/>
      <c r="O574" s="29">
        <f>O575</f>
        <v>-87.22</v>
      </c>
      <c r="P574" s="29"/>
      <c r="Q574" s="29"/>
      <c r="R574" s="29"/>
      <c r="S574" s="29"/>
      <c r="T574" s="29"/>
      <c r="U574" s="29"/>
      <c r="V574" s="29">
        <f>V575</f>
        <v>360634.78</v>
      </c>
      <c r="W574" s="23"/>
    </row>
    <row r="575" spans="1:23" ht="22.5">
      <c r="A575" s="26" t="s">
        <v>25</v>
      </c>
      <c r="B575" s="16">
        <v>921</v>
      </c>
      <c r="C575" s="16" t="s">
        <v>52</v>
      </c>
      <c r="D575" s="16" t="s">
        <v>45</v>
      </c>
      <c r="E575" s="16" t="s">
        <v>217</v>
      </c>
      <c r="F575" s="30" t="s">
        <v>26</v>
      </c>
      <c r="G575" s="28">
        <v>360722</v>
      </c>
      <c r="H575" s="14"/>
      <c r="I575" s="14"/>
      <c r="J575" s="14"/>
      <c r="K575" s="14"/>
      <c r="L575" s="14"/>
      <c r="M575" s="14"/>
      <c r="N575" s="14"/>
      <c r="O575" s="14">
        <v>-87.22</v>
      </c>
      <c r="P575" s="14"/>
      <c r="Q575" s="14"/>
      <c r="R575" s="14"/>
      <c r="S575" s="14"/>
      <c r="T575" s="45">
        <v>0</v>
      </c>
      <c r="U575" s="45"/>
      <c r="V575" s="29">
        <f>G575+H575+I575+J575+K575+L575+M575+N575+O575</f>
        <v>360634.78</v>
      </c>
      <c r="W575" s="23"/>
    </row>
    <row r="576" spans="1:23" ht="11.25">
      <c r="A576" s="26" t="s">
        <v>27</v>
      </c>
      <c r="B576" s="16">
        <v>921</v>
      </c>
      <c r="C576" s="16" t="s">
        <v>52</v>
      </c>
      <c r="D576" s="16" t="s">
        <v>45</v>
      </c>
      <c r="E576" s="16" t="s">
        <v>217</v>
      </c>
      <c r="F576" s="30" t="s">
        <v>28</v>
      </c>
      <c r="G576" s="28">
        <f>G577</f>
        <v>3200</v>
      </c>
      <c r="H576" s="14"/>
      <c r="I576" s="14"/>
      <c r="J576" s="14"/>
      <c r="K576" s="14"/>
      <c r="L576" s="14"/>
      <c r="M576" s="14"/>
      <c r="N576" s="14"/>
      <c r="O576" s="29">
        <f>O577</f>
        <v>87.22</v>
      </c>
      <c r="P576" s="29"/>
      <c r="Q576" s="29"/>
      <c r="R576" s="29"/>
      <c r="S576" s="29"/>
      <c r="T576" s="29"/>
      <c r="U576" s="29"/>
      <c r="V576" s="29">
        <f>V577</f>
        <v>3287.22</v>
      </c>
      <c r="W576" s="23"/>
    </row>
    <row r="577" spans="1:23" ht="11.25">
      <c r="A577" s="26" t="s">
        <v>101</v>
      </c>
      <c r="B577" s="16">
        <v>921</v>
      </c>
      <c r="C577" s="16" t="s">
        <v>52</v>
      </c>
      <c r="D577" s="16" t="s">
        <v>45</v>
      </c>
      <c r="E577" s="16" t="s">
        <v>217</v>
      </c>
      <c r="F577" s="30">
        <v>850</v>
      </c>
      <c r="G577" s="28">
        <f>G578+G579</f>
        <v>3200</v>
      </c>
      <c r="H577" s="14"/>
      <c r="I577" s="14"/>
      <c r="J577" s="14"/>
      <c r="K577" s="14"/>
      <c r="L577" s="14"/>
      <c r="M577" s="14"/>
      <c r="N577" s="14"/>
      <c r="O577" s="29">
        <f>O578+O579</f>
        <v>87.22</v>
      </c>
      <c r="P577" s="29"/>
      <c r="Q577" s="29"/>
      <c r="R577" s="29"/>
      <c r="S577" s="29"/>
      <c r="T577" s="29"/>
      <c r="U577" s="29"/>
      <c r="V577" s="29">
        <f>V578+V579</f>
        <v>3287.22</v>
      </c>
      <c r="W577" s="23"/>
    </row>
    <row r="578" spans="1:23" ht="22.5" hidden="1">
      <c r="A578" s="26" t="s">
        <v>29</v>
      </c>
      <c r="B578" s="16">
        <v>921</v>
      </c>
      <c r="C578" s="16" t="s">
        <v>52</v>
      </c>
      <c r="D578" s="16" t="s">
        <v>45</v>
      </c>
      <c r="E578" s="16" t="s">
        <v>217</v>
      </c>
      <c r="F578" s="30" t="s">
        <v>30</v>
      </c>
      <c r="G578" s="28">
        <v>0</v>
      </c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29">
        <v>0</v>
      </c>
      <c r="W578" s="23"/>
    </row>
    <row r="579" spans="1:23" ht="11.25">
      <c r="A579" s="26" t="s">
        <v>31</v>
      </c>
      <c r="B579" s="16">
        <v>921</v>
      </c>
      <c r="C579" s="16" t="s">
        <v>52</v>
      </c>
      <c r="D579" s="16" t="s">
        <v>45</v>
      </c>
      <c r="E579" s="16" t="s">
        <v>217</v>
      </c>
      <c r="F579" s="30" t="s">
        <v>32</v>
      </c>
      <c r="G579" s="28">
        <v>3200</v>
      </c>
      <c r="H579" s="14"/>
      <c r="I579" s="14"/>
      <c r="J579" s="14"/>
      <c r="K579" s="14"/>
      <c r="L579" s="14"/>
      <c r="M579" s="14"/>
      <c r="N579" s="14"/>
      <c r="O579" s="14">
        <v>87.22</v>
      </c>
      <c r="P579" s="14"/>
      <c r="Q579" s="14"/>
      <c r="R579" s="14"/>
      <c r="S579" s="14"/>
      <c r="T579" s="45">
        <v>0</v>
      </c>
      <c r="U579" s="45"/>
      <c r="V579" s="29">
        <f>G579+H579+I579+J579+K579+L579+M579+N579+O579</f>
        <v>3287.22</v>
      </c>
      <c r="W579" s="23"/>
    </row>
    <row r="580" spans="1:23" ht="67.5">
      <c r="A580" s="31" t="s">
        <v>218</v>
      </c>
      <c r="B580" s="16">
        <v>921</v>
      </c>
      <c r="C580" s="16" t="s">
        <v>52</v>
      </c>
      <c r="D580" s="16" t="s">
        <v>45</v>
      </c>
      <c r="E580" s="16" t="s">
        <v>219</v>
      </c>
      <c r="F580" s="27" t="s">
        <v>0</v>
      </c>
      <c r="G580" s="28">
        <f>G581</f>
        <v>1212843</v>
      </c>
      <c r="H580" s="14"/>
      <c r="I580" s="14"/>
      <c r="J580" s="14"/>
      <c r="K580" s="14"/>
      <c r="L580" s="14"/>
      <c r="M580" s="14"/>
      <c r="N580" s="14"/>
      <c r="O580" s="14"/>
      <c r="P580" s="14"/>
      <c r="Q580" s="29">
        <f>Q581</f>
        <v>248217</v>
      </c>
      <c r="R580" s="29"/>
      <c r="S580" s="29"/>
      <c r="T580" s="29"/>
      <c r="U580" s="29">
        <f aca="true" t="shared" si="60" ref="U580:V582">U581</f>
        <v>-45634</v>
      </c>
      <c r="V580" s="29">
        <f t="shared" si="60"/>
        <v>1415426</v>
      </c>
      <c r="W580" s="23"/>
    </row>
    <row r="581" spans="1:23" ht="22.5">
      <c r="A581" s="26" t="s">
        <v>229</v>
      </c>
      <c r="B581" s="16">
        <v>921</v>
      </c>
      <c r="C581" s="16" t="s">
        <v>52</v>
      </c>
      <c r="D581" s="16" t="s">
        <v>45</v>
      </c>
      <c r="E581" s="16" t="s">
        <v>219</v>
      </c>
      <c r="F581" s="30" t="s">
        <v>38</v>
      </c>
      <c r="G581" s="28">
        <f>G582</f>
        <v>1212843</v>
      </c>
      <c r="H581" s="14"/>
      <c r="I581" s="14"/>
      <c r="J581" s="14"/>
      <c r="K581" s="14"/>
      <c r="L581" s="14"/>
      <c r="M581" s="14"/>
      <c r="N581" s="14"/>
      <c r="O581" s="14"/>
      <c r="P581" s="14"/>
      <c r="Q581" s="29">
        <f>Q582</f>
        <v>248217</v>
      </c>
      <c r="R581" s="29"/>
      <c r="S581" s="29"/>
      <c r="T581" s="29"/>
      <c r="U581" s="29">
        <f t="shared" si="60"/>
        <v>-45634</v>
      </c>
      <c r="V581" s="29">
        <f t="shared" si="60"/>
        <v>1415426</v>
      </c>
      <c r="W581" s="23"/>
    </row>
    <row r="582" spans="1:23" ht="11.25">
      <c r="A582" s="26" t="s">
        <v>117</v>
      </c>
      <c r="B582" s="16">
        <v>921</v>
      </c>
      <c r="C582" s="16" t="s">
        <v>52</v>
      </c>
      <c r="D582" s="16" t="s">
        <v>45</v>
      </c>
      <c r="E582" s="16" t="s">
        <v>219</v>
      </c>
      <c r="F582" s="30">
        <v>610</v>
      </c>
      <c r="G582" s="28">
        <f>G583</f>
        <v>1212843</v>
      </c>
      <c r="H582" s="14"/>
      <c r="I582" s="14"/>
      <c r="J582" s="14"/>
      <c r="K582" s="14"/>
      <c r="L582" s="14"/>
      <c r="M582" s="14"/>
      <c r="N582" s="14"/>
      <c r="O582" s="14"/>
      <c r="P582" s="14"/>
      <c r="Q582" s="29">
        <f>Q583</f>
        <v>248217</v>
      </c>
      <c r="R582" s="29"/>
      <c r="S582" s="29"/>
      <c r="T582" s="29"/>
      <c r="U582" s="29">
        <f t="shared" si="60"/>
        <v>-45634</v>
      </c>
      <c r="V582" s="29">
        <f t="shared" si="60"/>
        <v>1415426</v>
      </c>
      <c r="W582" s="23"/>
    </row>
    <row r="583" spans="1:23" ht="45">
      <c r="A583" s="26" t="s">
        <v>39</v>
      </c>
      <c r="B583" s="16">
        <v>921</v>
      </c>
      <c r="C583" s="16" t="s">
        <v>52</v>
      </c>
      <c r="D583" s="16" t="s">
        <v>45</v>
      </c>
      <c r="E583" s="16" t="s">
        <v>219</v>
      </c>
      <c r="F583" s="30" t="s">
        <v>40</v>
      </c>
      <c r="G583" s="28">
        <v>1212843</v>
      </c>
      <c r="H583" s="14"/>
      <c r="I583" s="14"/>
      <c r="J583" s="14"/>
      <c r="K583" s="14"/>
      <c r="L583" s="14"/>
      <c r="M583" s="14"/>
      <c r="N583" s="14"/>
      <c r="O583" s="14"/>
      <c r="P583" s="14"/>
      <c r="Q583" s="14">
        <v>248217</v>
      </c>
      <c r="R583" s="14"/>
      <c r="S583" s="14"/>
      <c r="T583" s="14"/>
      <c r="U583" s="14">
        <v>-45634</v>
      </c>
      <c r="V583" s="29">
        <f>G583+H583+I583+J583+K583+L583+M583+N583+O583+Q583+U583</f>
        <v>1415426</v>
      </c>
      <c r="W583" s="23"/>
    </row>
    <row r="584" spans="1:23" ht="45">
      <c r="A584" s="31" t="s">
        <v>220</v>
      </c>
      <c r="B584" s="16">
        <v>921</v>
      </c>
      <c r="C584" s="16" t="s">
        <v>52</v>
      </c>
      <c r="D584" s="16" t="s">
        <v>45</v>
      </c>
      <c r="E584" s="16" t="s">
        <v>221</v>
      </c>
      <c r="F584" s="30"/>
      <c r="G584" s="28">
        <f>G585</f>
        <v>21241220</v>
      </c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29">
        <f aca="true" t="shared" si="61" ref="T584:V586">T585</f>
        <v>658610</v>
      </c>
      <c r="U584" s="29"/>
      <c r="V584" s="29">
        <f t="shared" si="61"/>
        <v>21899830</v>
      </c>
      <c r="W584" s="23"/>
    </row>
    <row r="585" spans="1:23" ht="22.5">
      <c r="A585" s="26" t="s">
        <v>229</v>
      </c>
      <c r="B585" s="16">
        <v>921</v>
      </c>
      <c r="C585" s="16" t="s">
        <v>52</v>
      </c>
      <c r="D585" s="16" t="s">
        <v>45</v>
      </c>
      <c r="E585" s="16" t="s">
        <v>221</v>
      </c>
      <c r="F585" s="30" t="s">
        <v>38</v>
      </c>
      <c r="G585" s="28">
        <f>G586</f>
        <v>21241220</v>
      </c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29">
        <f t="shared" si="61"/>
        <v>658610</v>
      </c>
      <c r="U585" s="29"/>
      <c r="V585" s="29">
        <f t="shared" si="61"/>
        <v>21899830</v>
      </c>
      <c r="W585" s="23"/>
    </row>
    <row r="586" spans="1:23" ht="11.25">
      <c r="A586" s="26" t="s">
        <v>117</v>
      </c>
      <c r="B586" s="16">
        <v>921</v>
      </c>
      <c r="C586" s="16" t="s">
        <v>52</v>
      </c>
      <c r="D586" s="16" t="s">
        <v>45</v>
      </c>
      <c r="E586" s="16" t="s">
        <v>221</v>
      </c>
      <c r="F586" s="30">
        <v>610</v>
      </c>
      <c r="G586" s="28">
        <f>G587</f>
        <v>21241220</v>
      </c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29">
        <f t="shared" si="61"/>
        <v>658610</v>
      </c>
      <c r="U586" s="29"/>
      <c r="V586" s="29">
        <f t="shared" si="61"/>
        <v>21899830</v>
      </c>
      <c r="W586" s="23"/>
    </row>
    <row r="587" spans="1:23" ht="45">
      <c r="A587" s="26" t="s">
        <v>39</v>
      </c>
      <c r="B587" s="16">
        <v>921</v>
      </c>
      <c r="C587" s="16" t="s">
        <v>52</v>
      </c>
      <c r="D587" s="16" t="s">
        <v>45</v>
      </c>
      <c r="E587" s="16" t="s">
        <v>221</v>
      </c>
      <c r="F587" s="30" t="s">
        <v>40</v>
      </c>
      <c r="G587" s="28">
        <v>21241220</v>
      </c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>
        <v>658610</v>
      </c>
      <c r="U587" s="14"/>
      <c r="V587" s="29">
        <f>G587+H587+I587+J587+K587+L587+M587+N587+T587</f>
        <v>21899830</v>
      </c>
      <c r="W587" s="23"/>
    </row>
    <row r="588" spans="1:23" ht="22.5">
      <c r="A588" s="31" t="s">
        <v>222</v>
      </c>
      <c r="B588" s="16">
        <v>921</v>
      </c>
      <c r="C588" s="16" t="s">
        <v>52</v>
      </c>
      <c r="D588" s="16" t="s">
        <v>45</v>
      </c>
      <c r="E588" s="16" t="s">
        <v>223</v>
      </c>
      <c r="F588" s="30"/>
      <c r="G588" s="28">
        <f>G591</f>
        <v>1503221</v>
      </c>
      <c r="H588" s="29">
        <f>H591</f>
        <v>0</v>
      </c>
      <c r="I588" s="29">
        <f>I591</f>
        <v>1023000</v>
      </c>
      <c r="J588" s="29"/>
      <c r="K588" s="29">
        <f>K591</f>
        <v>1665297</v>
      </c>
      <c r="L588" s="29">
        <f>L591</f>
        <v>234298</v>
      </c>
      <c r="M588" s="29">
        <f>M591</f>
        <v>582466.96</v>
      </c>
      <c r="N588" s="29">
        <f>N591+N589</f>
        <v>217716.2</v>
      </c>
      <c r="O588" s="29">
        <f>O591+O589</f>
        <v>970921.38</v>
      </c>
      <c r="P588" s="29">
        <f>P591+P589</f>
        <v>607584</v>
      </c>
      <c r="Q588" s="29">
        <f>Q591+Q589</f>
        <v>351419</v>
      </c>
      <c r="R588" s="29"/>
      <c r="S588" s="29">
        <f>S591+S589</f>
        <v>1099086.37</v>
      </c>
      <c r="T588" s="29">
        <f>T591+T589</f>
        <v>807220.57</v>
      </c>
      <c r="U588" s="29">
        <f>U591+U589</f>
        <v>687275.91</v>
      </c>
      <c r="V588" s="29">
        <f>V591+V589</f>
        <v>9749506.39</v>
      </c>
      <c r="W588" s="23"/>
    </row>
    <row r="589" spans="1:23" ht="22.5">
      <c r="A589" s="26" t="s">
        <v>23</v>
      </c>
      <c r="B589" s="16">
        <v>921</v>
      </c>
      <c r="C589" s="16" t="s">
        <v>52</v>
      </c>
      <c r="D589" s="16" t="s">
        <v>45</v>
      </c>
      <c r="E589" s="16" t="s">
        <v>223</v>
      </c>
      <c r="F589" s="30" t="s">
        <v>24</v>
      </c>
      <c r="G589" s="28"/>
      <c r="H589" s="29"/>
      <c r="I589" s="29"/>
      <c r="J589" s="29"/>
      <c r="K589" s="29"/>
      <c r="L589" s="29"/>
      <c r="M589" s="29"/>
      <c r="N589" s="29">
        <f>N590</f>
        <v>17516.2</v>
      </c>
      <c r="O589" s="29">
        <f>O590</f>
        <v>66720</v>
      </c>
      <c r="P589" s="29"/>
      <c r="Q589" s="29"/>
      <c r="R589" s="29"/>
      <c r="S589" s="29"/>
      <c r="T589" s="29">
        <f>T590</f>
        <v>-30000</v>
      </c>
      <c r="U589" s="29"/>
      <c r="V589" s="29">
        <f>V590</f>
        <v>54236.2</v>
      </c>
      <c r="W589" s="23"/>
    </row>
    <row r="590" spans="1:23" ht="22.5">
      <c r="A590" s="26" t="s">
        <v>25</v>
      </c>
      <c r="B590" s="16">
        <v>921</v>
      </c>
      <c r="C590" s="16" t="s">
        <v>52</v>
      </c>
      <c r="D590" s="16" t="s">
        <v>45</v>
      </c>
      <c r="E590" s="16" t="s">
        <v>223</v>
      </c>
      <c r="F590" s="30" t="s">
        <v>26</v>
      </c>
      <c r="G590" s="28"/>
      <c r="H590" s="29"/>
      <c r="I590" s="29"/>
      <c r="J590" s="29"/>
      <c r="K590" s="29"/>
      <c r="L590" s="29"/>
      <c r="M590" s="29"/>
      <c r="N590" s="29">
        <v>17516.2</v>
      </c>
      <c r="O590" s="29">
        <v>66720</v>
      </c>
      <c r="P590" s="29"/>
      <c r="Q590" s="29"/>
      <c r="R590" s="29"/>
      <c r="S590" s="29"/>
      <c r="T590" s="29">
        <v>-30000</v>
      </c>
      <c r="U590" s="29"/>
      <c r="V590" s="29">
        <f>G590+H590+I590+J590+K590+L590+M590+N590+O590+T590</f>
        <v>54236.2</v>
      </c>
      <c r="W590" s="23"/>
    </row>
    <row r="591" spans="1:23" ht="22.5">
      <c r="A591" s="26" t="s">
        <v>229</v>
      </c>
      <c r="B591" s="16">
        <v>921</v>
      </c>
      <c r="C591" s="16" t="s">
        <v>52</v>
      </c>
      <c r="D591" s="16" t="s">
        <v>45</v>
      </c>
      <c r="E591" s="16" t="s">
        <v>223</v>
      </c>
      <c r="F591" s="30" t="s">
        <v>38</v>
      </c>
      <c r="G591" s="28">
        <f aca="true" t="shared" si="62" ref="G591:V591">G592</f>
        <v>1503221</v>
      </c>
      <c r="H591" s="29">
        <f t="shared" si="62"/>
        <v>0</v>
      </c>
      <c r="I591" s="29">
        <f t="shared" si="62"/>
        <v>1023000</v>
      </c>
      <c r="J591" s="29"/>
      <c r="K591" s="29">
        <f t="shared" si="62"/>
        <v>1665297</v>
      </c>
      <c r="L591" s="29">
        <f t="shared" si="62"/>
        <v>234298</v>
      </c>
      <c r="M591" s="29">
        <f t="shared" si="62"/>
        <v>582466.96</v>
      </c>
      <c r="N591" s="29">
        <f t="shared" si="62"/>
        <v>200200</v>
      </c>
      <c r="O591" s="29">
        <f t="shared" si="62"/>
        <v>904201.38</v>
      </c>
      <c r="P591" s="29">
        <f t="shared" si="62"/>
        <v>607584</v>
      </c>
      <c r="Q591" s="29">
        <f t="shared" si="62"/>
        <v>351419</v>
      </c>
      <c r="R591" s="29"/>
      <c r="S591" s="29">
        <f t="shared" si="62"/>
        <v>1099086.37</v>
      </c>
      <c r="T591" s="29">
        <f t="shared" si="62"/>
        <v>837220.57</v>
      </c>
      <c r="U591" s="29">
        <f t="shared" si="62"/>
        <v>687275.91</v>
      </c>
      <c r="V591" s="29">
        <f t="shared" si="62"/>
        <v>9695270.190000001</v>
      </c>
      <c r="W591" s="23"/>
    </row>
    <row r="592" spans="1:23" ht="11.25">
      <c r="A592" s="26" t="s">
        <v>117</v>
      </c>
      <c r="B592" s="16">
        <v>921</v>
      </c>
      <c r="C592" s="16" t="s">
        <v>52</v>
      </c>
      <c r="D592" s="16" t="s">
        <v>45</v>
      </c>
      <c r="E592" s="16" t="s">
        <v>223</v>
      </c>
      <c r="F592" s="30">
        <v>610</v>
      </c>
      <c r="G592" s="28">
        <f>G593</f>
        <v>1503221</v>
      </c>
      <c r="H592" s="29">
        <f>H593+H594</f>
        <v>0</v>
      </c>
      <c r="I592" s="29">
        <f>I593+I594</f>
        <v>1023000</v>
      </c>
      <c r="J592" s="29"/>
      <c r="K592" s="29">
        <f aca="true" t="shared" si="63" ref="K592:V592">K593+K594</f>
        <v>1665297</v>
      </c>
      <c r="L592" s="29">
        <f t="shared" si="63"/>
        <v>234298</v>
      </c>
      <c r="M592" s="29">
        <f t="shared" si="63"/>
        <v>582466.96</v>
      </c>
      <c r="N592" s="29">
        <f t="shared" si="63"/>
        <v>200200</v>
      </c>
      <c r="O592" s="29">
        <f t="shared" si="63"/>
        <v>904201.38</v>
      </c>
      <c r="P592" s="29">
        <f>P593+P594</f>
        <v>607584</v>
      </c>
      <c r="Q592" s="29">
        <f t="shared" si="63"/>
        <v>351419</v>
      </c>
      <c r="R592" s="29"/>
      <c r="S592" s="29">
        <f>S593+S594</f>
        <v>1099086.37</v>
      </c>
      <c r="T592" s="29">
        <f>T593+T594</f>
        <v>837220.57</v>
      </c>
      <c r="U592" s="29">
        <f>U593+U594</f>
        <v>687275.91</v>
      </c>
      <c r="V592" s="29">
        <f t="shared" si="63"/>
        <v>9695270.190000001</v>
      </c>
      <c r="W592" s="23"/>
    </row>
    <row r="593" spans="1:23" ht="45" hidden="1">
      <c r="A593" s="26" t="s">
        <v>39</v>
      </c>
      <c r="B593" s="16">
        <v>921</v>
      </c>
      <c r="C593" s="16" t="s">
        <v>52</v>
      </c>
      <c r="D593" s="16" t="s">
        <v>45</v>
      </c>
      <c r="E593" s="16" t="s">
        <v>223</v>
      </c>
      <c r="F593" s="30" t="s">
        <v>40</v>
      </c>
      <c r="G593" s="28">
        <v>1503221</v>
      </c>
      <c r="H593" s="14">
        <v>-1503221</v>
      </c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29">
        <f>G593+H593</f>
        <v>0</v>
      </c>
      <c r="W593" s="23"/>
    </row>
    <row r="594" spans="1:23" ht="11.25">
      <c r="A594" s="26" t="s">
        <v>256</v>
      </c>
      <c r="B594" s="16">
        <v>921</v>
      </c>
      <c r="C594" s="16" t="s">
        <v>52</v>
      </c>
      <c r="D594" s="16" t="s">
        <v>45</v>
      </c>
      <c r="E594" s="16" t="s">
        <v>223</v>
      </c>
      <c r="F594" s="30">
        <v>612</v>
      </c>
      <c r="G594" s="28"/>
      <c r="H594" s="14">
        <v>1503221</v>
      </c>
      <c r="I594" s="14">
        <v>1023000</v>
      </c>
      <c r="J594" s="14"/>
      <c r="K594" s="14">
        <v>1665297</v>
      </c>
      <c r="L594" s="14">
        <v>234298</v>
      </c>
      <c r="M594" s="14">
        <v>582466.96</v>
      </c>
      <c r="N594" s="14">
        <v>200200</v>
      </c>
      <c r="O594" s="14">
        <v>904201.38</v>
      </c>
      <c r="P594" s="14">
        <v>607584</v>
      </c>
      <c r="Q594" s="14">
        <v>351419</v>
      </c>
      <c r="R594" s="14"/>
      <c r="S594" s="14">
        <v>1099086.37</v>
      </c>
      <c r="T594" s="14">
        <v>837220.57</v>
      </c>
      <c r="U594" s="14">
        <v>687275.91</v>
      </c>
      <c r="V594" s="29">
        <f>G594+H594+I594+J594+K594+L594+M594+N594+O594+Q594+U594+T594+P594+S594</f>
        <v>9695270.190000001</v>
      </c>
      <c r="W594" s="23"/>
    </row>
    <row r="595" spans="1:23" ht="22.5" hidden="1">
      <c r="A595" s="46" t="s">
        <v>295</v>
      </c>
      <c r="B595" s="16">
        <v>921</v>
      </c>
      <c r="C595" s="16" t="s">
        <v>52</v>
      </c>
      <c r="D595" s="16" t="s">
        <v>45</v>
      </c>
      <c r="E595" s="16" t="s">
        <v>296</v>
      </c>
      <c r="F595" s="30"/>
      <c r="G595" s="28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29">
        <f>V596</f>
        <v>0</v>
      </c>
      <c r="W595" s="23"/>
    </row>
    <row r="596" spans="1:23" ht="22.5" hidden="1">
      <c r="A596" s="26" t="s">
        <v>229</v>
      </c>
      <c r="B596" s="16">
        <v>921</v>
      </c>
      <c r="C596" s="16" t="s">
        <v>52</v>
      </c>
      <c r="D596" s="16" t="s">
        <v>45</v>
      </c>
      <c r="E596" s="16" t="s">
        <v>296</v>
      </c>
      <c r="F596" s="30">
        <v>600</v>
      </c>
      <c r="G596" s="28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29">
        <f>V597</f>
        <v>0</v>
      </c>
      <c r="W596" s="23"/>
    </row>
    <row r="597" spans="1:23" ht="11.25" hidden="1">
      <c r="A597" s="26" t="s">
        <v>117</v>
      </c>
      <c r="B597" s="16">
        <v>921</v>
      </c>
      <c r="C597" s="16" t="s">
        <v>52</v>
      </c>
      <c r="D597" s="16" t="s">
        <v>45</v>
      </c>
      <c r="E597" s="16" t="s">
        <v>296</v>
      </c>
      <c r="F597" s="30">
        <v>610</v>
      </c>
      <c r="G597" s="28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29">
        <f>V598</f>
        <v>0</v>
      </c>
      <c r="W597" s="23"/>
    </row>
    <row r="598" spans="1:23" ht="11.25" hidden="1">
      <c r="A598" s="26" t="s">
        <v>256</v>
      </c>
      <c r="B598" s="16">
        <v>921</v>
      </c>
      <c r="C598" s="16" t="s">
        <v>52</v>
      </c>
      <c r="D598" s="16" t="s">
        <v>45</v>
      </c>
      <c r="E598" s="16" t="s">
        <v>296</v>
      </c>
      <c r="F598" s="30">
        <v>612</v>
      </c>
      <c r="G598" s="28"/>
      <c r="H598" s="14"/>
      <c r="I598" s="14"/>
      <c r="J598" s="14"/>
      <c r="K598" s="14"/>
      <c r="L598" s="14">
        <v>0</v>
      </c>
      <c r="M598" s="14"/>
      <c r="N598" s="14"/>
      <c r="O598" s="14"/>
      <c r="P598" s="14"/>
      <c r="Q598" s="14"/>
      <c r="R598" s="14"/>
      <c r="S598" s="14"/>
      <c r="T598" s="14"/>
      <c r="U598" s="14"/>
      <c r="V598" s="29">
        <f>L598</f>
        <v>0</v>
      </c>
      <c r="W598" s="23"/>
    </row>
    <row r="599" spans="1:23" ht="22.5">
      <c r="A599" s="31" t="s">
        <v>185</v>
      </c>
      <c r="B599" s="16">
        <v>921</v>
      </c>
      <c r="C599" s="16" t="s">
        <v>52</v>
      </c>
      <c r="D599" s="16" t="s">
        <v>45</v>
      </c>
      <c r="E599" s="16" t="s">
        <v>184</v>
      </c>
      <c r="F599" s="30"/>
      <c r="G599" s="28">
        <f>G600</f>
        <v>53380</v>
      </c>
      <c r="H599" s="14"/>
      <c r="I599" s="14"/>
      <c r="J599" s="14"/>
      <c r="K599" s="14"/>
      <c r="L599" s="14"/>
      <c r="M599" s="14"/>
      <c r="N599" s="14"/>
      <c r="O599" s="14"/>
      <c r="P599" s="29">
        <f>P600</f>
        <v>30000</v>
      </c>
      <c r="Q599" s="29"/>
      <c r="R599" s="29"/>
      <c r="S599" s="29"/>
      <c r="T599" s="29"/>
      <c r="U599" s="29"/>
      <c r="V599" s="29">
        <f>V600</f>
        <v>83380</v>
      </c>
      <c r="W599" s="23"/>
    </row>
    <row r="600" spans="1:23" ht="22.5">
      <c r="A600" s="26" t="s">
        <v>23</v>
      </c>
      <c r="B600" s="16">
        <v>921</v>
      </c>
      <c r="C600" s="16" t="s">
        <v>52</v>
      </c>
      <c r="D600" s="16" t="s">
        <v>45</v>
      </c>
      <c r="E600" s="16" t="s">
        <v>184</v>
      </c>
      <c r="F600" s="30" t="s">
        <v>24</v>
      </c>
      <c r="G600" s="28">
        <f>G601</f>
        <v>53380</v>
      </c>
      <c r="H600" s="14"/>
      <c r="I600" s="14"/>
      <c r="J600" s="14"/>
      <c r="K600" s="14"/>
      <c r="L600" s="14"/>
      <c r="M600" s="14"/>
      <c r="N600" s="14"/>
      <c r="O600" s="14"/>
      <c r="P600" s="29">
        <f>P601</f>
        <v>30000</v>
      </c>
      <c r="Q600" s="29"/>
      <c r="R600" s="29"/>
      <c r="S600" s="29"/>
      <c r="T600" s="29"/>
      <c r="U600" s="29"/>
      <c r="V600" s="29">
        <f>V601</f>
        <v>83380</v>
      </c>
      <c r="W600" s="23"/>
    </row>
    <row r="601" spans="1:23" ht="22.5">
      <c r="A601" s="26" t="s">
        <v>25</v>
      </c>
      <c r="B601" s="16">
        <v>921</v>
      </c>
      <c r="C601" s="16" t="s">
        <v>52</v>
      </c>
      <c r="D601" s="16" t="s">
        <v>45</v>
      </c>
      <c r="E601" s="16" t="s">
        <v>184</v>
      </c>
      <c r="F601" s="30" t="s">
        <v>26</v>
      </c>
      <c r="G601" s="28">
        <v>53380</v>
      </c>
      <c r="H601" s="14"/>
      <c r="I601" s="14"/>
      <c r="J601" s="14"/>
      <c r="K601" s="14"/>
      <c r="L601" s="14"/>
      <c r="M601" s="14"/>
      <c r="N601" s="14"/>
      <c r="O601" s="14"/>
      <c r="P601" s="14">
        <v>30000</v>
      </c>
      <c r="Q601" s="14"/>
      <c r="R601" s="14"/>
      <c r="S601" s="14"/>
      <c r="T601" s="14"/>
      <c r="U601" s="14"/>
      <c r="V601" s="29">
        <f>G601+H601+I601+J601+K601+L601+M601+N601+P601</f>
        <v>83380</v>
      </c>
      <c r="W601" s="23"/>
    </row>
    <row r="602" spans="1:23" ht="11.25">
      <c r="A602" s="18" t="s">
        <v>63</v>
      </c>
      <c r="B602" s="19">
        <v>921</v>
      </c>
      <c r="C602" s="19" t="s">
        <v>47</v>
      </c>
      <c r="D602" s="16"/>
      <c r="E602" s="16"/>
      <c r="F602" s="30"/>
      <c r="G602" s="21">
        <v>3745492</v>
      </c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22">
        <v>3745492</v>
      </c>
      <c r="W602" s="23"/>
    </row>
    <row r="603" spans="1:23" ht="11.25">
      <c r="A603" s="18" t="s">
        <v>79</v>
      </c>
      <c r="B603" s="19">
        <v>921</v>
      </c>
      <c r="C603" s="19" t="s">
        <v>47</v>
      </c>
      <c r="D603" s="19" t="s">
        <v>35</v>
      </c>
      <c r="E603" s="24" t="s">
        <v>0</v>
      </c>
      <c r="F603" s="30"/>
      <c r="G603" s="21">
        <v>3745492</v>
      </c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22">
        <v>3745492</v>
      </c>
      <c r="W603" s="23"/>
    </row>
    <row r="604" spans="1:23" ht="45">
      <c r="A604" s="26" t="s">
        <v>80</v>
      </c>
      <c r="B604" s="16">
        <v>921</v>
      </c>
      <c r="C604" s="16" t="s">
        <v>47</v>
      </c>
      <c r="D604" s="16" t="s">
        <v>35</v>
      </c>
      <c r="E604" s="16" t="s">
        <v>135</v>
      </c>
      <c r="F604" s="30"/>
      <c r="G604" s="28">
        <f>G605</f>
        <v>3745492</v>
      </c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29">
        <f>V605</f>
        <v>3745492</v>
      </c>
      <c r="W604" s="23"/>
    </row>
    <row r="605" spans="1:23" ht="11.25">
      <c r="A605" s="26" t="s">
        <v>60</v>
      </c>
      <c r="B605" s="16">
        <v>921</v>
      </c>
      <c r="C605" s="16" t="s">
        <v>47</v>
      </c>
      <c r="D605" s="16" t="s">
        <v>35</v>
      </c>
      <c r="E605" s="16" t="s">
        <v>135</v>
      </c>
      <c r="F605" s="30">
        <v>300</v>
      </c>
      <c r="G605" s="28">
        <f>G606</f>
        <v>3745492</v>
      </c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29">
        <f>V606</f>
        <v>3745492</v>
      </c>
      <c r="W605" s="23"/>
    </row>
    <row r="606" spans="1:23" ht="11.25">
      <c r="A606" s="26" t="s">
        <v>122</v>
      </c>
      <c r="B606" s="16">
        <v>921</v>
      </c>
      <c r="C606" s="16" t="s">
        <v>47</v>
      </c>
      <c r="D606" s="16" t="s">
        <v>35</v>
      </c>
      <c r="E606" s="16" t="s">
        <v>135</v>
      </c>
      <c r="F606" s="30">
        <v>310</v>
      </c>
      <c r="G606" s="28">
        <f>G607</f>
        <v>3745492</v>
      </c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29">
        <f>V607</f>
        <v>3745492</v>
      </c>
      <c r="W606" s="23"/>
    </row>
    <row r="607" spans="1:23" ht="22.5">
      <c r="A607" s="26" t="s">
        <v>67</v>
      </c>
      <c r="B607" s="16">
        <v>921</v>
      </c>
      <c r="C607" s="16" t="s">
        <v>47</v>
      </c>
      <c r="D607" s="16" t="s">
        <v>35</v>
      </c>
      <c r="E607" s="16" t="s">
        <v>135</v>
      </c>
      <c r="F607" s="30">
        <v>313</v>
      </c>
      <c r="G607" s="28">
        <v>3745492</v>
      </c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29">
        <f>G607+H607+I607+J607+K607+L607+M607+N607</f>
        <v>3745492</v>
      </c>
      <c r="W607" s="23"/>
    </row>
    <row r="608" spans="1:23" ht="11.25">
      <c r="A608" s="18" t="s">
        <v>89</v>
      </c>
      <c r="B608" s="16">
        <v>921</v>
      </c>
      <c r="C608" s="16">
        <v>11</v>
      </c>
      <c r="D608" s="16"/>
      <c r="E608" s="16"/>
      <c r="F608" s="30"/>
      <c r="G608" s="28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29">
        <f>T609+T614</f>
        <v>211000</v>
      </c>
      <c r="U608" s="29"/>
      <c r="V608" s="29">
        <f>V609+V614</f>
        <v>211000</v>
      </c>
      <c r="W608" s="23"/>
    </row>
    <row r="609" spans="1:23" ht="11.25">
      <c r="A609" s="18" t="s">
        <v>90</v>
      </c>
      <c r="B609" s="16">
        <v>921</v>
      </c>
      <c r="C609" s="16">
        <v>11</v>
      </c>
      <c r="D609" s="16" t="s">
        <v>276</v>
      </c>
      <c r="E609" s="16"/>
      <c r="F609" s="30"/>
      <c r="G609" s="28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29">
        <f aca="true" t="shared" si="64" ref="T609:V612">T610</f>
        <v>11000</v>
      </c>
      <c r="U609" s="29"/>
      <c r="V609" s="29">
        <f t="shared" si="64"/>
        <v>11000</v>
      </c>
      <c r="W609" s="23"/>
    </row>
    <row r="610" spans="1:23" ht="11.25">
      <c r="A610" s="6" t="s">
        <v>330</v>
      </c>
      <c r="B610" s="16">
        <v>921</v>
      </c>
      <c r="C610" s="16">
        <v>11</v>
      </c>
      <c r="D610" s="16" t="s">
        <v>276</v>
      </c>
      <c r="E610" s="16" t="s">
        <v>331</v>
      </c>
      <c r="F610" s="30"/>
      <c r="G610" s="28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29">
        <f t="shared" si="64"/>
        <v>11000</v>
      </c>
      <c r="U610" s="29"/>
      <c r="V610" s="29">
        <f t="shared" si="64"/>
        <v>11000</v>
      </c>
      <c r="W610" s="23"/>
    </row>
    <row r="611" spans="1:23" ht="22.5">
      <c r="A611" s="26" t="s">
        <v>229</v>
      </c>
      <c r="B611" s="16">
        <v>921</v>
      </c>
      <c r="C611" s="16">
        <v>11</v>
      </c>
      <c r="D611" s="16" t="s">
        <v>276</v>
      </c>
      <c r="E611" s="16" t="s">
        <v>331</v>
      </c>
      <c r="F611" s="30">
        <v>600</v>
      </c>
      <c r="G611" s="28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29">
        <f t="shared" si="64"/>
        <v>11000</v>
      </c>
      <c r="U611" s="29"/>
      <c r="V611" s="29">
        <f t="shared" si="64"/>
        <v>11000</v>
      </c>
      <c r="W611" s="23"/>
    </row>
    <row r="612" spans="1:23" ht="11.25">
      <c r="A612" s="26" t="s">
        <v>117</v>
      </c>
      <c r="B612" s="16">
        <v>921</v>
      </c>
      <c r="C612" s="16">
        <v>11</v>
      </c>
      <c r="D612" s="16" t="s">
        <v>276</v>
      </c>
      <c r="E612" s="16" t="s">
        <v>331</v>
      </c>
      <c r="F612" s="30">
        <v>610</v>
      </c>
      <c r="G612" s="28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29">
        <f t="shared" si="64"/>
        <v>11000</v>
      </c>
      <c r="U612" s="29"/>
      <c r="V612" s="29">
        <f t="shared" si="64"/>
        <v>11000</v>
      </c>
      <c r="W612" s="23"/>
    </row>
    <row r="613" spans="1:23" ht="11.25">
      <c r="A613" s="26" t="s">
        <v>256</v>
      </c>
      <c r="B613" s="16">
        <v>921</v>
      </c>
      <c r="C613" s="16">
        <v>11</v>
      </c>
      <c r="D613" s="16" t="s">
        <v>276</v>
      </c>
      <c r="E613" s="16" t="s">
        <v>331</v>
      </c>
      <c r="F613" s="30">
        <v>612</v>
      </c>
      <c r="G613" s="28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>
        <v>11000</v>
      </c>
      <c r="U613" s="14"/>
      <c r="V613" s="29">
        <f>T613</f>
        <v>11000</v>
      </c>
      <c r="W613" s="23"/>
    </row>
    <row r="614" spans="1:23" ht="11.25">
      <c r="A614" s="6" t="s">
        <v>332</v>
      </c>
      <c r="B614" s="16">
        <v>921</v>
      </c>
      <c r="C614" s="16">
        <v>11</v>
      </c>
      <c r="D614" s="16" t="s">
        <v>333</v>
      </c>
      <c r="E614" s="16"/>
      <c r="F614" s="30"/>
      <c r="G614" s="28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29">
        <f aca="true" t="shared" si="65" ref="T614:V617">T615</f>
        <v>200000</v>
      </c>
      <c r="U614" s="29"/>
      <c r="V614" s="29">
        <f t="shared" si="65"/>
        <v>200000</v>
      </c>
      <c r="W614" s="23"/>
    </row>
    <row r="615" spans="1:23" ht="33.75">
      <c r="A615" s="6" t="s">
        <v>334</v>
      </c>
      <c r="B615" s="16">
        <v>921</v>
      </c>
      <c r="C615" s="16">
        <v>11</v>
      </c>
      <c r="D615" s="16" t="s">
        <v>333</v>
      </c>
      <c r="E615" s="16" t="s">
        <v>335</v>
      </c>
      <c r="F615" s="30"/>
      <c r="G615" s="28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29">
        <f t="shared" si="65"/>
        <v>200000</v>
      </c>
      <c r="U615" s="29"/>
      <c r="V615" s="29">
        <f t="shared" si="65"/>
        <v>200000</v>
      </c>
      <c r="W615" s="23"/>
    </row>
    <row r="616" spans="1:23" ht="22.5">
      <c r="A616" s="26" t="s">
        <v>229</v>
      </c>
      <c r="B616" s="16">
        <v>921</v>
      </c>
      <c r="C616" s="16">
        <v>11</v>
      </c>
      <c r="D616" s="16" t="s">
        <v>333</v>
      </c>
      <c r="E616" s="16" t="s">
        <v>335</v>
      </c>
      <c r="F616" s="30">
        <v>600</v>
      </c>
      <c r="G616" s="28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29">
        <f t="shared" si="65"/>
        <v>200000</v>
      </c>
      <c r="U616" s="29"/>
      <c r="V616" s="29">
        <f t="shared" si="65"/>
        <v>200000</v>
      </c>
      <c r="W616" s="23"/>
    </row>
    <row r="617" spans="1:23" ht="11.25">
      <c r="A617" s="26" t="s">
        <v>117</v>
      </c>
      <c r="B617" s="16">
        <v>921</v>
      </c>
      <c r="C617" s="16">
        <v>11</v>
      </c>
      <c r="D617" s="16" t="s">
        <v>333</v>
      </c>
      <c r="E617" s="16" t="s">
        <v>335</v>
      </c>
      <c r="F617" s="30">
        <v>610</v>
      </c>
      <c r="G617" s="28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29">
        <f t="shared" si="65"/>
        <v>200000</v>
      </c>
      <c r="U617" s="29"/>
      <c r="V617" s="29">
        <f t="shared" si="65"/>
        <v>200000</v>
      </c>
      <c r="W617" s="23"/>
    </row>
    <row r="618" spans="1:23" ht="11.25">
      <c r="A618" s="26" t="s">
        <v>256</v>
      </c>
      <c r="B618" s="16">
        <v>921</v>
      </c>
      <c r="C618" s="16">
        <v>11</v>
      </c>
      <c r="D618" s="16" t="s">
        <v>333</v>
      </c>
      <c r="E618" s="16" t="s">
        <v>335</v>
      </c>
      <c r="F618" s="30">
        <v>612</v>
      </c>
      <c r="G618" s="28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>
        <v>200000</v>
      </c>
      <c r="U618" s="14"/>
      <c r="V618" s="29">
        <f>T618</f>
        <v>200000</v>
      </c>
      <c r="W618" s="23"/>
    </row>
    <row r="619" spans="1:23" ht="21">
      <c r="A619" s="18" t="s">
        <v>136</v>
      </c>
      <c r="B619" s="19">
        <v>961</v>
      </c>
      <c r="C619" s="24" t="s">
        <v>0</v>
      </c>
      <c r="D619" s="16"/>
      <c r="E619" s="16"/>
      <c r="F619" s="30"/>
      <c r="G619" s="21">
        <f>G620+G642</f>
        <v>15256722.530000001</v>
      </c>
      <c r="H619" s="22">
        <f>H620+H642</f>
        <v>184973</v>
      </c>
      <c r="I619" s="22"/>
      <c r="J619" s="22"/>
      <c r="K619" s="22">
        <f>K620+K642</f>
        <v>-225673</v>
      </c>
      <c r="L619" s="22">
        <f>L620+L642+L637</f>
        <v>21486</v>
      </c>
      <c r="M619" s="22"/>
      <c r="N619" s="22">
        <f>N620+N642+N637</f>
        <v>0</v>
      </c>
      <c r="O619" s="22"/>
      <c r="P619" s="22">
        <f>P620+P642+P637</f>
        <v>30000</v>
      </c>
      <c r="Q619" s="22">
        <f>Q620+Q642+Q637</f>
        <v>-524127.9</v>
      </c>
      <c r="R619" s="22"/>
      <c r="S619" s="22"/>
      <c r="T619" s="22">
        <f>T620+T642+T637</f>
        <v>-1600000</v>
      </c>
      <c r="U619" s="22">
        <f>U620+U642+U637</f>
        <v>-24674</v>
      </c>
      <c r="V619" s="22">
        <f>V620+V642+V637</f>
        <v>13118706.63</v>
      </c>
      <c r="W619" s="23"/>
    </row>
    <row r="620" spans="1:23" ht="11.25">
      <c r="A620" s="18" t="s">
        <v>15</v>
      </c>
      <c r="B620" s="19">
        <v>961</v>
      </c>
      <c r="C620" s="19" t="s">
        <v>16</v>
      </c>
      <c r="D620" s="16"/>
      <c r="E620" s="16"/>
      <c r="F620" s="30"/>
      <c r="G620" s="21">
        <f>G621+G633</f>
        <v>7284900</v>
      </c>
      <c r="H620" s="22">
        <f>H621+H633</f>
        <v>184973</v>
      </c>
      <c r="I620" s="22"/>
      <c r="J620" s="22"/>
      <c r="K620" s="22">
        <f>K621+K633</f>
        <v>-225673</v>
      </c>
      <c r="L620" s="22"/>
      <c r="M620" s="22"/>
      <c r="N620" s="22">
        <f>N621+N633</f>
        <v>0</v>
      </c>
      <c r="O620" s="22"/>
      <c r="P620" s="22">
        <f>P621+P633</f>
        <v>30000</v>
      </c>
      <c r="Q620" s="22">
        <f>Q621+Q633</f>
        <v>0</v>
      </c>
      <c r="R620" s="22"/>
      <c r="S620" s="22"/>
      <c r="T620" s="22"/>
      <c r="U620" s="22">
        <f>U621+U633</f>
        <v>-24674</v>
      </c>
      <c r="V620" s="22">
        <f>V621+V633</f>
        <v>7249526</v>
      </c>
      <c r="W620" s="23"/>
    </row>
    <row r="621" spans="1:23" ht="31.5">
      <c r="A621" s="18" t="s">
        <v>81</v>
      </c>
      <c r="B621" s="19">
        <v>961</v>
      </c>
      <c r="C621" s="19" t="s">
        <v>16</v>
      </c>
      <c r="D621" s="19" t="s">
        <v>57</v>
      </c>
      <c r="E621" s="24" t="s">
        <v>0</v>
      </c>
      <c r="F621" s="25" t="s">
        <v>0</v>
      </c>
      <c r="G621" s="21">
        <f>G622</f>
        <v>7239000</v>
      </c>
      <c r="H621" s="22">
        <f>H622</f>
        <v>184973</v>
      </c>
      <c r="I621" s="22"/>
      <c r="J621" s="22"/>
      <c r="K621" s="22">
        <f>K622</f>
        <v>-225673</v>
      </c>
      <c r="L621" s="22"/>
      <c r="M621" s="22"/>
      <c r="N621" s="22">
        <f>N622</f>
        <v>0</v>
      </c>
      <c r="O621" s="22"/>
      <c r="P621" s="22"/>
      <c r="Q621" s="22">
        <f>Q622</f>
        <v>46800</v>
      </c>
      <c r="R621" s="22"/>
      <c r="S621" s="22"/>
      <c r="T621" s="22"/>
      <c r="U621" s="22">
        <f>U622</f>
        <v>-24674</v>
      </c>
      <c r="V621" s="22">
        <f>V622</f>
        <v>7220426</v>
      </c>
      <c r="W621" s="23"/>
    </row>
    <row r="622" spans="1:23" ht="22.5">
      <c r="A622" s="31" t="s">
        <v>140</v>
      </c>
      <c r="B622" s="16">
        <v>961</v>
      </c>
      <c r="C622" s="16" t="s">
        <v>16</v>
      </c>
      <c r="D622" s="16" t="s">
        <v>57</v>
      </c>
      <c r="E622" s="47" t="s">
        <v>224</v>
      </c>
      <c r="F622" s="27" t="s">
        <v>0</v>
      </c>
      <c r="G622" s="28">
        <f>G623+G627+G629</f>
        <v>7239000</v>
      </c>
      <c r="H622" s="29">
        <f>H623+H627+H629</f>
        <v>184973</v>
      </c>
      <c r="I622" s="29"/>
      <c r="J622" s="29"/>
      <c r="K622" s="29">
        <f>K623+K627+K629</f>
        <v>-225673</v>
      </c>
      <c r="L622" s="29"/>
      <c r="M622" s="29"/>
      <c r="N622" s="29">
        <f>N623+N627+N629</f>
        <v>0</v>
      </c>
      <c r="O622" s="29"/>
      <c r="P622" s="29"/>
      <c r="Q622" s="29">
        <f>Q623+Q627+Q629</f>
        <v>46800</v>
      </c>
      <c r="R622" s="29"/>
      <c r="S622" s="29"/>
      <c r="T622" s="29"/>
      <c r="U622" s="29">
        <f>U623+U627+U629</f>
        <v>-24674</v>
      </c>
      <c r="V622" s="29">
        <f>V623+V627+V629</f>
        <v>7220426</v>
      </c>
      <c r="W622" s="23"/>
    </row>
    <row r="623" spans="1:23" ht="45">
      <c r="A623" s="26" t="s">
        <v>19</v>
      </c>
      <c r="B623" s="16">
        <v>961</v>
      </c>
      <c r="C623" s="16" t="s">
        <v>16</v>
      </c>
      <c r="D623" s="16" t="s">
        <v>57</v>
      </c>
      <c r="E623" s="47" t="s">
        <v>224</v>
      </c>
      <c r="F623" s="30" t="s">
        <v>20</v>
      </c>
      <c r="G623" s="28">
        <f>G624</f>
        <v>6443341</v>
      </c>
      <c r="H623" s="29">
        <f>H624</f>
        <v>184973</v>
      </c>
      <c r="I623" s="29"/>
      <c r="J623" s="29"/>
      <c r="K623" s="29">
        <f>K624</f>
        <v>-225673</v>
      </c>
      <c r="L623" s="29"/>
      <c r="M623" s="29"/>
      <c r="N623" s="29">
        <f>N624</f>
        <v>-79514</v>
      </c>
      <c r="O623" s="29"/>
      <c r="P623" s="29"/>
      <c r="Q623" s="29">
        <f>Q624</f>
        <v>17324</v>
      </c>
      <c r="R623" s="29"/>
      <c r="S623" s="29"/>
      <c r="T623" s="29"/>
      <c r="U623" s="29">
        <f>U624</f>
        <v>-24674</v>
      </c>
      <c r="V623" s="29">
        <f>V624</f>
        <v>6315777</v>
      </c>
      <c r="W623" s="23"/>
    </row>
    <row r="624" spans="1:23" ht="22.5">
      <c r="A624" s="26" t="s">
        <v>21</v>
      </c>
      <c r="B624" s="16">
        <v>961</v>
      </c>
      <c r="C624" s="16" t="s">
        <v>16</v>
      </c>
      <c r="D624" s="16" t="s">
        <v>57</v>
      </c>
      <c r="E624" s="47" t="s">
        <v>224</v>
      </c>
      <c r="F624" s="30" t="s">
        <v>22</v>
      </c>
      <c r="G624" s="28">
        <f>G625+G626</f>
        <v>6443341</v>
      </c>
      <c r="H624" s="29">
        <f>H625+H626</f>
        <v>184973</v>
      </c>
      <c r="I624" s="29"/>
      <c r="J624" s="29"/>
      <c r="K624" s="29">
        <f>K625+K626</f>
        <v>-225673</v>
      </c>
      <c r="L624" s="29"/>
      <c r="M624" s="29"/>
      <c r="N624" s="29">
        <f>N625+N626</f>
        <v>-79514</v>
      </c>
      <c r="O624" s="29"/>
      <c r="P624" s="29"/>
      <c r="Q624" s="29">
        <f>Q625+Q626</f>
        <v>17324</v>
      </c>
      <c r="R624" s="29"/>
      <c r="S624" s="29"/>
      <c r="T624" s="29"/>
      <c r="U624" s="29">
        <f>U625+U626</f>
        <v>-24674</v>
      </c>
      <c r="V624" s="29">
        <f>V625+V626</f>
        <v>6315777</v>
      </c>
      <c r="W624" s="23"/>
    </row>
    <row r="625" spans="1:23" ht="33.75">
      <c r="A625" s="26" t="s">
        <v>227</v>
      </c>
      <c r="B625" s="16">
        <v>961</v>
      </c>
      <c r="C625" s="16" t="s">
        <v>16</v>
      </c>
      <c r="D625" s="16" t="s">
        <v>57</v>
      </c>
      <c r="E625" s="47" t="s">
        <v>224</v>
      </c>
      <c r="F625" s="30">
        <v>121</v>
      </c>
      <c r="G625" s="28">
        <v>6213726</v>
      </c>
      <c r="H625" s="14">
        <v>184973</v>
      </c>
      <c r="I625" s="14"/>
      <c r="J625" s="14"/>
      <c r="K625" s="14">
        <v>-225673</v>
      </c>
      <c r="L625" s="14"/>
      <c r="M625" s="14"/>
      <c r="N625" s="14">
        <v>-79514</v>
      </c>
      <c r="O625" s="14"/>
      <c r="P625" s="14"/>
      <c r="Q625" s="14">
        <v>35926</v>
      </c>
      <c r="R625" s="14"/>
      <c r="S625" s="14"/>
      <c r="T625" s="14"/>
      <c r="U625" s="14">
        <v>-24674</v>
      </c>
      <c r="V625" s="29">
        <f>G625+H625+I625+J625+K625+L625+M625+N625+O625+Q625+U625</f>
        <v>6104764</v>
      </c>
      <c r="W625" s="23"/>
    </row>
    <row r="626" spans="1:23" ht="22.5">
      <c r="A626" s="26" t="s">
        <v>139</v>
      </c>
      <c r="B626" s="16">
        <v>961</v>
      </c>
      <c r="C626" s="16" t="s">
        <v>16</v>
      </c>
      <c r="D626" s="16" t="s">
        <v>57</v>
      </c>
      <c r="E626" s="47" t="s">
        <v>224</v>
      </c>
      <c r="F626" s="30">
        <v>122</v>
      </c>
      <c r="G626" s="28">
        <v>229615</v>
      </c>
      <c r="H626" s="14"/>
      <c r="I626" s="14"/>
      <c r="J626" s="14"/>
      <c r="K626" s="14"/>
      <c r="L626" s="14"/>
      <c r="M626" s="14"/>
      <c r="N626" s="14"/>
      <c r="O626" s="14"/>
      <c r="P626" s="14"/>
      <c r="Q626" s="14">
        <v>-18602</v>
      </c>
      <c r="R626" s="14"/>
      <c r="S626" s="14"/>
      <c r="T626" s="14"/>
      <c r="U626" s="14"/>
      <c r="V626" s="29">
        <f>G626+H626+I626+J626+K626+L626+M626+N626+O626+Q626</f>
        <v>211013</v>
      </c>
      <c r="W626" s="23"/>
    </row>
    <row r="627" spans="1:23" ht="22.5">
      <c r="A627" s="26" t="s">
        <v>23</v>
      </c>
      <c r="B627" s="16">
        <v>961</v>
      </c>
      <c r="C627" s="16" t="s">
        <v>16</v>
      </c>
      <c r="D627" s="16" t="s">
        <v>57</v>
      </c>
      <c r="E627" s="47" t="s">
        <v>224</v>
      </c>
      <c r="F627" s="30" t="s">
        <v>24</v>
      </c>
      <c r="G627" s="28">
        <f>G628</f>
        <v>782555</v>
      </c>
      <c r="H627" s="14"/>
      <c r="I627" s="14"/>
      <c r="J627" s="14"/>
      <c r="K627" s="14"/>
      <c r="L627" s="14"/>
      <c r="M627" s="14"/>
      <c r="N627" s="29">
        <f>N628</f>
        <v>79514</v>
      </c>
      <c r="O627" s="29"/>
      <c r="P627" s="29"/>
      <c r="Q627" s="29">
        <f>Q628</f>
        <v>29476</v>
      </c>
      <c r="R627" s="29"/>
      <c r="S627" s="29"/>
      <c r="T627" s="29"/>
      <c r="U627" s="29"/>
      <c r="V627" s="29">
        <f>V628</f>
        <v>891545</v>
      </c>
      <c r="W627" s="23"/>
    </row>
    <row r="628" spans="1:23" ht="22.5">
      <c r="A628" s="26" t="s">
        <v>25</v>
      </c>
      <c r="B628" s="16">
        <v>961</v>
      </c>
      <c r="C628" s="16" t="s">
        <v>16</v>
      </c>
      <c r="D628" s="16" t="s">
        <v>57</v>
      </c>
      <c r="E628" s="47" t="s">
        <v>224</v>
      </c>
      <c r="F628" s="30" t="s">
        <v>26</v>
      </c>
      <c r="G628" s="28">
        <v>782555</v>
      </c>
      <c r="H628" s="14"/>
      <c r="I628" s="14"/>
      <c r="J628" s="14"/>
      <c r="K628" s="14"/>
      <c r="L628" s="14"/>
      <c r="M628" s="14"/>
      <c r="N628" s="14">
        <v>79514</v>
      </c>
      <c r="O628" s="14"/>
      <c r="P628" s="14"/>
      <c r="Q628" s="14">
        <v>29476</v>
      </c>
      <c r="R628" s="14"/>
      <c r="S628" s="14"/>
      <c r="T628" s="14"/>
      <c r="U628" s="14"/>
      <c r="V628" s="29">
        <f>G628+H628+I628+J628+K628+L628+M628+N628+O628+Q628</f>
        <v>891545</v>
      </c>
      <c r="W628" s="23"/>
    </row>
    <row r="629" spans="1:23" ht="11.25">
      <c r="A629" s="26" t="s">
        <v>27</v>
      </c>
      <c r="B629" s="16">
        <v>961</v>
      </c>
      <c r="C629" s="16" t="s">
        <v>16</v>
      </c>
      <c r="D629" s="16" t="s">
        <v>57</v>
      </c>
      <c r="E629" s="47" t="s">
        <v>224</v>
      </c>
      <c r="F629" s="30" t="s">
        <v>28</v>
      </c>
      <c r="G629" s="28">
        <f>G630</f>
        <v>13104</v>
      </c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29">
        <f>V630</f>
        <v>13104</v>
      </c>
      <c r="W629" s="23"/>
    </row>
    <row r="630" spans="1:23" ht="11.25">
      <c r="A630" s="26" t="s">
        <v>101</v>
      </c>
      <c r="B630" s="16">
        <v>961</v>
      </c>
      <c r="C630" s="16" t="s">
        <v>16</v>
      </c>
      <c r="D630" s="16" t="s">
        <v>57</v>
      </c>
      <c r="E630" s="47" t="s">
        <v>224</v>
      </c>
      <c r="F630" s="30">
        <v>850</v>
      </c>
      <c r="G630" s="28">
        <f>G631+G632</f>
        <v>13104</v>
      </c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29">
        <f>V631+V632</f>
        <v>13104</v>
      </c>
      <c r="W630" s="23"/>
    </row>
    <row r="631" spans="1:23" ht="22.5">
      <c r="A631" s="26" t="s">
        <v>29</v>
      </c>
      <c r="B631" s="16">
        <v>961</v>
      </c>
      <c r="C631" s="16" t="s">
        <v>16</v>
      </c>
      <c r="D631" s="16" t="s">
        <v>57</v>
      </c>
      <c r="E631" s="47" t="s">
        <v>224</v>
      </c>
      <c r="F631" s="30" t="s">
        <v>30</v>
      </c>
      <c r="G631" s="28">
        <v>6100</v>
      </c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29">
        <f>G631+H631+I631+J631+K631+L631+M631+N631</f>
        <v>6100</v>
      </c>
      <c r="W631" s="23"/>
    </row>
    <row r="632" spans="1:23" ht="11.25">
      <c r="A632" s="26" t="s">
        <v>31</v>
      </c>
      <c r="B632" s="16">
        <v>961</v>
      </c>
      <c r="C632" s="16" t="s">
        <v>16</v>
      </c>
      <c r="D632" s="16" t="s">
        <v>57</v>
      </c>
      <c r="E632" s="47" t="s">
        <v>224</v>
      </c>
      <c r="F632" s="30" t="s">
        <v>32</v>
      </c>
      <c r="G632" s="28">
        <v>7004</v>
      </c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29">
        <f>G632+H632+I632+J632+K632+L632+M632+N632</f>
        <v>7004</v>
      </c>
      <c r="W632" s="23"/>
    </row>
    <row r="633" spans="1:23" ht="11.25">
      <c r="A633" s="26" t="s">
        <v>36</v>
      </c>
      <c r="B633" s="16">
        <v>961</v>
      </c>
      <c r="C633" s="16" t="s">
        <v>16</v>
      </c>
      <c r="D633" s="16" t="s">
        <v>37</v>
      </c>
      <c r="E633" s="16"/>
      <c r="F633" s="30"/>
      <c r="G633" s="28">
        <f>G634</f>
        <v>45900</v>
      </c>
      <c r="H633" s="14"/>
      <c r="I633" s="14"/>
      <c r="J633" s="14"/>
      <c r="K633" s="14"/>
      <c r="L633" s="14"/>
      <c r="M633" s="14"/>
      <c r="N633" s="14"/>
      <c r="O633" s="14"/>
      <c r="P633" s="29">
        <f aca="true" t="shared" si="66" ref="P633:Q635">P634</f>
        <v>30000</v>
      </c>
      <c r="Q633" s="29">
        <f t="shared" si="66"/>
        <v>-46800</v>
      </c>
      <c r="R633" s="29"/>
      <c r="S633" s="29"/>
      <c r="T633" s="29"/>
      <c r="U633" s="29"/>
      <c r="V633" s="29">
        <f>V634</f>
        <v>29100</v>
      </c>
      <c r="W633" s="23"/>
    </row>
    <row r="634" spans="1:23" ht="22.5">
      <c r="A634" s="31" t="s">
        <v>185</v>
      </c>
      <c r="B634" s="16">
        <v>961</v>
      </c>
      <c r="C634" s="16" t="s">
        <v>16</v>
      </c>
      <c r="D634" s="16">
        <v>13</v>
      </c>
      <c r="E634" s="16" t="s">
        <v>184</v>
      </c>
      <c r="F634" s="30"/>
      <c r="G634" s="28">
        <f>G635</f>
        <v>45900</v>
      </c>
      <c r="H634" s="14"/>
      <c r="I634" s="14"/>
      <c r="J634" s="14"/>
      <c r="K634" s="14"/>
      <c r="L634" s="14"/>
      <c r="M634" s="14"/>
      <c r="N634" s="14"/>
      <c r="O634" s="14"/>
      <c r="P634" s="29">
        <f t="shared" si="66"/>
        <v>30000</v>
      </c>
      <c r="Q634" s="29">
        <f t="shared" si="66"/>
        <v>-46800</v>
      </c>
      <c r="R634" s="29"/>
      <c r="S634" s="29"/>
      <c r="T634" s="29"/>
      <c r="U634" s="29"/>
      <c r="V634" s="29">
        <f>V635</f>
        <v>29100</v>
      </c>
      <c r="W634" s="23"/>
    </row>
    <row r="635" spans="1:23" ht="22.5">
      <c r="A635" s="26" t="s">
        <v>23</v>
      </c>
      <c r="B635" s="16">
        <v>961</v>
      </c>
      <c r="C635" s="16" t="s">
        <v>16</v>
      </c>
      <c r="D635" s="16">
        <v>13</v>
      </c>
      <c r="E635" s="16" t="s">
        <v>184</v>
      </c>
      <c r="F635" s="30" t="s">
        <v>24</v>
      </c>
      <c r="G635" s="28">
        <f>G636</f>
        <v>45900</v>
      </c>
      <c r="H635" s="14"/>
      <c r="I635" s="14"/>
      <c r="J635" s="14"/>
      <c r="K635" s="14"/>
      <c r="L635" s="14"/>
      <c r="M635" s="14"/>
      <c r="N635" s="14"/>
      <c r="O635" s="14"/>
      <c r="P635" s="29">
        <f t="shared" si="66"/>
        <v>30000</v>
      </c>
      <c r="Q635" s="29">
        <f t="shared" si="66"/>
        <v>-46800</v>
      </c>
      <c r="R635" s="29"/>
      <c r="S635" s="29"/>
      <c r="T635" s="29"/>
      <c r="U635" s="29"/>
      <c r="V635" s="29">
        <f>V636</f>
        <v>29100</v>
      </c>
      <c r="W635" s="23"/>
    </row>
    <row r="636" spans="1:23" ht="22.5">
      <c r="A636" s="26" t="s">
        <v>25</v>
      </c>
      <c r="B636" s="16">
        <v>961</v>
      </c>
      <c r="C636" s="16" t="s">
        <v>16</v>
      </c>
      <c r="D636" s="16">
        <v>13</v>
      </c>
      <c r="E636" s="16" t="s">
        <v>184</v>
      </c>
      <c r="F636" s="30" t="s">
        <v>26</v>
      </c>
      <c r="G636" s="28">
        <v>45900</v>
      </c>
      <c r="H636" s="14"/>
      <c r="I636" s="14"/>
      <c r="J636" s="14"/>
      <c r="K636" s="14"/>
      <c r="L636" s="14"/>
      <c r="M636" s="14"/>
      <c r="N636" s="14"/>
      <c r="O636" s="14"/>
      <c r="P636" s="14">
        <v>30000</v>
      </c>
      <c r="Q636" s="14">
        <v>-46800</v>
      </c>
      <c r="R636" s="14"/>
      <c r="S636" s="14"/>
      <c r="T636" s="14"/>
      <c r="U636" s="14"/>
      <c r="V636" s="29">
        <f>G636+H636+I636+J636+K636+L636+M636+N636+O636+Q636+P636</f>
        <v>29100</v>
      </c>
      <c r="W636" s="23"/>
    </row>
    <row r="637" spans="1:23" ht="11.25">
      <c r="A637" s="18" t="s">
        <v>48</v>
      </c>
      <c r="B637" s="16">
        <v>961</v>
      </c>
      <c r="C637" s="19" t="s">
        <v>35</v>
      </c>
      <c r="D637" s="19"/>
      <c r="E637" s="16"/>
      <c r="F637" s="30"/>
      <c r="G637" s="28"/>
      <c r="H637" s="14"/>
      <c r="I637" s="14"/>
      <c r="J637" s="14"/>
      <c r="K637" s="14"/>
      <c r="L637" s="29">
        <f>L638</f>
        <v>21486</v>
      </c>
      <c r="M637" s="29"/>
      <c r="N637" s="29"/>
      <c r="O637" s="29"/>
      <c r="P637" s="29"/>
      <c r="Q637" s="29">
        <f>Q638</f>
        <v>-4684.4</v>
      </c>
      <c r="R637" s="29"/>
      <c r="S637" s="29"/>
      <c r="T637" s="29"/>
      <c r="U637" s="29"/>
      <c r="V637" s="29">
        <f>V638</f>
        <v>16801.6</v>
      </c>
      <c r="W637" s="23"/>
    </row>
    <row r="638" spans="1:23" ht="11.25">
      <c r="A638" s="18" t="s">
        <v>55</v>
      </c>
      <c r="B638" s="16">
        <v>961</v>
      </c>
      <c r="C638" s="19" t="s">
        <v>35</v>
      </c>
      <c r="D638" s="19" t="s">
        <v>56</v>
      </c>
      <c r="E638" s="16"/>
      <c r="F638" s="30"/>
      <c r="G638" s="28"/>
      <c r="H638" s="14"/>
      <c r="I638" s="14"/>
      <c r="J638" s="14"/>
      <c r="K638" s="14"/>
      <c r="L638" s="29">
        <f>L639</f>
        <v>21486</v>
      </c>
      <c r="M638" s="29"/>
      <c r="N638" s="29"/>
      <c r="O638" s="29"/>
      <c r="P638" s="29"/>
      <c r="Q638" s="29">
        <f>Q639</f>
        <v>-4684.4</v>
      </c>
      <c r="R638" s="29"/>
      <c r="S638" s="29"/>
      <c r="T638" s="29"/>
      <c r="U638" s="29"/>
      <c r="V638" s="29">
        <f>V639</f>
        <v>16801.6</v>
      </c>
      <c r="W638" s="23"/>
    </row>
    <row r="639" spans="1:23" ht="45">
      <c r="A639" s="26" t="s">
        <v>264</v>
      </c>
      <c r="B639" s="16">
        <v>961</v>
      </c>
      <c r="C639" s="19" t="s">
        <v>35</v>
      </c>
      <c r="D639" s="19" t="s">
        <v>56</v>
      </c>
      <c r="E639" s="16" t="s">
        <v>263</v>
      </c>
      <c r="F639" s="30"/>
      <c r="G639" s="28"/>
      <c r="H639" s="14"/>
      <c r="I639" s="14"/>
      <c r="J639" s="14"/>
      <c r="K639" s="14"/>
      <c r="L639" s="29">
        <f>L640</f>
        <v>21486</v>
      </c>
      <c r="M639" s="29"/>
      <c r="N639" s="29"/>
      <c r="O639" s="29"/>
      <c r="P639" s="29"/>
      <c r="Q639" s="29">
        <f>Q640</f>
        <v>-4684.4</v>
      </c>
      <c r="R639" s="29"/>
      <c r="S639" s="29"/>
      <c r="T639" s="29"/>
      <c r="U639" s="29"/>
      <c r="V639" s="29">
        <f>V640</f>
        <v>16801.6</v>
      </c>
      <c r="W639" s="23"/>
    </row>
    <row r="640" spans="1:23" ht="22.5">
      <c r="A640" s="26" t="s">
        <v>23</v>
      </c>
      <c r="B640" s="16">
        <v>961</v>
      </c>
      <c r="C640" s="19" t="s">
        <v>35</v>
      </c>
      <c r="D640" s="19" t="s">
        <v>56</v>
      </c>
      <c r="E640" s="16" t="s">
        <v>263</v>
      </c>
      <c r="F640" s="30">
        <v>200</v>
      </c>
      <c r="G640" s="28"/>
      <c r="H640" s="14"/>
      <c r="I640" s="14"/>
      <c r="J640" s="14"/>
      <c r="K640" s="14"/>
      <c r="L640" s="29">
        <f>L641</f>
        <v>21486</v>
      </c>
      <c r="M640" s="29"/>
      <c r="N640" s="29"/>
      <c r="O640" s="29"/>
      <c r="P640" s="29"/>
      <c r="Q640" s="29">
        <f>Q641</f>
        <v>-4684.4</v>
      </c>
      <c r="R640" s="29"/>
      <c r="S640" s="29"/>
      <c r="T640" s="29"/>
      <c r="U640" s="29"/>
      <c r="V640" s="29">
        <f>V641</f>
        <v>16801.6</v>
      </c>
      <c r="W640" s="23"/>
    </row>
    <row r="641" spans="1:23" ht="22.5">
      <c r="A641" s="26" t="s">
        <v>25</v>
      </c>
      <c r="B641" s="16">
        <v>961</v>
      </c>
      <c r="C641" s="19" t="s">
        <v>35</v>
      </c>
      <c r="D641" s="19" t="s">
        <v>56</v>
      </c>
      <c r="E641" s="16" t="s">
        <v>263</v>
      </c>
      <c r="F641" s="30">
        <v>240</v>
      </c>
      <c r="G641" s="28"/>
      <c r="H641" s="14"/>
      <c r="I641" s="14"/>
      <c r="J641" s="14"/>
      <c r="K641" s="14"/>
      <c r="L641" s="14">
        <v>21486</v>
      </c>
      <c r="M641" s="14"/>
      <c r="N641" s="14"/>
      <c r="O641" s="14"/>
      <c r="P641" s="14"/>
      <c r="Q641" s="14">
        <v>-4684.4</v>
      </c>
      <c r="R641" s="14"/>
      <c r="S641" s="14"/>
      <c r="T641" s="14"/>
      <c r="U641" s="14"/>
      <c r="V641" s="29">
        <f>G641+H641+I641+J641+K641+L641+M641+N641+O641+Q641</f>
        <v>16801.6</v>
      </c>
      <c r="W641" s="23"/>
    </row>
    <row r="642" spans="1:23" ht="21">
      <c r="A642" s="18" t="s">
        <v>84</v>
      </c>
      <c r="B642" s="19">
        <v>961</v>
      </c>
      <c r="C642" s="19" t="s">
        <v>37</v>
      </c>
      <c r="D642" s="24" t="s">
        <v>0</v>
      </c>
      <c r="E642" s="24" t="s">
        <v>0</v>
      </c>
      <c r="F642" s="25" t="s">
        <v>0</v>
      </c>
      <c r="G642" s="21">
        <f>G643</f>
        <v>7971822.53</v>
      </c>
      <c r="H642" s="14"/>
      <c r="I642" s="14"/>
      <c r="J642" s="14"/>
      <c r="K642" s="14"/>
      <c r="L642" s="14"/>
      <c r="M642" s="14"/>
      <c r="N642" s="14"/>
      <c r="O642" s="14"/>
      <c r="P642" s="14"/>
      <c r="Q642" s="22">
        <f>Q643</f>
        <v>-519443.5</v>
      </c>
      <c r="R642" s="22"/>
      <c r="S642" s="22"/>
      <c r="T642" s="22">
        <f aca="true" t="shared" si="67" ref="T642:V645">T643</f>
        <v>-1600000</v>
      </c>
      <c r="U642" s="22"/>
      <c r="V642" s="22">
        <f t="shared" si="67"/>
        <v>5852379.03</v>
      </c>
      <c r="W642" s="23"/>
    </row>
    <row r="643" spans="1:23" ht="21">
      <c r="A643" s="18" t="s">
        <v>85</v>
      </c>
      <c r="B643" s="19">
        <v>961</v>
      </c>
      <c r="C643" s="19" t="s">
        <v>37</v>
      </c>
      <c r="D643" s="19" t="s">
        <v>16</v>
      </c>
      <c r="E643" s="24" t="s">
        <v>0</v>
      </c>
      <c r="F643" s="25" t="s">
        <v>0</v>
      </c>
      <c r="G643" s="21">
        <f>G644</f>
        <v>7971822.53</v>
      </c>
      <c r="H643" s="14"/>
      <c r="I643" s="14"/>
      <c r="J643" s="14"/>
      <c r="K643" s="14"/>
      <c r="L643" s="14"/>
      <c r="M643" s="14"/>
      <c r="N643" s="14"/>
      <c r="O643" s="14"/>
      <c r="P643" s="14"/>
      <c r="Q643" s="22">
        <f>Q644</f>
        <v>-519443.5</v>
      </c>
      <c r="R643" s="22"/>
      <c r="S643" s="22"/>
      <c r="T643" s="22">
        <f t="shared" si="67"/>
        <v>-1600000</v>
      </c>
      <c r="U643" s="22"/>
      <c r="V643" s="22">
        <f t="shared" si="67"/>
        <v>5852379.03</v>
      </c>
      <c r="W643" s="23"/>
    </row>
    <row r="644" spans="1:23" ht="22.5">
      <c r="A644" s="31" t="s">
        <v>226</v>
      </c>
      <c r="B644" s="16">
        <v>961</v>
      </c>
      <c r="C644" s="16" t="s">
        <v>37</v>
      </c>
      <c r="D644" s="16" t="s">
        <v>16</v>
      </c>
      <c r="E644" s="16" t="s">
        <v>225</v>
      </c>
      <c r="F644" s="27" t="s">
        <v>0</v>
      </c>
      <c r="G644" s="28">
        <f>G645</f>
        <v>7971822.53</v>
      </c>
      <c r="H644" s="14"/>
      <c r="I644" s="14"/>
      <c r="J644" s="14"/>
      <c r="K644" s="14"/>
      <c r="L644" s="14"/>
      <c r="M644" s="14"/>
      <c r="N644" s="14"/>
      <c r="O644" s="14"/>
      <c r="P644" s="14"/>
      <c r="Q644" s="29">
        <f>Q645</f>
        <v>-519443.5</v>
      </c>
      <c r="R644" s="29"/>
      <c r="S644" s="29"/>
      <c r="T644" s="29">
        <f t="shared" si="67"/>
        <v>-1600000</v>
      </c>
      <c r="U644" s="29"/>
      <c r="V644" s="29">
        <f t="shared" si="67"/>
        <v>5852379.03</v>
      </c>
      <c r="W644" s="23"/>
    </row>
    <row r="645" spans="1:23" ht="11.25">
      <c r="A645" s="26" t="s">
        <v>86</v>
      </c>
      <c r="B645" s="16">
        <v>961</v>
      </c>
      <c r="C645" s="16" t="s">
        <v>37</v>
      </c>
      <c r="D645" s="16" t="s">
        <v>16</v>
      </c>
      <c r="E645" s="16" t="s">
        <v>225</v>
      </c>
      <c r="F645" s="30" t="s">
        <v>87</v>
      </c>
      <c r="G645" s="28">
        <f>G646</f>
        <v>7971822.53</v>
      </c>
      <c r="H645" s="14"/>
      <c r="I645" s="14"/>
      <c r="J645" s="14"/>
      <c r="K645" s="14"/>
      <c r="L645" s="14"/>
      <c r="M645" s="14"/>
      <c r="N645" s="14"/>
      <c r="O645" s="14"/>
      <c r="P645" s="14"/>
      <c r="Q645" s="29">
        <f>Q646</f>
        <v>-519443.5</v>
      </c>
      <c r="R645" s="29"/>
      <c r="S645" s="29"/>
      <c r="T645" s="29">
        <f t="shared" si="67"/>
        <v>-1600000</v>
      </c>
      <c r="U645" s="29"/>
      <c r="V645" s="29">
        <f t="shared" si="67"/>
        <v>5852379.03</v>
      </c>
      <c r="W645" s="23"/>
    </row>
    <row r="646" spans="1:23" ht="11.25">
      <c r="A646" s="26" t="s">
        <v>137</v>
      </c>
      <c r="B646" s="16">
        <v>961</v>
      </c>
      <c r="C646" s="16" t="s">
        <v>37</v>
      </c>
      <c r="D646" s="16" t="s">
        <v>16</v>
      </c>
      <c r="E646" s="16" t="s">
        <v>225</v>
      </c>
      <c r="F646" s="30">
        <v>730</v>
      </c>
      <c r="G646" s="28">
        <v>7971822.53</v>
      </c>
      <c r="H646" s="14"/>
      <c r="I646" s="14"/>
      <c r="J646" s="14"/>
      <c r="K646" s="14"/>
      <c r="L646" s="14"/>
      <c r="M646" s="14"/>
      <c r="N646" s="14"/>
      <c r="O646" s="14"/>
      <c r="P646" s="14"/>
      <c r="Q646" s="14">
        <v>-519443.5</v>
      </c>
      <c r="R646" s="14"/>
      <c r="S646" s="14"/>
      <c r="T646" s="14">
        <v>-1600000</v>
      </c>
      <c r="U646" s="14"/>
      <c r="V646" s="29">
        <f>G646+H646+I646+J646+K646+L646+M646+N646+O646+Q646+T646</f>
        <v>5852379.03</v>
      </c>
      <c r="W646" s="23"/>
    </row>
    <row r="647" spans="1:23" ht="24.75" customHeight="1">
      <c r="A647" s="52" t="s">
        <v>97</v>
      </c>
      <c r="B647" s="52"/>
      <c r="C647" s="52"/>
      <c r="D647" s="52"/>
      <c r="E647" s="52"/>
      <c r="F647" s="52"/>
      <c r="G647" s="21">
        <f aca="true" t="shared" si="68" ref="G647:T647">G7+G419+G444+G619</f>
        <v>654431488</v>
      </c>
      <c r="H647" s="22">
        <f t="shared" si="68"/>
        <v>94253218.00000001</v>
      </c>
      <c r="I647" s="22">
        <f t="shared" si="68"/>
        <v>20901970</v>
      </c>
      <c r="J647" s="22">
        <f t="shared" si="68"/>
        <v>30338550</v>
      </c>
      <c r="K647" s="22">
        <f t="shared" si="68"/>
        <v>9468160</v>
      </c>
      <c r="L647" s="22">
        <f t="shared" si="68"/>
        <v>504000</v>
      </c>
      <c r="M647" s="22">
        <f t="shared" si="68"/>
        <v>12876050.79</v>
      </c>
      <c r="N647" s="22">
        <f t="shared" si="68"/>
        <v>27897363.5</v>
      </c>
      <c r="O647" s="22">
        <f t="shared" si="68"/>
        <v>684999.9999999998</v>
      </c>
      <c r="P647" s="22">
        <f t="shared" si="68"/>
        <v>22167055.57</v>
      </c>
      <c r="Q647" s="22">
        <f t="shared" si="68"/>
        <v>21927526.880000003</v>
      </c>
      <c r="R647" s="22">
        <f t="shared" si="68"/>
        <v>19585800</v>
      </c>
      <c r="S647" s="22">
        <f t="shared" si="68"/>
        <v>8153022.18</v>
      </c>
      <c r="T647" s="22">
        <f t="shared" si="68"/>
        <v>7694783.18</v>
      </c>
      <c r="U647" s="22">
        <f>U7+U419+U444+U619</f>
        <v>16301157.790000001</v>
      </c>
      <c r="V647" s="22">
        <f>V7+V419+V444+V619</f>
        <v>947876313.89</v>
      </c>
      <c r="W647" s="23"/>
    </row>
    <row r="648" spans="1:7" ht="24.75" customHeight="1">
      <c r="A648" s="48"/>
      <c r="B648" s="48"/>
      <c r="C648" s="48"/>
      <c r="D648" s="48"/>
      <c r="E648" s="48"/>
      <c r="F648" s="48"/>
      <c r="G648" s="49"/>
    </row>
    <row r="649" spans="1:7" ht="24.75" customHeight="1">
      <c r="A649" s="48"/>
      <c r="B649" s="48"/>
      <c r="C649" s="48"/>
      <c r="D649" s="48"/>
      <c r="E649" s="48"/>
      <c r="F649" s="48"/>
      <c r="G649" s="49"/>
    </row>
    <row r="651" spans="1:21" ht="11.25">
      <c r="A651" s="8" t="s">
        <v>231</v>
      </c>
      <c r="G651" s="50" t="s">
        <v>232</v>
      </c>
      <c r="U651" s="10" t="s">
        <v>341</v>
      </c>
    </row>
  </sheetData>
  <sheetProtection/>
  <autoFilter ref="A6:G647"/>
  <mergeCells count="4">
    <mergeCell ref="A4:G4"/>
    <mergeCell ref="A647:F647"/>
    <mergeCell ref="A3:G3"/>
    <mergeCell ref="E1:V2"/>
  </mergeCells>
  <printOptions/>
  <pageMargins left="0.7480314960629921" right="0.15748031496062992" top="0.35433070866141736" bottom="0.3937007874015748" header="0.31496062992125984" footer="0.31496062992125984"/>
  <pageSetup fitToHeight="0" horizontalDpi="600" verticalDpi="6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2014-12-11T10:14:42Z</dcterms:modified>
  <cp:category/>
  <cp:version/>
  <cp:contentType/>
  <cp:contentStatus/>
</cp:coreProperties>
</file>