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5" windowWidth="14805" windowHeight="6330" activeTab="0"/>
  </bookViews>
  <sheets>
    <sheet name="Приложение_6" sheetId="1" r:id="rId1"/>
  </sheets>
  <definedNames>
    <definedName name="_xlnm._FilterDatabase" localSheetId="0" hidden="1">'Приложение_6'!$A$6:$G$643</definedName>
    <definedName name="_xlnm.Print_Titles" localSheetId="0">'Приложение_6'!$5:$5</definedName>
    <definedName name="_xlnm.Print_Area" localSheetId="0">'Приложение_6'!$A$1:$U$649</definedName>
  </definedNames>
  <calcPr fullCalcOnLoad="1"/>
</workbook>
</file>

<file path=xl/sharedStrings.xml><?xml version="1.0" encoding="utf-8"?>
<sst xmlns="http://schemas.openxmlformats.org/spreadsheetml/2006/main" count="2578" uniqueCount="342">
  <si>
    <t/>
  </si>
  <si>
    <t>Наименование</t>
  </si>
  <si>
    <t>ГРБС</t>
  </si>
  <si>
    <t>Рз</t>
  </si>
  <si>
    <t>Пр</t>
  </si>
  <si>
    <t>ЦСР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</si>
  <si>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</si>
  <si>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</si>
  <si>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</si>
  <si>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</si>
  <si>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</si>
  <si>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</si>
  <si>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</si>
  <si>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</si>
  <si>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</si>
  <si>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</si>
  <si>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</si>
  <si>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</si>
  <si>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</si>
  <si>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</si>
  <si>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</si>
  <si>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</si>
  <si>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</si>
  <si>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</si>
  <si>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</si>
  <si>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</si>
  <si>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</si>
  <si>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</si>
  <si>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</si>
  <si>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</si>
  <si>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</si>
  <si>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</si>
  <si>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</si>
  <si>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</si>
  <si>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</si>
  <si>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</si>
  <si>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</si>
  <si>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</si>
  <si>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</si>
  <si>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</si>
  <si>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</si>
  <si>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</si>
  <si>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</si>
  <si>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Мероприятия по работе с детьми и молодежью</t>
  </si>
  <si>
    <t>Национальная безопасность и правоохранительная деятельность</t>
  </si>
  <si>
    <t>09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</si>
  <si>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</si>
  <si>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10</t>
  </si>
  <si>
    <t>Национальная экономика</t>
  </si>
  <si>
    <t>Транспорт</t>
  </si>
  <si>
    <t>08</t>
  </si>
  <si>
    <t>Образование</t>
  </si>
  <si>
    <t>07</t>
  </si>
  <si>
    <t>05</t>
  </si>
  <si>
    <t>Жилищно-коммунальное хозяйство</t>
  </si>
  <si>
    <t>Другие вопросы в области национальной экономики</t>
  </si>
  <si>
    <t>12</t>
  </si>
  <si>
    <t>06</t>
  </si>
  <si>
    <t>Жилищное хозяйство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</si>
  <si>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</si>
  <si>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</si>
  <si>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</si>
  <si>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</si>
  <si>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Социальная политика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</si>
  <si>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</si>
  <si>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</si>
  <si>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</si>
  <si>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</si>
  <si>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Другие вопросы в области образования</t>
  </si>
  <si>
    <t>Культура, кинематография</t>
  </si>
  <si>
    <t>Культура</t>
  </si>
  <si>
    <t>Библиотеки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</si>
  <si>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</si>
  <si>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Другие вопросы в области социальной политики</t>
  </si>
  <si>
    <t>Дошкольное образование</t>
  </si>
  <si>
    <t>Финансовое обеспечение получения дошкольного образования в дошкольных образовательных организациях</t>
  </si>
  <si>
    <t>Общее образование</t>
  </si>
  <si>
    <t>Молодежная политика и оздоровление детей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</si>
  <si>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</si>
  <si>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Охрана семьи и детства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</si>
  <si>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</si>
  <si>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</si>
  <si>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</si>
  <si>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</si>
  <si>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</si>
  <si>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</si>
  <si>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</si>
  <si>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</si>
  <si>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Дорожное хозяйство (дорожные фонды)</t>
  </si>
  <si>
    <t>Физическая культура и спорт</t>
  </si>
  <si>
    <t>Физическая культура</t>
  </si>
  <si>
    <t>Пенсионное обеспечение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</si>
  <si>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</si>
  <si>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</si>
  <si>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</si>
  <si>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проведения выборов и референдумов</t>
  </si>
  <si>
    <t>Организация и проведение выборов и референдумов</t>
  </si>
  <si>
    <t>ИТОГО:</t>
  </si>
  <si>
    <t>Обеспечение деятельности депутатов представительного органа муниципального образования</t>
  </si>
  <si>
    <t>99 0 1005</t>
  </si>
  <si>
    <t>Клинцовская городская администрация</t>
  </si>
  <si>
    <t>Уплата налогов,сборов и иных платежей</t>
  </si>
  <si>
    <t>01 1 1001</t>
  </si>
  <si>
    <t>99 0 1007</t>
  </si>
  <si>
    <t>99 0 1011</t>
  </si>
  <si>
    <t>Резервные фонды местных администраций</t>
  </si>
  <si>
    <t>99 0 1012</t>
  </si>
  <si>
    <t>Другие вопросы в области национальной безопасности и правооранительной деятельности</t>
  </si>
  <si>
    <t>Субсидии юридическим лицам (кроме некоммерческих организаций), индивидуальным предпринимателям, физическим лицам</t>
  </si>
  <si>
    <t>01 1 1790</t>
  </si>
  <si>
    <t>Капитальный ремонт муниципального жилищного фонда</t>
  </si>
  <si>
    <t>Бюджетные инвестиции</t>
  </si>
  <si>
    <t xml:space="preserve">Благоустройство 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</si>
  <si>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</si>
  <si>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</si>
  <si>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</si>
  <si>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</si>
  <si>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</si>
  <si>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</si>
  <si>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01 1 1421</t>
  </si>
  <si>
    <t>01 1 1671</t>
  </si>
  <si>
    <t>01 1 5260</t>
  </si>
  <si>
    <t>Публичные нормативные социальные выплаты гражданам</t>
  </si>
  <si>
    <t>01 1 5082</t>
  </si>
  <si>
    <t>01 1 1672</t>
  </si>
  <si>
    <t>01 1 1202</t>
  </si>
  <si>
    <t>Комитет по управлению имуществом города Клинцы</t>
  </si>
  <si>
    <t>Отдел образования Клинцовской городской администрации</t>
  </si>
  <si>
    <t>03 1 1471</t>
  </si>
  <si>
    <t>03 1 1063</t>
  </si>
  <si>
    <t>Дошкольные образовательные организации</t>
  </si>
  <si>
    <t>03 1 1064</t>
  </si>
  <si>
    <t>03 1 1477</t>
  </si>
  <si>
    <t>Обеспечение деятельности образовательных учреждений в части реализации основных общеобразовательны программ</t>
  </si>
  <si>
    <t>03 1 1470</t>
  </si>
  <si>
    <t>03 2  1478</t>
  </si>
  <si>
    <t>Финансовое управление Клинцовской городской администрации</t>
  </si>
  <si>
    <t>Обслуживание муниципального долга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</si>
  <si>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</si>
  <si>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</si>
  <si>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</si>
  <si>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99 0 1004</t>
  </si>
  <si>
    <t>01 1 1004</t>
  </si>
  <si>
    <t>Обеспечение деятельности Главы Клинцовской городской администрации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</si>
  <si>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</si>
  <si>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</si>
  <si>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99 0 1006</t>
  </si>
  <si>
    <t>01 3 1201</t>
  </si>
  <si>
    <t>13 0 1206</t>
  </si>
  <si>
    <t>Совершенствование системы профилактики правонарушений и усиление борьбы с преступностью</t>
  </si>
  <si>
    <t>01 1 1216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</si>
  <si>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</si>
  <si>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01 1 1231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</si>
  <si>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</si>
  <si>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08 0 1232</t>
  </si>
  <si>
    <t>Повышение безопасности дорожного движения в городском округе</t>
  </si>
  <si>
    <t>01 1 1242</t>
  </si>
  <si>
    <t>09 0 1243</t>
  </si>
  <si>
    <t>Мероприятия по переселению граждан из аварийного жилищного фонда на территории городского округа</t>
  </si>
  <si>
    <t>01 1 1261</t>
  </si>
  <si>
    <t>01 1 1262</t>
  </si>
  <si>
    <t>01 1 1263</t>
  </si>
  <si>
    <t>01 1 1264</t>
  </si>
  <si>
    <t>07 0 1120</t>
  </si>
  <si>
    <t>Повышение энергетической эффективности и обеспечение энергосбережения</t>
  </si>
  <si>
    <t>01 1 1061</t>
  </si>
  <si>
    <t>Обеспечение деятельности подведомственных учреждений дополнительного образования - МБОУ ДОД "Детская музыкальная школа им. Е.М. Беляева"</t>
  </si>
  <si>
    <t>01 1 1062</t>
  </si>
  <si>
    <t>01 1  1276</t>
  </si>
  <si>
    <t>01 1 1019</t>
  </si>
  <si>
    <t>01 1 1020</t>
  </si>
  <si>
    <t>Обеспечение деятельности учреждений, оказывающих услуги в сфере культуры - МБУ Дом культуры</t>
  </si>
  <si>
    <t>01 1  1021</t>
  </si>
  <si>
    <t>Обеспечение деятельности учреждений, оказывающих услуги в сфере культуры - МБУК "Центр культуры и досуга "Современник"</t>
  </si>
  <si>
    <t>01 1 1285</t>
  </si>
  <si>
    <t>Ежемесячная доплата к муниципальной пенсии муниципальным служащим,  дополнительное пенсионное обеспечение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</si>
  <si>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</si>
  <si>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</si>
  <si>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>01 1  1290</t>
  </si>
  <si>
    <t>Ведомственная целевая программа "Развитие физической культуры и спорта в г. Клинцы на 2012-2014 гг."</t>
  </si>
  <si>
    <t>01 1  1291</t>
  </si>
  <si>
    <t>02 0  1004</t>
  </si>
  <si>
    <t>02 0  1300</t>
  </si>
  <si>
    <t>Оценка имущества, признание прав и урегулирование отношений по государственной и муниципальной собственности</t>
  </si>
  <si>
    <t>05 0 1122</t>
  </si>
  <si>
    <t>Реализация программы повышения эффективности бюджетных расходов городского округа</t>
  </si>
  <si>
    <t>03 1 1030</t>
  </si>
  <si>
    <t>03 1 1040</t>
  </si>
  <si>
    <t>Обеспечение деятельности общеобразовательных организаций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</si>
  <si>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</si>
  <si>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03 1 1041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</si>
  <si>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</si>
  <si>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03 1 1042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</si>
  <si>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</si>
  <si>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03 1 1043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</si>
  <si>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</si>
  <si>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03 1 1044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</si>
  <si>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</si>
  <si>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03 1 1045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</si>
  <si>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</si>
  <si>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03 1 1046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</si>
  <si>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</si>
  <si>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03 1 1047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</si>
  <si>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</si>
  <si>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03 1 1048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</si>
  <si>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</si>
  <si>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03 1 1049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</si>
  <si>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</si>
  <si>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03 1 1050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</si>
  <si>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</si>
  <si>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03 1 1051</t>
  </si>
  <si>
    <t>Обеспечение деятельности общеобразовательных организаций - Отдел образования Клинцовской городской администрации</t>
  </si>
  <si>
    <t>03 1 1052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</si>
  <si>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</si>
  <si>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</si>
  <si>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03 1 1065</t>
  </si>
  <si>
    <t>Обеспечение деятельности подведомственных учреждений дополнительного образования- учреждения по внешкольной работе с детьми</t>
  </si>
  <si>
    <t>03 2  1004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</si>
  <si>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</si>
  <si>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03 2  1071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</si>
  <si>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</si>
  <si>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03 2  1072</t>
  </si>
  <si>
    <t>Ведомственная целевая программа "Развитие системы образования г. Клинцы" (2012-2016 гг.)</t>
  </si>
  <si>
    <t>03 2  1324</t>
  </si>
  <si>
    <t>04 0 1004</t>
  </si>
  <si>
    <t>04 0 1400</t>
  </si>
  <si>
    <t>Обслуживание государственного (муниципального) внутреннего долга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</si>
  <si>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</si>
  <si>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</si>
  <si>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</si>
  <si>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</si>
  <si>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Глава города Клинцы</t>
  </si>
  <si>
    <t>В.В. Беляй</t>
  </si>
  <si>
    <t>Противодействие злоупотреблению наркотиками и их незаконному обороту</t>
  </si>
  <si>
    <t>12 0 1205</t>
  </si>
  <si>
    <t>01 3 1200</t>
  </si>
  <si>
    <t>01 3 1203</t>
  </si>
  <si>
    <t>Обеспечение пожарной безопасности</t>
  </si>
  <si>
    <t>Ведомственная целевая программа "Пожарная безопасность на 2013-2015 годы"</t>
  </si>
  <si>
    <t>01 3 1204</t>
  </si>
  <si>
    <t>01 1 1239</t>
  </si>
  <si>
    <t>Коммунальное хозяйство</t>
  </si>
  <si>
    <t>О2</t>
  </si>
  <si>
    <t>Мероприятия в области коммунального хозяйства</t>
  </si>
  <si>
    <t>01 1 1250</t>
  </si>
  <si>
    <t>Обеспечение населения чистой питьевой водой</t>
  </si>
  <si>
    <t>06 0 1251</t>
  </si>
  <si>
    <t>Охрана окружающей среды</t>
  </si>
  <si>
    <t>О6</t>
  </si>
  <si>
    <t>Другие вопросы в области охраны окружающей среды</t>
  </si>
  <si>
    <t>Ведомственная целевая программа "Охрана окружающей среды на территории городского округа город Клинцы на 2013-2015 годы"</t>
  </si>
  <si>
    <t>01 1 1270</t>
  </si>
  <si>
    <t>Другие вопросы в области культуры, кинематографии</t>
  </si>
  <si>
    <t>О4</t>
  </si>
  <si>
    <t>Ведомственная целевая программа "Развитие культуры и сохранение культурного наследия города Клинцы на 2012-2014 гг."</t>
  </si>
  <si>
    <t>01 1 1280</t>
  </si>
  <si>
    <t>Субсидии бюджетным учреждениям на иные цели</t>
  </si>
  <si>
    <t>Обеспечение жильем молодых семей</t>
  </si>
  <si>
    <t>10 0 1286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</si>
  <si>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</si>
  <si>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</si>
  <si>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Профилактика терроризма и экстремизма</t>
  </si>
  <si>
    <t>15 0 1123</t>
  </si>
  <si>
    <t>01 1 1121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</si>
  <si>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</si>
  <si>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</si>
  <si>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</si>
  <si>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Сумма на 2014 год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</si>
  <si>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</si>
  <si>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</si>
  <si>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</si>
  <si>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</si>
  <si>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</si>
  <si>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</si>
  <si>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</si>
  <si>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</si>
  <si>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О1</t>
  </si>
  <si>
    <t>01 1 1127</t>
  </si>
  <si>
    <t xml:space="preserve">    Здравоохранение</t>
  </si>
  <si>
    <t>Стационарная медицинская помощь</t>
  </si>
  <si>
    <t>Софинансирование объектов капитальных вложений муниципальной собственности</t>
  </si>
  <si>
    <t xml:space="preserve"> Бюджетные инвестиции в объекты капитального строительства государственной (муниципальной) собственности</t>
  </si>
  <si>
    <t>О9</t>
  </si>
  <si>
    <t>Изменение бюджетных ассигнований 23 01 2014</t>
  </si>
  <si>
    <t>Изменение бюджетных ассигнований 12 02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</si>
  <si>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</si>
  <si>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Изменение бюджетных ассигнований 12 03 2014</t>
  </si>
  <si>
    <t xml:space="preserve">        Социальные выплаты молодым семьям на приобретение жилья</t>
  </si>
  <si>
    <t>10 0 1620</t>
  </si>
  <si>
    <t xml:space="preserve">        Дополнительные меры государственной поддержки обучающихся</t>
  </si>
  <si>
    <t>03 1 1473</t>
  </si>
  <si>
    <t>01 1 1617</t>
  </si>
  <si>
    <t>Изменение бюджетных ассигнований 16 04 2014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</si>
  <si>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</si>
  <si>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01 1 1288</t>
  </si>
  <si>
    <t xml:space="preserve">        Мероприятия по проведению оздоровительной компании детей</t>
  </si>
  <si>
    <t>03 2  1479</t>
  </si>
  <si>
    <t>01 1  1300</t>
  </si>
  <si>
    <t>03 1  1479</t>
  </si>
  <si>
    <t>Изменение бюджетных ассигнований 07 05 2014</t>
  </si>
  <si>
    <t>Многофункциональный центр</t>
  </si>
  <si>
    <t>01 2 1022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</si>
  <si>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</si>
  <si>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09 0 9603</t>
  </si>
  <si>
    <t>Изменение бюджетных ассигнований 28 06 2014</t>
  </si>
  <si>
    <t>Прочие расходы в области жилищного хозяйства</t>
  </si>
  <si>
    <t>01 1 1249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</si>
  <si>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</si>
  <si>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09 0 9503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</si>
  <si>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</si>
  <si>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01 1 1222</t>
  </si>
  <si>
    <t>Изменение бюджетных ассигнований 18 06 2014</t>
  </si>
  <si>
    <t xml:space="preserve">        Обеспечение мероприятий  по капитальному ремонту многоквартирных домов за счет средств бюджетов субъектов  Российской Федерации</t>
  </si>
  <si>
    <t>01 1 9601</t>
  </si>
  <si>
    <t>Отдельные мероприятия по развитию образования</t>
  </si>
  <si>
    <t>03 1  1482</t>
  </si>
  <si>
    <t>01 1 5120</t>
  </si>
  <si>
    <t xml:space="preserve">Ведомственная структура расходов  бюджета городского округа "город Клинцы Брянской области"   на 2014 год </t>
  </si>
  <si>
    <t xml:space="preserve">Изменение бюджетных ассигнований 16 07 </t>
  </si>
  <si>
    <t>Повышение качества и доступности предоставления государственных и муниципальных услуг</t>
  </si>
  <si>
    <t>01 2 1864</t>
  </si>
  <si>
    <t xml:space="preserve"> </t>
  </si>
  <si>
    <t>Мероприятия по проведению оздоровительной компании детей</t>
  </si>
  <si>
    <t>Изменение бюджетных ассигнований 06 08 2014</t>
  </si>
  <si>
    <t>Субсидии на обеспечение мероприятий по капитальному ремонту многоквартирных домов за счет средств бюджетов</t>
  </si>
  <si>
    <t>Изменение бюджетных ассигнований 10 09 2014</t>
  </si>
  <si>
    <t>03 1 5059</t>
  </si>
  <si>
    <r>
  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 "Развитие образования"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2013-2020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годы</t>
    </r>
  </si>
  <si>
    <t>Изменение бюджетных ассигнований  18 09 2014</t>
  </si>
  <si>
    <t xml:space="preserve">Изменение бюджетных ассигнований  </t>
  </si>
  <si>
    <t>Изменение бюджетных ассигнований  06 10 214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</si>
  <si>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</si>
  <si>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 xml:space="preserve">        Отдельные меропртиятия по развитию спорта</t>
  </si>
  <si>
    <t>03 1 1764</t>
  </si>
  <si>
    <t xml:space="preserve">      Спорт высших достижений</t>
  </si>
  <si>
    <t>О3</t>
  </si>
  <si>
    <t xml:space="preserve">        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</si>
  <si>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03 1 5081</t>
  </si>
  <si>
    <t>Реализация мероприятий подпрограммы "Обеспечение жильем молодых семей" в рамках федеральной целевой программы "Жилище" на 2011-2015 годы государственной программы Российской Федерации "Обеспечение доступным и комфортным жильем и куммунальными услугами граждан Российской Федерации"</t>
  </si>
  <si>
    <t>10 0 5020</t>
  </si>
  <si>
    <t>Шкуратов О.П.</t>
  </si>
  <si>
    <t>Приложение 6 к решению Клинцовского городского Совета народных депутатов от    12.11.2014г. № 6-36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</si>
</sst>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" fillId="30" borderId="0">
      <alignment/>
      <protection/>
    </xf>
    <xf numFmtId="0" fontId="7" fillId="3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3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8">
    <xf numFmtId="0" fontId="0" fillId="0" borderId="0" xfId="0" applyFont="1" applyFill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top"/>
    </xf>
    <xf numFmtId="4" fontId="3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34" borderId="0" xfId="0" applyFont="1" applyFill="1" applyBorder="1" applyAlignment="1">
      <alignment horizontal="left"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horizontal="right" vertical="top" wrapText="1"/>
    </xf>
    <xf numFmtId="0" fontId="2" fillId="34" borderId="13" xfId="0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right" vertical="center" wrapText="1"/>
    </xf>
    <xf numFmtId="4" fontId="52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54" fillId="30" borderId="10" xfId="54" applyFont="1" applyFill="1" applyBorder="1" applyAlignment="1">
      <alignment vertical="top" wrapText="1"/>
      <protection/>
    </xf>
    <xf numFmtId="0" fontId="6" fillId="30" borderId="10" xfId="53" applyFont="1" applyFill="1" applyBorder="1" applyAlignment="1">
      <alignment vertical="top" wrapText="1"/>
      <protection/>
    </xf>
    <xf numFmtId="0" fontId="6" fillId="30" borderId="10" xfId="0" applyFont="1" applyFill="1" applyBorder="1" applyAlignment="1">
      <alignment vertical="top" wrapText="1"/>
    </xf>
    <xf numFmtId="0" fontId="8" fillId="30" borderId="10" xfId="53" applyFont="1" applyFill="1" applyBorder="1" applyAlignment="1">
      <alignment horizontal="left" vertical="center" wrapText="1"/>
      <protection/>
    </xf>
    <xf numFmtId="0" fontId="6" fillId="30" borderId="10" xfId="53" applyFont="1" applyFill="1" applyBorder="1" applyAlignment="1">
      <alignment horizontal="left" vertical="top" wrapText="1"/>
      <protection/>
    </xf>
    <xf numFmtId="0" fontId="6" fillId="30" borderId="10" xfId="54" applyFont="1" applyFill="1" applyBorder="1" applyAlignment="1">
      <alignment vertical="top" wrapText="1"/>
      <protection/>
    </xf>
    <xf numFmtId="0" fontId="9" fillId="30" borderId="10" xfId="0" applyFont="1" applyFill="1" applyBorder="1" applyAlignment="1">
      <alignment vertical="top" wrapText="1"/>
    </xf>
    <xf numFmtId="0" fontId="6" fillId="30" borderId="10" xfId="55" applyFont="1" applyFill="1" applyBorder="1" applyAlignment="1">
      <alignment horizontal="left" vertical="top" wrapText="1"/>
      <protection/>
    </xf>
    <xf numFmtId="0" fontId="8" fillId="30" borderId="10" xfId="0" applyFont="1" applyFill="1" applyBorder="1" applyAlignment="1">
      <alignment vertical="top" wrapText="1"/>
    </xf>
    <xf numFmtId="0" fontId="8" fillId="30" borderId="10" xfId="54" applyFont="1" applyFill="1" applyBorder="1" applyAlignment="1">
      <alignment vertical="top" wrapText="1"/>
      <protection/>
    </xf>
    <xf numFmtId="0" fontId="2" fillId="34" borderId="15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justify" vertical="distributed" wrapText="1"/>
    </xf>
    <xf numFmtId="0" fontId="6" fillId="0" borderId="0" xfId="0" applyFont="1" applyFill="1" applyAlignment="1">
      <alignment horizontal="justify" vertical="distributed" wrapText="1"/>
    </xf>
    <xf numFmtId="0" fontId="3" fillId="34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7"/>
  <sheetViews>
    <sheetView tabSelected="1" view="pageBreakPreview" zoomScale="130" zoomScaleNormal="70" zoomScaleSheetLayoutView="130" zoomScalePageLayoutView="0" workbookViewId="0" topLeftCell="A1">
      <selection activeCell="A3" sqref="A3:U3"/>
    </sheetView>
  </sheetViews>
  <sheetFormatPr defaultColWidth="9.33203125" defaultRowHeight="12.75"/>
  <cols>
    <col min="1" max="1" width="52.5" style="28" customWidth="1"/>
    <col min="2" max="2" width="8.16015625" style="28" customWidth="1"/>
    <col min="3" max="3" width="6.5" style="28" customWidth="1"/>
    <col min="4" max="4" width="6.83203125" style="28" customWidth="1"/>
    <col min="5" max="5" width="12.83203125" style="28" customWidth="1"/>
    <col min="6" max="6" width="7.5" style="36" bestFit="1" customWidth="1"/>
    <col min="7" max="7" width="15.66015625" style="36" hidden="1" customWidth="1"/>
    <col min="8" max="14" width="23.16015625" style="30" hidden="1" customWidth="1"/>
    <col min="15" max="15" width="19.33203125" style="30" hidden="1" customWidth="1"/>
    <col min="16" max="18" width="23.16015625" style="30" hidden="1" customWidth="1"/>
    <col min="19" max="19" width="14.16015625" style="30" hidden="1" customWidth="1"/>
    <col min="20" max="20" width="14.16015625" style="30" bestFit="1" customWidth="1"/>
    <col min="21" max="21" width="16.66015625" style="29" customWidth="1"/>
    <col min="22" max="22" width="17.16015625" style="29" customWidth="1"/>
    <col min="23" max="16384" width="9.33203125" style="29" customWidth="1"/>
  </cols>
  <sheetData>
    <row r="1" spans="5:21" ht="60.75" customHeight="1">
      <c r="E1" s="55" t="s">
        <v>341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2.75">
      <c r="A2" s="28" t="s">
        <v>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37.5" customHeight="1">
      <c r="A3" s="57" t="s">
        <v>317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7" ht="18" customHeight="1">
      <c r="A4" s="53"/>
      <c r="B4" s="53"/>
      <c r="C4" s="53"/>
      <c r="D4" s="53"/>
      <c r="E4" s="53"/>
      <c r="F4" s="53"/>
      <c r="G4" s="53"/>
    </row>
    <row r="5" spans="1:21" ht="48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42" t="s">
        <v>7</v>
      </c>
      <c r="H5" s="41" t="s">
        <v>283</v>
      </c>
      <c r="I5" s="41" t="s">
        <v>284</v>
      </c>
      <c r="J5" s="41" t="s">
        <v>286</v>
      </c>
      <c r="K5" s="41" t="s">
        <v>292</v>
      </c>
      <c r="L5" s="41" t="s">
        <v>299</v>
      </c>
      <c r="M5" s="41" t="s">
        <v>304</v>
      </c>
      <c r="N5" s="41" t="s">
        <v>311</v>
      </c>
      <c r="O5" s="41" t="s">
        <v>318</v>
      </c>
      <c r="P5" s="41" t="s">
        <v>323</v>
      </c>
      <c r="Q5" s="41" t="s">
        <v>325</v>
      </c>
      <c r="R5" s="41" t="s">
        <v>328</v>
      </c>
      <c r="S5" s="41" t="s">
        <v>330</v>
      </c>
      <c r="T5" s="41" t="s">
        <v>329</v>
      </c>
      <c r="U5" s="40" t="s">
        <v>267</v>
      </c>
    </row>
    <row r="6" spans="1:21" ht="16.5" customHeight="1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</row>
    <row r="7" spans="1:22" ht="24" customHeight="1">
      <c r="A7" s="12" t="s">
        <v>100</v>
      </c>
      <c r="B7" s="13">
        <v>902</v>
      </c>
      <c r="C7" s="13"/>
      <c r="D7" s="13"/>
      <c r="E7" s="13"/>
      <c r="F7" s="14"/>
      <c r="G7" s="5">
        <f>G8+G123+G156+G191+G267+G272+G295+G329+G404</f>
        <v>175867002.47</v>
      </c>
      <c r="H7" s="3">
        <f>H8+H123+H156+H191+H267+H272+H295+H329+H404</f>
        <v>94068900.93</v>
      </c>
      <c r="I7" s="3">
        <f aca="true" t="shared" si="0" ref="I7:S7">I8+I123+I156+I191+I267+I272+I295+I329+I404+I320</f>
        <v>19878970</v>
      </c>
      <c r="J7" s="3">
        <f t="shared" si="0"/>
        <v>30338550</v>
      </c>
      <c r="K7" s="3">
        <f t="shared" si="0"/>
        <v>3679803</v>
      </c>
      <c r="L7" s="3">
        <f t="shared" si="0"/>
        <v>-286173.74</v>
      </c>
      <c r="M7" s="3">
        <f t="shared" si="0"/>
        <v>12147184.329999998</v>
      </c>
      <c r="N7" s="3">
        <f t="shared" si="0"/>
        <v>27679647.3</v>
      </c>
      <c r="O7" s="3">
        <f t="shared" si="0"/>
        <v>-365921.3800000001</v>
      </c>
      <c r="P7" s="3">
        <f t="shared" si="0"/>
        <v>21372897.57</v>
      </c>
      <c r="Q7" s="3">
        <f t="shared" si="0"/>
        <v>20687318.8</v>
      </c>
      <c r="R7" s="3">
        <f t="shared" si="0"/>
        <v>1200000</v>
      </c>
      <c r="S7" s="3">
        <f t="shared" si="0"/>
        <v>6610544.81</v>
      </c>
      <c r="T7" s="3">
        <f>T8+T123+T156+T191+T267+T272+T295+T329+T404+T320</f>
        <v>7106565.649999999</v>
      </c>
      <c r="U7" s="3">
        <f>U8+U123+U156+U191+U267+U272+U295+U329+U404+U320</f>
        <v>420076821.74</v>
      </c>
      <c r="V7" s="31"/>
    </row>
    <row r="8" spans="1:22" ht="12.75">
      <c r="A8" s="12" t="s">
        <v>15</v>
      </c>
      <c r="B8" s="13">
        <v>902</v>
      </c>
      <c r="C8" s="13" t="s">
        <v>16</v>
      </c>
      <c r="D8" s="15" t="s">
        <v>0</v>
      </c>
      <c r="E8" s="15" t="s">
        <v>0</v>
      </c>
      <c r="F8" s="16" t="s">
        <v>0</v>
      </c>
      <c r="G8" s="5">
        <f>G9+G26+G51+G69+G73+G77</f>
        <v>53821717</v>
      </c>
      <c r="H8" s="3">
        <f>H9+H26+H51+H69+H73+H77</f>
        <v>-16595</v>
      </c>
      <c r="I8" s="3">
        <f>I9+I26+I51+I69+I73+I77</f>
        <v>-124570.00000000001</v>
      </c>
      <c r="J8" s="3"/>
      <c r="K8" s="3">
        <f aca="true" t="shared" si="1" ref="K8:U8">K9+K26+K51+K69+K73+K77</f>
        <v>-1078397</v>
      </c>
      <c r="L8" s="3">
        <f t="shared" si="1"/>
        <v>-557498</v>
      </c>
      <c r="M8" s="3">
        <f t="shared" si="1"/>
        <v>-346113.50000000006</v>
      </c>
      <c r="N8" s="3">
        <f t="shared" si="1"/>
        <v>147849.13000000012</v>
      </c>
      <c r="O8" s="3">
        <f t="shared" si="1"/>
        <v>-1178257.8800000001</v>
      </c>
      <c r="P8" s="3">
        <f>P9+P26+P51+P69+P73+P77</f>
        <v>9928019.57</v>
      </c>
      <c r="Q8" s="3">
        <f>Q9+Q26+Q51+Q69+Q73+Q77</f>
        <v>1394662.38</v>
      </c>
      <c r="R8" s="3"/>
      <c r="S8" s="3">
        <f t="shared" si="1"/>
        <v>296309.89</v>
      </c>
      <c r="T8" s="3">
        <f>T9+T26+T51+T69+T73+T77</f>
        <v>1636618</v>
      </c>
      <c r="U8" s="3">
        <f t="shared" si="1"/>
        <v>64000276.589999996</v>
      </c>
      <c r="V8" s="31"/>
    </row>
    <row r="9" spans="1:22" ht="51">
      <c r="A9" s="12" t="s">
        <v>17</v>
      </c>
      <c r="B9" s="13">
        <v>902</v>
      </c>
      <c r="C9" s="13" t="s">
        <v>16</v>
      </c>
      <c r="D9" s="13" t="s">
        <v>18</v>
      </c>
      <c r="E9" s="15" t="s">
        <v>0</v>
      </c>
      <c r="F9" s="16" t="s">
        <v>0</v>
      </c>
      <c r="G9" s="5">
        <f>G10+G21</f>
        <v>4206686</v>
      </c>
      <c r="H9" s="3">
        <f>H10+H21</f>
        <v>1825</v>
      </c>
      <c r="I9" s="3"/>
      <c r="J9" s="3"/>
      <c r="K9" s="3"/>
      <c r="L9" s="3"/>
      <c r="M9" s="3">
        <f>M10+M21</f>
        <v>25246</v>
      </c>
      <c r="N9" s="3"/>
      <c r="O9" s="3">
        <f>O10+O21</f>
        <v>3490</v>
      </c>
      <c r="P9" s="3">
        <f>P10+P21</f>
        <v>154988.57</v>
      </c>
      <c r="Q9" s="3">
        <f>Q10+Q21</f>
        <v>51839</v>
      </c>
      <c r="R9" s="3"/>
      <c r="S9" s="3"/>
      <c r="T9" s="3">
        <f>T10+T21</f>
        <v>169266</v>
      </c>
      <c r="U9" s="3">
        <f>U10+U21</f>
        <v>4613340.57</v>
      </c>
      <c r="V9" s="31"/>
    </row>
    <row r="10" spans="1:22" ht="31.5" customHeight="1">
      <c r="A10" s="1" t="s">
        <v>140</v>
      </c>
      <c r="B10" s="10">
        <v>902</v>
      </c>
      <c r="C10" s="10" t="s">
        <v>16</v>
      </c>
      <c r="D10" s="10" t="s">
        <v>18</v>
      </c>
      <c r="E10" s="10" t="s">
        <v>141</v>
      </c>
      <c r="F10" s="17" t="s">
        <v>0</v>
      </c>
      <c r="G10" s="18">
        <f>G11+G15+G17</f>
        <v>2550133</v>
      </c>
      <c r="H10" s="19">
        <f>H11+H15+H17</f>
        <v>242</v>
      </c>
      <c r="I10" s="19"/>
      <c r="J10" s="19"/>
      <c r="K10" s="19"/>
      <c r="L10" s="19"/>
      <c r="M10" s="19">
        <f>M11+M15+M17</f>
        <v>25246</v>
      </c>
      <c r="N10" s="19"/>
      <c r="O10" s="19">
        <f>O11+O15+O17</f>
        <v>3490</v>
      </c>
      <c r="P10" s="19">
        <f>P11+P15+P17</f>
        <v>154988.57</v>
      </c>
      <c r="Q10" s="19">
        <f>Q11+Q15+Q17</f>
        <v>51839</v>
      </c>
      <c r="R10" s="19"/>
      <c r="S10" s="19"/>
      <c r="T10" s="19">
        <f>T11+T15+T17</f>
        <v>165427</v>
      </c>
      <c r="U10" s="19">
        <f>U11+U15+U17</f>
        <v>2951365.5700000003</v>
      </c>
      <c r="V10" s="31"/>
    </row>
    <row r="11" spans="1:22" ht="75.75" customHeight="1">
      <c r="A11" s="1" t="s">
        <v>19</v>
      </c>
      <c r="B11" s="10">
        <v>902</v>
      </c>
      <c r="C11" s="10" t="s">
        <v>16</v>
      </c>
      <c r="D11" s="10" t="s">
        <v>18</v>
      </c>
      <c r="E11" s="10" t="s">
        <v>141</v>
      </c>
      <c r="F11" s="20" t="s">
        <v>20</v>
      </c>
      <c r="G11" s="18">
        <f>G12</f>
        <v>1846355</v>
      </c>
      <c r="H11" s="19">
        <f>H12</f>
        <v>242</v>
      </c>
      <c r="I11" s="19"/>
      <c r="J11" s="19"/>
      <c r="K11" s="19"/>
      <c r="L11" s="19"/>
      <c r="M11" s="19"/>
      <c r="N11" s="19"/>
      <c r="O11" s="19">
        <f>O12</f>
        <v>3490</v>
      </c>
      <c r="P11" s="19"/>
      <c r="Q11" s="19">
        <f>Q12</f>
        <v>3839</v>
      </c>
      <c r="R11" s="19"/>
      <c r="S11" s="19"/>
      <c r="T11" s="19">
        <f>T12</f>
        <v>-3839</v>
      </c>
      <c r="U11" s="19">
        <f>U12</f>
        <v>1850087</v>
      </c>
      <c r="V11" s="31"/>
    </row>
    <row r="12" spans="1:22" ht="25.5">
      <c r="A12" s="1" t="s">
        <v>21</v>
      </c>
      <c r="B12" s="10">
        <v>902</v>
      </c>
      <c r="C12" s="10" t="s">
        <v>16</v>
      </c>
      <c r="D12" s="10" t="s">
        <v>18</v>
      </c>
      <c r="E12" s="10" t="s">
        <v>141</v>
      </c>
      <c r="F12" s="20" t="s">
        <v>22</v>
      </c>
      <c r="G12" s="18">
        <f>G13+G14</f>
        <v>1846355</v>
      </c>
      <c r="H12" s="19">
        <f>H13+H14</f>
        <v>242</v>
      </c>
      <c r="I12" s="19"/>
      <c r="J12" s="19"/>
      <c r="K12" s="19"/>
      <c r="L12" s="19"/>
      <c r="M12" s="19"/>
      <c r="N12" s="19"/>
      <c r="O12" s="19">
        <f>O13+O14</f>
        <v>3490</v>
      </c>
      <c r="P12" s="19"/>
      <c r="Q12" s="19">
        <f>Q13+Q14</f>
        <v>3839</v>
      </c>
      <c r="R12" s="19"/>
      <c r="S12" s="19"/>
      <c r="T12" s="19">
        <f>T13+T14</f>
        <v>-3839</v>
      </c>
      <c r="U12" s="19">
        <f>U13+U14</f>
        <v>1850087</v>
      </c>
      <c r="V12" s="31"/>
    </row>
    <row r="13" spans="1:22" ht="38.25">
      <c r="A13" s="1" t="s">
        <v>227</v>
      </c>
      <c r="B13" s="10">
        <v>902</v>
      </c>
      <c r="C13" s="10" t="s">
        <v>16</v>
      </c>
      <c r="D13" s="10" t="s">
        <v>18</v>
      </c>
      <c r="E13" s="10" t="s">
        <v>141</v>
      </c>
      <c r="F13" s="20">
        <v>121</v>
      </c>
      <c r="G13" s="18">
        <v>1792305</v>
      </c>
      <c r="H13" s="8">
        <v>242</v>
      </c>
      <c r="I13" s="8"/>
      <c r="J13" s="8"/>
      <c r="K13" s="8"/>
      <c r="L13" s="8"/>
      <c r="M13" s="8"/>
      <c r="N13" s="8"/>
      <c r="O13" s="8"/>
      <c r="P13" s="8"/>
      <c r="Q13" s="8">
        <v>0</v>
      </c>
      <c r="R13" s="8"/>
      <c r="S13" s="8"/>
      <c r="T13" s="8"/>
      <c r="U13" s="19">
        <f>G13+H13+I13+J13+K13+L13+M13+N13+O13+Q13</f>
        <v>1792547</v>
      </c>
      <c r="V13" s="31"/>
    </row>
    <row r="14" spans="1:22" ht="38.25">
      <c r="A14" s="1" t="s">
        <v>139</v>
      </c>
      <c r="B14" s="10">
        <v>902</v>
      </c>
      <c r="C14" s="10" t="s">
        <v>16</v>
      </c>
      <c r="D14" s="10" t="s">
        <v>18</v>
      </c>
      <c r="E14" s="10" t="s">
        <v>141</v>
      </c>
      <c r="F14" s="20">
        <v>122</v>
      </c>
      <c r="G14" s="18">
        <v>54050</v>
      </c>
      <c r="H14" s="8"/>
      <c r="I14" s="8"/>
      <c r="J14" s="8"/>
      <c r="K14" s="8"/>
      <c r="L14" s="8"/>
      <c r="M14" s="8"/>
      <c r="N14" s="8"/>
      <c r="O14" s="8">
        <v>3490</v>
      </c>
      <c r="P14" s="8"/>
      <c r="Q14" s="8">
        <v>3839</v>
      </c>
      <c r="R14" s="8"/>
      <c r="S14" s="8"/>
      <c r="T14" s="8">
        <v>-3839</v>
      </c>
      <c r="U14" s="19">
        <f>G14+H14+I14+J14+K14+L14+M14+N14+O14+Q14+T14</f>
        <v>57540</v>
      </c>
      <c r="V14" s="31"/>
    </row>
    <row r="15" spans="1:22" ht="25.5">
      <c r="A15" s="1" t="s">
        <v>23</v>
      </c>
      <c r="B15" s="10">
        <v>902</v>
      </c>
      <c r="C15" s="10" t="s">
        <v>16</v>
      </c>
      <c r="D15" s="10" t="s">
        <v>18</v>
      </c>
      <c r="E15" s="10" t="s">
        <v>141</v>
      </c>
      <c r="F15" s="20">
        <v>200</v>
      </c>
      <c r="G15" s="18">
        <f>G16</f>
        <v>696778</v>
      </c>
      <c r="H15" s="8"/>
      <c r="I15" s="8"/>
      <c r="J15" s="8"/>
      <c r="K15" s="8"/>
      <c r="L15" s="8"/>
      <c r="M15" s="19">
        <f>M16</f>
        <v>25246</v>
      </c>
      <c r="N15" s="19"/>
      <c r="O15" s="19"/>
      <c r="P15" s="19">
        <f>P16</f>
        <v>134488.57</v>
      </c>
      <c r="Q15" s="19">
        <f>Q16</f>
        <v>48000</v>
      </c>
      <c r="R15" s="19"/>
      <c r="S15" s="19"/>
      <c r="T15" s="19">
        <f>T16</f>
        <v>169266</v>
      </c>
      <c r="U15" s="19">
        <f>U16</f>
        <v>1073778.57</v>
      </c>
      <c r="V15" s="31"/>
    </row>
    <row r="16" spans="1:22" ht="38.25">
      <c r="A16" s="1" t="s">
        <v>25</v>
      </c>
      <c r="B16" s="10">
        <v>902</v>
      </c>
      <c r="C16" s="10" t="s">
        <v>16</v>
      </c>
      <c r="D16" s="10" t="s">
        <v>18</v>
      </c>
      <c r="E16" s="10" t="s">
        <v>141</v>
      </c>
      <c r="F16" s="20">
        <v>240</v>
      </c>
      <c r="G16" s="18">
        <v>696778</v>
      </c>
      <c r="H16" s="8"/>
      <c r="I16" s="8"/>
      <c r="J16" s="8"/>
      <c r="K16" s="8"/>
      <c r="L16" s="8"/>
      <c r="M16" s="8">
        <v>25246</v>
      </c>
      <c r="N16" s="8"/>
      <c r="O16" s="8"/>
      <c r="P16" s="8">
        <v>134488.57</v>
      </c>
      <c r="Q16" s="8">
        <v>48000</v>
      </c>
      <c r="R16" s="8"/>
      <c r="S16" s="8"/>
      <c r="T16" s="8">
        <v>169266</v>
      </c>
      <c r="U16" s="19">
        <f>G16+H16+I16+J16+K16+L16+M16+N16+O16+Q16+P16+T16</f>
        <v>1073778.57</v>
      </c>
      <c r="V16" s="31"/>
    </row>
    <row r="17" spans="1:22" ht="12.75">
      <c r="A17" s="1" t="s">
        <v>27</v>
      </c>
      <c r="B17" s="10">
        <v>902</v>
      </c>
      <c r="C17" s="10" t="s">
        <v>16</v>
      </c>
      <c r="D17" s="10" t="s">
        <v>18</v>
      </c>
      <c r="E17" s="10" t="s">
        <v>141</v>
      </c>
      <c r="F17" s="20" t="s">
        <v>28</v>
      </c>
      <c r="G17" s="18">
        <f>G18</f>
        <v>7000</v>
      </c>
      <c r="H17" s="8"/>
      <c r="I17" s="8"/>
      <c r="J17" s="8"/>
      <c r="K17" s="8"/>
      <c r="L17" s="8"/>
      <c r="M17" s="8"/>
      <c r="N17" s="8"/>
      <c r="O17" s="8"/>
      <c r="P17" s="19">
        <f>P18</f>
        <v>20500</v>
      </c>
      <c r="Q17" s="19"/>
      <c r="R17" s="19"/>
      <c r="S17" s="19"/>
      <c r="T17" s="19"/>
      <c r="U17" s="19">
        <f>U18</f>
        <v>27500</v>
      </c>
      <c r="V17" s="31"/>
    </row>
    <row r="18" spans="1:22" ht="12.75">
      <c r="A18" s="1" t="s">
        <v>101</v>
      </c>
      <c r="B18" s="10">
        <v>902</v>
      </c>
      <c r="C18" s="10" t="s">
        <v>16</v>
      </c>
      <c r="D18" s="10" t="s">
        <v>18</v>
      </c>
      <c r="E18" s="10" t="s">
        <v>141</v>
      </c>
      <c r="F18" s="20">
        <v>850</v>
      </c>
      <c r="G18" s="18">
        <f>G20</f>
        <v>7000</v>
      </c>
      <c r="H18" s="8"/>
      <c r="I18" s="8"/>
      <c r="J18" s="8"/>
      <c r="K18" s="8"/>
      <c r="L18" s="8"/>
      <c r="M18" s="8"/>
      <c r="N18" s="8"/>
      <c r="O18" s="8"/>
      <c r="P18" s="19">
        <f>P20</f>
        <v>20500</v>
      </c>
      <c r="Q18" s="19"/>
      <c r="R18" s="19"/>
      <c r="S18" s="19"/>
      <c r="T18" s="19"/>
      <c r="U18" s="19">
        <f>U20</f>
        <v>27500</v>
      </c>
      <c r="V18" s="31"/>
    </row>
    <row r="19" spans="1:22" ht="25.5" hidden="1">
      <c r="A19" s="1" t="s">
        <v>29</v>
      </c>
      <c r="B19" s="10">
        <v>902</v>
      </c>
      <c r="C19" s="10" t="s">
        <v>16</v>
      </c>
      <c r="D19" s="10" t="s">
        <v>18</v>
      </c>
      <c r="E19" s="10" t="s">
        <v>141</v>
      </c>
      <c r="F19" s="20" t="s">
        <v>30</v>
      </c>
      <c r="G19" s="18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9">
        <v>0</v>
      </c>
      <c r="V19" s="31"/>
    </row>
    <row r="20" spans="1:22" ht="12.75">
      <c r="A20" s="1" t="s">
        <v>31</v>
      </c>
      <c r="B20" s="10">
        <v>902</v>
      </c>
      <c r="C20" s="10" t="s">
        <v>16</v>
      </c>
      <c r="D20" s="10" t="s">
        <v>18</v>
      </c>
      <c r="E20" s="10" t="s">
        <v>141</v>
      </c>
      <c r="F20" s="20" t="s">
        <v>32</v>
      </c>
      <c r="G20" s="18">
        <v>7000</v>
      </c>
      <c r="H20" s="8"/>
      <c r="I20" s="8"/>
      <c r="J20" s="8"/>
      <c r="K20" s="8"/>
      <c r="L20" s="8"/>
      <c r="M20" s="8"/>
      <c r="N20" s="8"/>
      <c r="O20" s="8"/>
      <c r="P20" s="8">
        <v>20500</v>
      </c>
      <c r="Q20" s="8"/>
      <c r="R20" s="8"/>
      <c r="S20" s="8"/>
      <c r="T20" s="8"/>
      <c r="U20" s="19">
        <f>G20+H20+I20+J20+K20+L20+M20+N20+P20</f>
        <v>27500</v>
      </c>
      <c r="V20" s="31"/>
    </row>
    <row r="21" spans="1:22" ht="38.25">
      <c r="A21" s="1" t="s">
        <v>98</v>
      </c>
      <c r="B21" s="10">
        <v>902</v>
      </c>
      <c r="C21" s="10" t="s">
        <v>16</v>
      </c>
      <c r="D21" s="10" t="s">
        <v>18</v>
      </c>
      <c r="E21" s="10" t="s">
        <v>99</v>
      </c>
      <c r="F21" s="17" t="s">
        <v>0</v>
      </c>
      <c r="G21" s="18">
        <f>G22</f>
        <v>1656553</v>
      </c>
      <c r="H21" s="19">
        <f>H22</f>
        <v>1583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f>T22</f>
        <v>3839</v>
      </c>
      <c r="U21" s="19">
        <f>U22</f>
        <v>1661975</v>
      </c>
      <c r="V21" s="31"/>
    </row>
    <row r="22" spans="1:22" ht="63.75">
      <c r="A22" s="1" t="s">
        <v>19</v>
      </c>
      <c r="B22" s="10">
        <v>902</v>
      </c>
      <c r="C22" s="10" t="s">
        <v>16</v>
      </c>
      <c r="D22" s="10" t="s">
        <v>18</v>
      </c>
      <c r="E22" s="10" t="s">
        <v>99</v>
      </c>
      <c r="F22" s="20" t="s">
        <v>20</v>
      </c>
      <c r="G22" s="18">
        <f>G23</f>
        <v>1656553</v>
      </c>
      <c r="H22" s="19">
        <f>H23</f>
        <v>1583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>
        <f>T23</f>
        <v>3839</v>
      </c>
      <c r="U22" s="19">
        <f>U23</f>
        <v>1661975</v>
      </c>
      <c r="V22" s="31"/>
    </row>
    <row r="23" spans="1:22" ht="25.5">
      <c r="A23" s="1" t="s">
        <v>21</v>
      </c>
      <c r="B23" s="10">
        <v>902</v>
      </c>
      <c r="C23" s="10" t="s">
        <v>16</v>
      </c>
      <c r="D23" s="10" t="s">
        <v>18</v>
      </c>
      <c r="E23" s="10" t="s">
        <v>99</v>
      </c>
      <c r="F23" s="20" t="s">
        <v>22</v>
      </c>
      <c r="G23" s="18">
        <f>G24+G25</f>
        <v>1656553</v>
      </c>
      <c r="H23" s="19">
        <f>H24+H25</f>
        <v>1583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f>T24+T25</f>
        <v>3839</v>
      </c>
      <c r="U23" s="19">
        <f>U24+U25</f>
        <v>1661975</v>
      </c>
      <c r="V23" s="31"/>
    </row>
    <row r="24" spans="1:22" ht="38.25">
      <c r="A24" s="1" t="s">
        <v>227</v>
      </c>
      <c r="B24" s="10">
        <v>902</v>
      </c>
      <c r="C24" s="10" t="s">
        <v>16</v>
      </c>
      <c r="D24" s="10" t="s">
        <v>18</v>
      </c>
      <c r="E24" s="10" t="s">
        <v>99</v>
      </c>
      <c r="F24" s="20">
        <v>121</v>
      </c>
      <c r="G24" s="18">
        <v>1599298</v>
      </c>
      <c r="H24" s="8">
        <v>1583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19">
        <f>G24+H24+I24+J24+K24+L24+M24+N24</f>
        <v>1600881</v>
      </c>
      <c r="V24" s="31"/>
    </row>
    <row r="25" spans="1:22" ht="38.25">
      <c r="A25" s="1" t="s">
        <v>139</v>
      </c>
      <c r="B25" s="10">
        <v>902</v>
      </c>
      <c r="C25" s="10" t="s">
        <v>16</v>
      </c>
      <c r="D25" s="10" t="s">
        <v>18</v>
      </c>
      <c r="E25" s="10" t="s">
        <v>99</v>
      </c>
      <c r="F25" s="20">
        <v>122</v>
      </c>
      <c r="G25" s="18">
        <v>57255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3839</v>
      </c>
      <c r="U25" s="19">
        <f>G25+H25+I25+J25+K25+L25+M25+N25+T25</f>
        <v>61094</v>
      </c>
      <c r="V25" s="31"/>
    </row>
    <row r="26" spans="1:22" ht="51">
      <c r="A26" s="12" t="s">
        <v>34</v>
      </c>
      <c r="B26" s="13">
        <v>902</v>
      </c>
      <c r="C26" s="13" t="s">
        <v>16</v>
      </c>
      <c r="D26" s="13" t="s">
        <v>35</v>
      </c>
      <c r="E26" s="15" t="s">
        <v>0</v>
      </c>
      <c r="F26" s="16" t="s">
        <v>0</v>
      </c>
      <c r="G26" s="5">
        <f>G32+G27</f>
        <v>39470057</v>
      </c>
      <c r="H26" s="3">
        <f>H32+H43</f>
        <v>-21857</v>
      </c>
      <c r="I26" s="3">
        <f>I32+I43+I48</f>
        <v>112408.42</v>
      </c>
      <c r="J26" s="3"/>
      <c r="K26" s="3">
        <f>K32+K48+K27</f>
        <v>10000</v>
      </c>
      <c r="L26" s="3"/>
      <c r="M26" s="3">
        <f aca="true" t="shared" si="2" ref="M26:U26">M32+M48+M27</f>
        <v>16600.5</v>
      </c>
      <c r="N26" s="3">
        <f t="shared" si="2"/>
        <v>139100</v>
      </c>
      <c r="O26" s="3">
        <f t="shared" si="2"/>
        <v>694</v>
      </c>
      <c r="P26" s="3">
        <f t="shared" si="2"/>
        <v>875336.48</v>
      </c>
      <c r="Q26" s="3">
        <f t="shared" si="2"/>
        <v>1606343.48</v>
      </c>
      <c r="R26" s="3"/>
      <c r="S26" s="3">
        <f t="shared" si="2"/>
        <v>860000</v>
      </c>
      <c r="T26" s="3">
        <f t="shared" si="2"/>
        <v>1292602</v>
      </c>
      <c r="U26" s="3">
        <f t="shared" si="2"/>
        <v>44063457.879999995</v>
      </c>
      <c r="V26" s="31"/>
    </row>
    <row r="27" spans="1:22" ht="25.5">
      <c r="A27" s="21" t="s">
        <v>143</v>
      </c>
      <c r="B27" s="10">
        <v>902</v>
      </c>
      <c r="C27" s="10" t="s">
        <v>16</v>
      </c>
      <c r="D27" s="10" t="s">
        <v>35</v>
      </c>
      <c r="E27" s="10" t="s">
        <v>102</v>
      </c>
      <c r="F27" s="20"/>
      <c r="G27" s="18">
        <f>G28</f>
        <v>1228146</v>
      </c>
      <c r="H27" s="19">
        <f>H28</f>
        <v>2173</v>
      </c>
      <c r="I27" s="19"/>
      <c r="J27" s="19"/>
      <c r="K27" s="19"/>
      <c r="L27" s="19"/>
      <c r="M27" s="19"/>
      <c r="N27" s="19"/>
      <c r="O27" s="19">
        <f>O28</f>
        <v>2094</v>
      </c>
      <c r="P27" s="19"/>
      <c r="Q27" s="19"/>
      <c r="R27" s="19"/>
      <c r="S27" s="19"/>
      <c r="T27" s="19"/>
      <c r="U27" s="19">
        <f>U28</f>
        <v>1232413</v>
      </c>
      <c r="V27" s="31"/>
    </row>
    <row r="28" spans="1:22" ht="63.75">
      <c r="A28" s="1" t="s">
        <v>19</v>
      </c>
      <c r="B28" s="10">
        <v>902</v>
      </c>
      <c r="C28" s="10" t="s">
        <v>16</v>
      </c>
      <c r="D28" s="10" t="s">
        <v>35</v>
      </c>
      <c r="E28" s="10" t="s">
        <v>102</v>
      </c>
      <c r="F28" s="20">
        <v>100</v>
      </c>
      <c r="G28" s="18">
        <f>G29</f>
        <v>1228146</v>
      </c>
      <c r="H28" s="19">
        <f>H29</f>
        <v>2173</v>
      </c>
      <c r="I28" s="19"/>
      <c r="J28" s="19"/>
      <c r="K28" s="19"/>
      <c r="L28" s="19"/>
      <c r="M28" s="19"/>
      <c r="N28" s="19"/>
      <c r="O28" s="19">
        <f>O29</f>
        <v>2094</v>
      </c>
      <c r="P28" s="19"/>
      <c r="Q28" s="19"/>
      <c r="R28" s="19"/>
      <c r="S28" s="19"/>
      <c r="T28" s="19"/>
      <c r="U28" s="19">
        <f>U29</f>
        <v>1232413</v>
      </c>
      <c r="V28" s="31"/>
    </row>
    <row r="29" spans="1:22" ht="25.5">
      <c r="A29" s="1" t="s">
        <v>21</v>
      </c>
      <c r="B29" s="10">
        <v>902</v>
      </c>
      <c r="C29" s="10" t="s">
        <v>16</v>
      </c>
      <c r="D29" s="10" t="s">
        <v>35</v>
      </c>
      <c r="E29" s="10" t="s">
        <v>102</v>
      </c>
      <c r="F29" s="20">
        <v>120</v>
      </c>
      <c r="G29" s="18">
        <f>G30+G31</f>
        <v>1228146</v>
      </c>
      <c r="H29" s="19">
        <f>H30+H31</f>
        <v>2173</v>
      </c>
      <c r="I29" s="19"/>
      <c r="J29" s="19"/>
      <c r="K29" s="19"/>
      <c r="L29" s="19"/>
      <c r="M29" s="19"/>
      <c r="N29" s="19"/>
      <c r="O29" s="19">
        <f>O30+O31</f>
        <v>2094</v>
      </c>
      <c r="P29" s="19"/>
      <c r="Q29" s="19"/>
      <c r="R29" s="19"/>
      <c r="S29" s="19"/>
      <c r="T29" s="19"/>
      <c r="U29" s="19">
        <f>U30+U31</f>
        <v>1232413</v>
      </c>
      <c r="V29" s="31"/>
    </row>
    <row r="30" spans="1:22" ht="38.25">
      <c r="A30" s="1" t="s">
        <v>227</v>
      </c>
      <c r="B30" s="10">
        <v>902</v>
      </c>
      <c r="C30" s="10" t="s">
        <v>16</v>
      </c>
      <c r="D30" s="10" t="s">
        <v>35</v>
      </c>
      <c r="E30" s="10" t="s">
        <v>102</v>
      </c>
      <c r="F30" s="20">
        <v>121</v>
      </c>
      <c r="G30" s="18">
        <v>1196916</v>
      </c>
      <c r="H30" s="8">
        <v>2173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9">
        <f>G30+H30+I30+J30+K30+L30+M30+N30</f>
        <v>1199089</v>
      </c>
      <c r="V30" s="31"/>
    </row>
    <row r="31" spans="1:22" ht="38.25">
      <c r="A31" s="1" t="s">
        <v>139</v>
      </c>
      <c r="B31" s="10">
        <v>902</v>
      </c>
      <c r="C31" s="10" t="s">
        <v>16</v>
      </c>
      <c r="D31" s="10" t="s">
        <v>35</v>
      </c>
      <c r="E31" s="10" t="s">
        <v>102</v>
      </c>
      <c r="F31" s="20">
        <v>122</v>
      </c>
      <c r="G31" s="18">
        <v>31230</v>
      </c>
      <c r="H31" s="8"/>
      <c r="I31" s="8"/>
      <c r="J31" s="8"/>
      <c r="K31" s="8"/>
      <c r="L31" s="8"/>
      <c r="M31" s="8"/>
      <c r="N31" s="8"/>
      <c r="O31" s="8">
        <v>2094</v>
      </c>
      <c r="P31" s="8"/>
      <c r="Q31" s="8"/>
      <c r="R31" s="8"/>
      <c r="S31" s="8"/>
      <c r="T31" s="8"/>
      <c r="U31" s="19">
        <f>G31+H31+I31+J31+K31+L31+M31+N31+O31</f>
        <v>33324</v>
      </c>
      <c r="V31" s="31"/>
    </row>
    <row r="32" spans="1:22" ht="25.5">
      <c r="A32" s="21" t="s">
        <v>140</v>
      </c>
      <c r="B32" s="10">
        <v>902</v>
      </c>
      <c r="C32" s="10" t="s">
        <v>16</v>
      </c>
      <c r="D32" s="10" t="s">
        <v>35</v>
      </c>
      <c r="E32" s="10" t="s">
        <v>142</v>
      </c>
      <c r="F32" s="17"/>
      <c r="G32" s="18">
        <f>G33+G37+G39</f>
        <v>38241911</v>
      </c>
      <c r="H32" s="19">
        <f>H33+H37+H39</f>
        <v>-21857</v>
      </c>
      <c r="I32" s="19">
        <f>I33+I37+I39</f>
        <v>4800</v>
      </c>
      <c r="J32" s="19"/>
      <c r="K32" s="19"/>
      <c r="L32" s="19"/>
      <c r="M32" s="19">
        <f>M33+M37+M39</f>
        <v>16600.5</v>
      </c>
      <c r="N32" s="19"/>
      <c r="O32" s="19"/>
      <c r="P32" s="19">
        <f>P33+P37+P39</f>
        <v>855847</v>
      </c>
      <c r="Q32" s="19">
        <f>Q33+Q37+Q39</f>
        <v>1525846.38</v>
      </c>
      <c r="R32" s="19"/>
      <c r="S32" s="19">
        <f>S33+S37+S39</f>
        <v>860000</v>
      </c>
      <c r="T32" s="19">
        <f>T33+T37+T39</f>
        <v>1290602</v>
      </c>
      <c r="U32" s="19">
        <f>U33+U37+U39</f>
        <v>42473749.879999995</v>
      </c>
      <c r="V32" s="31"/>
    </row>
    <row r="33" spans="1:22" ht="63.75">
      <c r="A33" s="1" t="s">
        <v>19</v>
      </c>
      <c r="B33" s="10">
        <v>902</v>
      </c>
      <c r="C33" s="10" t="s">
        <v>16</v>
      </c>
      <c r="D33" s="10" t="s">
        <v>35</v>
      </c>
      <c r="E33" s="10" t="s">
        <v>142</v>
      </c>
      <c r="F33" s="20" t="s">
        <v>20</v>
      </c>
      <c r="G33" s="18">
        <f>G34</f>
        <v>30090565</v>
      </c>
      <c r="H33" s="19">
        <f>H34</f>
        <v>-21857</v>
      </c>
      <c r="I33" s="19"/>
      <c r="J33" s="19"/>
      <c r="K33" s="19"/>
      <c r="L33" s="19"/>
      <c r="M33" s="19">
        <f>M34</f>
        <v>16600.5</v>
      </c>
      <c r="N33" s="19"/>
      <c r="O33" s="19"/>
      <c r="P33" s="19"/>
      <c r="Q33" s="19">
        <f>Q34</f>
        <v>826297</v>
      </c>
      <c r="R33" s="19"/>
      <c r="S33" s="19"/>
      <c r="T33" s="19"/>
      <c r="U33" s="19">
        <f>U34</f>
        <v>30611605.5</v>
      </c>
      <c r="V33" s="31"/>
    </row>
    <row r="34" spans="1:22" ht="25.5">
      <c r="A34" s="1" t="s">
        <v>21</v>
      </c>
      <c r="B34" s="10">
        <v>902</v>
      </c>
      <c r="C34" s="10" t="s">
        <v>16</v>
      </c>
      <c r="D34" s="10" t="s">
        <v>35</v>
      </c>
      <c r="E34" s="10" t="s">
        <v>142</v>
      </c>
      <c r="F34" s="20" t="s">
        <v>22</v>
      </c>
      <c r="G34" s="18">
        <f>G35+G36</f>
        <v>30090565</v>
      </c>
      <c r="H34" s="19">
        <f>H35+H36</f>
        <v>-21857</v>
      </c>
      <c r="I34" s="19"/>
      <c r="J34" s="19"/>
      <c r="K34" s="19"/>
      <c r="L34" s="19"/>
      <c r="M34" s="19">
        <f>M35+M36</f>
        <v>16600.5</v>
      </c>
      <c r="N34" s="19"/>
      <c r="O34" s="19"/>
      <c r="P34" s="19"/>
      <c r="Q34" s="19">
        <f>Q35+Q36</f>
        <v>826297</v>
      </c>
      <c r="R34" s="19"/>
      <c r="S34" s="19"/>
      <c r="T34" s="19"/>
      <c r="U34" s="19">
        <f>U35+U36</f>
        <v>30611605.5</v>
      </c>
      <c r="V34" s="31"/>
    </row>
    <row r="35" spans="1:22" ht="38.25">
      <c r="A35" s="1" t="s">
        <v>227</v>
      </c>
      <c r="B35" s="10">
        <v>902</v>
      </c>
      <c r="C35" s="10" t="s">
        <v>16</v>
      </c>
      <c r="D35" s="10" t="s">
        <v>35</v>
      </c>
      <c r="E35" s="10" t="s">
        <v>142</v>
      </c>
      <c r="F35" s="20">
        <v>121</v>
      </c>
      <c r="G35" s="18">
        <v>29263790</v>
      </c>
      <c r="H35" s="22">
        <v>-21857</v>
      </c>
      <c r="I35" s="22"/>
      <c r="J35" s="22"/>
      <c r="K35" s="22"/>
      <c r="L35" s="22"/>
      <c r="M35" s="22">
        <v>16600.5</v>
      </c>
      <c r="N35" s="22"/>
      <c r="O35" s="22"/>
      <c r="P35" s="22"/>
      <c r="Q35" s="22">
        <v>700000</v>
      </c>
      <c r="R35" s="22">
        <v>-300000</v>
      </c>
      <c r="S35" s="22"/>
      <c r="T35" s="22"/>
      <c r="U35" s="19">
        <f>G35+H35+I35+J35+K35+L35+M35+N35+O35+Q35+R35</f>
        <v>29658533.5</v>
      </c>
      <c r="V35" s="31"/>
    </row>
    <row r="36" spans="1:22" ht="38.25">
      <c r="A36" s="1" t="s">
        <v>139</v>
      </c>
      <c r="B36" s="10">
        <v>902</v>
      </c>
      <c r="C36" s="10" t="s">
        <v>16</v>
      </c>
      <c r="D36" s="10" t="s">
        <v>35</v>
      </c>
      <c r="E36" s="10" t="s">
        <v>142</v>
      </c>
      <c r="F36" s="20">
        <v>122</v>
      </c>
      <c r="G36" s="18">
        <v>826775</v>
      </c>
      <c r="H36" s="8"/>
      <c r="I36" s="8"/>
      <c r="J36" s="8"/>
      <c r="K36" s="8"/>
      <c r="L36" s="8"/>
      <c r="M36" s="8"/>
      <c r="N36" s="8"/>
      <c r="O36" s="8"/>
      <c r="P36" s="8"/>
      <c r="Q36" s="8">
        <v>126297</v>
      </c>
      <c r="R36" s="8"/>
      <c r="S36" s="8"/>
      <c r="T36" s="8"/>
      <c r="U36" s="19">
        <f>G36+H36+I36+J36+K36+L36+M36+N36+O36+Q36</f>
        <v>953072</v>
      </c>
      <c r="V36" s="31"/>
    </row>
    <row r="37" spans="1:22" ht="25.5">
      <c r="A37" s="1" t="s">
        <v>23</v>
      </c>
      <c r="B37" s="10">
        <v>902</v>
      </c>
      <c r="C37" s="10" t="s">
        <v>16</v>
      </c>
      <c r="D37" s="10" t="s">
        <v>35</v>
      </c>
      <c r="E37" s="10" t="s">
        <v>142</v>
      </c>
      <c r="F37" s="20">
        <v>200</v>
      </c>
      <c r="G37" s="18">
        <f>G38</f>
        <v>7536346</v>
      </c>
      <c r="H37" s="8"/>
      <c r="I37" s="19">
        <f>I38</f>
        <v>4800</v>
      </c>
      <c r="J37" s="19"/>
      <c r="K37" s="19"/>
      <c r="L37" s="19"/>
      <c r="M37" s="19"/>
      <c r="N37" s="19"/>
      <c r="O37" s="19"/>
      <c r="P37" s="19">
        <f>P38</f>
        <v>855847</v>
      </c>
      <c r="Q37" s="19">
        <f>Q38</f>
        <v>699549.38</v>
      </c>
      <c r="R37" s="19"/>
      <c r="S37" s="19">
        <f>S38</f>
        <v>860000</v>
      </c>
      <c r="T37" s="19">
        <f>T38</f>
        <v>1290602</v>
      </c>
      <c r="U37" s="19">
        <f>U38</f>
        <v>11247144.379999999</v>
      </c>
      <c r="V37" s="31"/>
    </row>
    <row r="38" spans="1:22" ht="38.25">
      <c r="A38" s="1" t="s">
        <v>25</v>
      </c>
      <c r="B38" s="10">
        <v>902</v>
      </c>
      <c r="C38" s="10" t="s">
        <v>16</v>
      </c>
      <c r="D38" s="10" t="s">
        <v>35</v>
      </c>
      <c r="E38" s="10" t="s">
        <v>142</v>
      </c>
      <c r="F38" s="20">
        <v>240</v>
      </c>
      <c r="G38" s="18">
        <v>7536346</v>
      </c>
      <c r="H38" s="8"/>
      <c r="I38" s="8">
        <v>4800</v>
      </c>
      <c r="J38" s="8"/>
      <c r="K38" s="8"/>
      <c r="L38" s="8"/>
      <c r="M38" s="8"/>
      <c r="N38" s="8"/>
      <c r="O38" s="8"/>
      <c r="P38" s="8">
        <v>855847</v>
      </c>
      <c r="Q38" s="8">
        <v>699549.38</v>
      </c>
      <c r="R38" s="8">
        <v>0</v>
      </c>
      <c r="S38" s="8">
        <v>860000</v>
      </c>
      <c r="T38" s="8">
        <v>1290602</v>
      </c>
      <c r="U38" s="19">
        <f>G38+H38+I38+J38+K38+L38+M38+N38+O38+Q38+P38+S38+R38+T38</f>
        <v>11247144.379999999</v>
      </c>
      <c r="V38" s="31"/>
    </row>
    <row r="39" spans="1:22" ht="28.5" customHeight="1">
      <c r="A39" s="1" t="s">
        <v>27</v>
      </c>
      <c r="B39" s="10">
        <v>902</v>
      </c>
      <c r="C39" s="10" t="s">
        <v>16</v>
      </c>
      <c r="D39" s="10" t="s">
        <v>35</v>
      </c>
      <c r="E39" s="10" t="s">
        <v>142</v>
      </c>
      <c r="F39" s="20">
        <v>800</v>
      </c>
      <c r="G39" s="18">
        <f>G40</f>
        <v>615000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9">
        <f>U40</f>
        <v>615000</v>
      </c>
      <c r="V39" s="31"/>
    </row>
    <row r="40" spans="1:22" ht="12.75">
      <c r="A40" s="1" t="s">
        <v>101</v>
      </c>
      <c r="B40" s="10">
        <v>902</v>
      </c>
      <c r="C40" s="10" t="s">
        <v>16</v>
      </c>
      <c r="D40" s="10" t="s">
        <v>35</v>
      </c>
      <c r="E40" s="10" t="s">
        <v>142</v>
      </c>
      <c r="F40" s="20">
        <v>850</v>
      </c>
      <c r="G40" s="18">
        <f>G41+G42</f>
        <v>615000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9">
        <f>U41+U42</f>
        <v>615000</v>
      </c>
      <c r="V40" s="31"/>
    </row>
    <row r="41" spans="1:22" ht="25.5">
      <c r="A41" s="1" t="s">
        <v>29</v>
      </c>
      <c r="B41" s="10">
        <v>902</v>
      </c>
      <c r="C41" s="10" t="s">
        <v>16</v>
      </c>
      <c r="D41" s="10" t="s">
        <v>35</v>
      </c>
      <c r="E41" s="10" t="s">
        <v>142</v>
      </c>
      <c r="F41" s="20">
        <v>851</v>
      </c>
      <c r="G41" s="18">
        <v>510000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9">
        <f>G41+H41+I41+J41+K41+L41+M41+N41</f>
        <v>510000</v>
      </c>
      <c r="V41" s="31"/>
    </row>
    <row r="42" spans="1:22" ht="42" customHeight="1">
      <c r="A42" s="1" t="s">
        <v>31</v>
      </c>
      <c r="B42" s="10">
        <v>902</v>
      </c>
      <c r="C42" s="10" t="s">
        <v>16</v>
      </c>
      <c r="D42" s="10" t="s">
        <v>35</v>
      </c>
      <c r="E42" s="10" t="s">
        <v>142</v>
      </c>
      <c r="F42" s="20">
        <v>852</v>
      </c>
      <c r="G42" s="18">
        <v>105000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9">
        <f>G42+H42+I42+J42+K42+L42+M42+N42</f>
        <v>105000</v>
      </c>
      <c r="V42" s="31"/>
    </row>
    <row r="43" spans="1:22" ht="25.5" customHeight="1" hidden="1">
      <c r="A43" s="21" t="s">
        <v>143</v>
      </c>
      <c r="B43" s="10">
        <v>902</v>
      </c>
      <c r="C43" s="10" t="s">
        <v>16</v>
      </c>
      <c r="D43" s="10" t="s">
        <v>35</v>
      </c>
      <c r="E43" s="10" t="s">
        <v>102</v>
      </c>
      <c r="F43" s="20"/>
      <c r="G43" s="18">
        <f>G44</f>
        <v>0</v>
      </c>
      <c r="H43" s="19">
        <f>H44</f>
        <v>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>
        <f>U44</f>
        <v>0</v>
      </c>
      <c r="V43" s="31"/>
    </row>
    <row r="44" spans="1:22" ht="63.75" customHeight="1" hidden="1">
      <c r="A44" s="1" t="s">
        <v>19</v>
      </c>
      <c r="B44" s="10">
        <v>902</v>
      </c>
      <c r="C44" s="10" t="s">
        <v>16</v>
      </c>
      <c r="D44" s="10" t="s">
        <v>35</v>
      </c>
      <c r="E44" s="10" t="s">
        <v>102</v>
      </c>
      <c r="F44" s="20">
        <v>100</v>
      </c>
      <c r="G44" s="18">
        <f>G45</f>
        <v>0</v>
      </c>
      <c r="H44" s="19">
        <f>H45</f>
        <v>0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>
        <f>U45</f>
        <v>0</v>
      </c>
      <c r="V44" s="31"/>
    </row>
    <row r="45" spans="1:22" ht="25.5" customHeight="1" hidden="1">
      <c r="A45" s="1" t="s">
        <v>21</v>
      </c>
      <c r="B45" s="10">
        <v>902</v>
      </c>
      <c r="C45" s="10" t="s">
        <v>16</v>
      </c>
      <c r="D45" s="10" t="s">
        <v>35</v>
      </c>
      <c r="E45" s="10" t="s">
        <v>102</v>
      </c>
      <c r="F45" s="20">
        <v>120</v>
      </c>
      <c r="G45" s="18">
        <f>G46+G47</f>
        <v>0</v>
      </c>
      <c r="H45" s="19">
        <f>H46+H47</f>
        <v>0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>
        <f>U46+U47</f>
        <v>0</v>
      </c>
      <c r="V45" s="31"/>
    </row>
    <row r="46" spans="1:22" ht="38.25" customHeight="1" hidden="1">
      <c r="A46" s="1" t="s">
        <v>227</v>
      </c>
      <c r="B46" s="10">
        <v>902</v>
      </c>
      <c r="C46" s="10" t="s">
        <v>16</v>
      </c>
      <c r="D46" s="10" t="s">
        <v>35</v>
      </c>
      <c r="E46" s="10" t="s">
        <v>102</v>
      </c>
      <c r="F46" s="20">
        <v>121</v>
      </c>
      <c r="G46" s="18">
        <v>0</v>
      </c>
      <c r="H46" s="8"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19">
        <f>G46+H46</f>
        <v>0</v>
      </c>
      <c r="V46" s="31"/>
    </row>
    <row r="47" spans="1:22" ht="38.25" customHeight="1" hidden="1">
      <c r="A47" s="1" t="s">
        <v>139</v>
      </c>
      <c r="B47" s="10">
        <v>902</v>
      </c>
      <c r="C47" s="10" t="s">
        <v>16</v>
      </c>
      <c r="D47" s="10" t="s">
        <v>35</v>
      </c>
      <c r="E47" s="10" t="s">
        <v>102</v>
      </c>
      <c r="F47" s="20">
        <v>122</v>
      </c>
      <c r="G47" s="18"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9">
        <v>0</v>
      </c>
      <c r="V47" s="31"/>
    </row>
    <row r="48" spans="1:22" ht="12.75">
      <c r="A48" s="1" t="s">
        <v>105</v>
      </c>
      <c r="B48" s="10">
        <v>902</v>
      </c>
      <c r="C48" s="10" t="s">
        <v>16</v>
      </c>
      <c r="D48" s="10" t="s">
        <v>35</v>
      </c>
      <c r="E48" s="10" t="s">
        <v>106</v>
      </c>
      <c r="F48" s="20"/>
      <c r="G48" s="18"/>
      <c r="H48" s="8"/>
      <c r="I48" s="19">
        <f>I49</f>
        <v>107608.42</v>
      </c>
      <c r="J48" s="19"/>
      <c r="K48" s="19">
        <f>K49</f>
        <v>10000</v>
      </c>
      <c r="L48" s="19"/>
      <c r="M48" s="19"/>
      <c r="N48" s="19">
        <f aca="true" t="shared" si="3" ref="N48:U49">N49</f>
        <v>139100</v>
      </c>
      <c r="O48" s="19">
        <f t="shared" si="3"/>
        <v>-1400</v>
      </c>
      <c r="P48" s="19">
        <f t="shared" si="3"/>
        <v>19489.48</v>
      </c>
      <c r="Q48" s="19">
        <f t="shared" si="3"/>
        <v>80497.1</v>
      </c>
      <c r="R48" s="19"/>
      <c r="S48" s="19"/>
      <c r="T48" s="19">
        <f t="shared" si="3"/>
        <v>2000</v>
      </c>
      <c r="U48" s="19">
        <f t="shared" si="3"/>
        <v>357295</v>
      </c>
      <c r="V48" s="31"/>
    </row>
    <row r="49" spans="1:22" ht="12.75">
      <c r="A49" s="1" t="s">
        <v>27</v>
      </c>
      <c r="B49" s="10">
        <v>902</v>
      </c>
      <c r="C49" s="10" t="s">
        <v>16</v>
      </c>
      <c r="D49" s="10" t="s">
        <v>35</v>
      </c>
      <c r="E49" s="10" t="s">
        <v>106</v>
      </c>
      <c r="F49" s="20">
        <v>800</v>
      </c>
      <c r="G49" s="18"/>
      <c r="H49" s="8"/>
      <c r="I49" s="19">
        <f>I50</f>
        <v>107608.42</v>
      </c>
      <c r="J49" s="19"/>
      <c r="K49" s="19">
        <f>K50</f>
        <v>10000</v>
      </c>
      <c r="L49" s="19"/>
      <c r="M49" s="19"/>
      <c r="N49" s="19">
        <f t="shared" si="3"/>
        <v>139100</v>
      </c>
      <c r="O49" s="19">
        <f t="shared" si="3"/>
        <v>-1400</v>
      </c>
      <c r="P49" s="19">
        <f t="shared" si="3"/>
        <v>19489.48</v>
      </c>
      <c r="Q49" s="19">
        <f t="shared" si="3"/>
        <v>80497.1</v>
      </c>
      <c r="R49" s="19"/>
      <c r="S49" s="19"/>
      <c r="T49" s="19">
        <f t="shared" si="3"/>
        <v>2000</v>
      </c>
      <c r="U49" s="19">
        <f t="shared" si="3"/>
        <v>357295</v>
      </c>
      <c r="V49" s="31"/>
    </row>
    <row r="50" spans="1:22" ht="12.75">
      <c r="A50" s="1" t="s">
        <v>59</v>
      </c>
      <c r="B50" s="10">
        <v>902</v>
      </c>
      <c r="C50" s="10" t="s">
        <v>16</v>
      </c>
      <c r="D50" s="10" t="s">
        <v>35</v>
      </c>
      <c r="E50" s="10" t="s">
        <v>106</v>
      </c>
      <c r="F50" s="20">
        <v>870</v>
      </c>
      <c r="G50" s="18"/>
      <c r="H50" s="8"/>
      <c r="I50" s="8">
        <v>107608.42</v>
      </c>
      <c r="J50" s="8"/>
      <c r="K50" s="8">
        <v>10000</v>
      </c>
      <c r="L50" s="8"/>
      <c r="M50" s="8"/>
      <c r="N50" s="8">
        <v>139100</v>
      </c>
      <c r="O50" s="8">
        <v>-1400</v>
      </c>
      <c r="P50" s="8">
        <v>19489.48</v>
      </c>
      <c r="Q50" s="8">
        <v>80497.1</v>
      </c>
      <c r="R50" s="8"/>
      <c r="S50" s="8"/>
      <c r="T50" s="8">
        <v>2000</v>
      </c>
      <c r="U50" s="19">
        <f>G50+H50+I50+J50+K50+L50+M50+N50+O50+Q50+P50+T50</f>
        <v>357295</v>
      </c>
      <c r="V50" s="31"/>
    </row>
    <row r="51" spans="1:22" ht="38.25">
      <c r="A51" s="12" t="s">
        <v>81</v>
      </c>
      <c r="B51" s="13">
        <v>902</v>
      </c>
      <c r="C51" s="13" t="s">
        <v>16</v>
      </c>
      <c r="D51" s="13" t="s">
        <v>57</v>
      </c>
      <c r="E51" s="15" t="s">
        <v>0</v>
      </c>
      <c r="F51" s="16" t="s">
        <v>0</v>
      </c>
      <c r="G51" s="5">
        <f>G57+G52</f>
        <v>2193243</v>
      </c>
      <c r="H51" s="3">
        <f>H57+H64</f>
        <v>0</v>
      </c>
      <c r="I51" s="3"/>
      <c r="J51" s="3"/>
      <c r="K51" s="3"/>
      <c r="L51" s="3"/>
      <c r="M51" s="3"/>
      <c r="N51" s="3"/>
      <c r="O51" s="3">
        <f>O57+O52</f>
        <v>1745</v>
      </c>
      <c r="P51" s="3"/>
      <c r="Q51" s="3">
        <f>Q57+Q52</f>
        <v>1047</v>
      </c>
      <c r="R51" s="3"/>
      <c r="S51" s="3"/>
      <c r="T51" s="3"/>
      <c r="U51" s="3">
        <f>U57+U52</f>
        <v>2270394</v>
      </c>
      <c r="V51" s="31"/>
    </row>
    <row r="52" spans="1:22" ht="38.25">
      <c r="A52" s="23" t="s">
        <v>144</v>
      </c>
      <c r="B52" s="13">
        <v>902</v>
      </c>
      <c r="C52" s="13" t="s">
        <v>16</v>
      </c>
      <c r="D52" s="13" t="s">
        <v>57</v>
      </c>
      <c r="E52" s="13" t="s">
        <v>146</v>
      </c>
      <c r="F52" s="16" t="s">
        <v>0</v>
      </c>
      <c r="G52" s="5">
        <f>G53</f>
        <v>1519137</v>
      </c>
      <c r="H52" s="3">
        <f>H53</f>
        <v>74359</v>
      </c>
      <c r="I52" s="3"/>
      <c r="J52" s="3"/>
      <c r="K52" s="3"/>
      <c r="L52" s="3"/>
      <c r="M52" s="3"/>
      <c r="N52" s="3"/>
      <c r="O52" s="3">
        <f>O53</f>
        <v>1745</v>
      </c>
      <c r="P52" s="3"/>
      <c r="Q52" s="3"/>
      <c r="R52" s="3"/>
      <c r="S52" s="3"/>
      <c r="T52" s="3"/>
      <c r="U52" s="3">
        <f>U53</f>
        <v>1595241</v>
      </c>
      <c r="V52" s="31"/>
    </row>
    <row r="53" spans="1:22" ht="63.75">
      <c r="A53" s="1" t="s">
        <v>19</v>
      </c>
      <c r="B53" s="10">
        <v>902</v>
      </c>
      <c r="C53" s="10" t="s">
        <v>16</v>
      </c>
      <c r="D53" s="10" t="s">
        <v>57</v>
      </c>
      <c r="E53" s="10" t="s">
        <v>146</v>
      </c>
      <c r="F53" s="20">
        <v>100</v>
      </c>
      <c r="G53" s="18">
        <f>G54</f>
        <v>1519137</v>
      </c>
      <c r="H53" s="19">
        <f>H54</f>
        <v>74359</v>
      </c>
      <c r="I53" s="19"/>
      <c r="J53" s="19"/>
      <c r="K53" s="19"/>
      <c r="L53" s="19"/>
      <c r="M53" s="19"/>
      <c r="N53" s="19"/>
      <c r="O53" s="19">
        <f>O54</f>
        <v>1745</v>
      </c>
      <c r="P53" s="19"/>
      <c r="Q53" s="19"/>
      <c r="R53" s="19"/>
      <c r="S53" s="19"/>
      <c r="T53" s="19"/>
      <c r="U53" s="19">
        <f>U54</f>
        <v>1595241</v>
      </c>
      <c r="V53" s="31"/>
    </row>
    <row r="54" spans="1:22" ht="25.5">
      <c r="A54" s="1" t="s">
        <v>21</v>
      </c>
      <c r="B54" s="10">
        <v>902</v>
      </c>
      <c r="C54" s="10" t="s">
        <v>16</v>
      </c>
      <c r="D54" s="10" t="s">
        <v>57</v>
      </c>
      <c r="E54" s="10" t="s">
        <v>146</v>
      </c>
      <c r="F54" s="20" t="s">
        <v>22</v>
      </c>
      <c r="G54" s="18">
        <f>G55+G56</f>
        <v>1519137</v>
      </c>
      <c r="H54" s="19">
        <f>H55+H56</f>
        <v>74359</v>
      </c>
      <c r="I54" s="19"/>
      <c r="J54" s="19"/>
      <c r="K54" s="19"/>
      <c r="L54" s="19"/>
      <c r="M54" s="19"/>
      <c r="N54" s="19"/>
      <c r="O54" s="19">
        <f>O55+O56</f>
        <v>1745</v>
      </c>
      <c r="P54" s="19"/>
      <c r="Q54" s="19"/>
      <c r="R54" s="19"/>
      <c r="S54" s="19"/>
      <c r="T54" s="19"/>
      <c r="U54" s="19">
        <f>U55+U56</f>
        <v>1595241</v>
      </c>
      <c r="V54" s="31"/>
    </row>
    <row r="55" spans="1:22" ht="38.25">
      <c r="A55" s="1" t="s">
        <v>227</v>
      </c>
      <c r="B55" s="10">
        <v>902</v>
      </c>
      <c r="C55" s="10" t="s">
        <v>16</v>
      </c>
      <c r="D55" s="10" t="s">
        <v>57</v>
      </c>
      <c r="E55" s="10" t="s">
        <v>146</v>
      </c>
      <c r="F55" s="20">
        <v>121</v>
      </c>
      <c r="G55" s="18">
        <v>1493112</v>
      </c>
      <c r="H55" s="8">
        <v>74359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9">
        <f>G55+H55+I55+J55+K55+L55+M55+N55</f>
        <v>1567471</v>
      </c>
      <c r="V55" s="31"/>
    </row>
    <row r="56" spans="1:22" ht="38.25">
      <c r="A56" s="1" t="s">
        <v>139</v>
      </c>
      <c r="B56" s="10">
        <v>902</v>
      </c>
      <c r="C56" s="10" t="s">
        <v>16</v>
      </c>
      <c r="D56" s="10" t="s">
        <v>57</v>
      </c>
      <c r="E56" s="10" t="s">
        <v>146</v>
      </c>
      <c r="F56" s="20">
        <v>122</v>
      </c>
      <c r="G56" s="18">
        <v>26025</v>
      </c>
      <c r="H56" s="8"/>
      <c r="I56" s="8"/>
      <c r="J56" s="8"/>
      <c r="K56" s="8"/>
      <c r="L56" s="8"/>
      <c r="M56" s="8"/>
      <c r="N56" s="8"/>
      <c r="O56" s="8">
        <v>1745</v>
      </c>
      <c r="P56" s="8"/>
      <c r="Q56" s="8"/>
      <c r="R56" s="8"/>
      <c r="S56" s="8"/>
      <c r="T56" s="8"/>
      <c r="U56" s="19">
        <f>G56+H56+I56+J56+K56+L56+M56+N56+O56</f>
        <v>27770</v>
      </c>
      <c r="V56" s="31"/>
    </row>
    <row r="57" spans="1:22" ht="52.5" customHeight="1">
      <c r="A57" s="21" t="s">
        <v>145</v>
      </c>
      <c r="B57" s="10">
        <v>902</v>
      </c>
      <c r="C57" s="10" t="s">
        <v>16</v>
      </c>
      <c r="D57" s="10" t="s">
        <v>57</v>
      </c>
      <c r="E57" s="10" t="s">
        <v>103</v>
      </c>
      <c r="F57" s="17"/>
      <c r="G57" s="18">
        <f>G58+G62</f>
        <v>674106</v>
      </c>
      <c r="H57" s="8"/>
      <c r="I57" s="8"/>
      <c r="J57" s="8"/>
      <c r="K57" s="8"/>
      <c r="L57" s="8"/>
      <c r="M57" s="8"/>
      <c r="N57" s="8"/>
      <c r="O57" s="8"/>
      <c r="P57" s="8"/>
      <c r="Q57" s="19">
        <f>Q58+Q62</f>
        <v>1047</v>
      </c>
      <c r="R57" s="19"/>
      <c r="S57" s="19"/>
      <c r="T57" s="19"/>
      <c r="U57" s="19">
        <f>U58+U62</f>
        <v>675153</v>
      </c>
      <c r="V57" s="31"/>
    </row>
    <row r="58" spans="1:22" ht="63.75">
      <c r="A58" s="1" t="s">
        <v>19</v>
      </c>
      <c r="B58" s="10">
        <v>902</v>
      </c>
      <c r="C58" s="10" t="s">
        <v>16</v>
      </c>
      <c r="D58" s="10" t="s">
        <v>57</v>
      </c>
      <c r="E58" s="10" t="s">
        <v>103</v>
      </c>
      <c r="F58" s="20" t="s">
        <v>20</v>
      </c>
      <c r="G58" s="18">
        <f>G59</f>
        <v>436783</v>
      </c>
      <c r="H58" s="8"/>
      <c r="I58" s="8"/>
      <c r="J58" s="8"/>
      <c r="K58" s="8"/>
      <c r="L58" s="8"/>
      <c r="M58" s="8"/>
      <c r="N58" s="8"/>
      <c r="O58" s="8"/>
      <c r="P58" s="8"/>
      <c r="Q58" s="19">
        <f>Q59</f>
        <v>1047</v>
      </c>
      <c r="R58" s="19"/>
      <c r="S58" s="19"/>
      <c r="T58" s="19"/>
      <c r="U58" s="19">
        <f>U59</f>
        <v>437830</v>
      </c>
      <c r="V58" s="31"/>
    </row>
    <row r="59" spans="1:22" ht="25.5">
      <c r="A59" s="1" t="s">
        <v>21</v>
      </c>
      <c r="B59" s="10">
        <v>902</v>
      </c>
      <c r="C59" s="10" t="s">
        <v>16</v>
      </c>
      <c r="D59" s="10" t="s">
        <v>57</v>
      </c>
      <c r="E59" s="10" t="s">
        <v>103</v>
      </c>
      <c r="F59" s="20">
        <v>120</v>
      </c>
      <c r="G59" s="18">
        <f>G60+G61</f>
        <v>436783</v>
      </c>
      <c r="H59" s="8"/>
      <c r="I59" s="8"/>
      <c r="J59" s="8"/>
      <c r="K59" s="8"/>
      <c r="L59" s="8"/>
      <c r="M59" s="8"/>
      <c r="N59" s="8"/>
      <c r="O59" s="8"/>
      <c r="P59" s="8"/>
      <c r="Q59" s="19">
        <f>Q60+Q61</f>
        <v>1047</v>
      </c>
      <c r="R59" s="19"/>
      <c r="S59" s="19"/>
      <c r="T59" s="19"/>
      <c r="U59" s="19">
        <f>U60+U61</f>
        <v>437830</v>
      </c>
      <c r="V59" s="31"/>
    </row>
    <row r="60" spans="1:22" ht="38.25">
      <c r="A60" s="1" t="s">
        <v>227</v>
      </c>
      <c r="B60" s="10">
        <v>902</v>
      </c>
      <c r="C60" s="10" t="s">
        <v>16</v>
      </c>
      <c r="D60" s="10" t="s">
        <v>57</v>
      </c>
      <c r="E60" s="10" t="s">
        <v>103</v>
      </c>
      <c r="F60" s="20">
        <v>121</v>
      </c>
      <c r="G60" s="18">
        <v>413168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19">
        <f>G60+H60+I60+J60+K60+L60+M60+N60</f>
        <v>413168</v>
      </c>
      <c r="V60" s="31"/>
    </row>
    <row r="61" spans="1:22" ht="38.25">
      <c r="A61" s="1" t="s">
        <v>139</v>
      </c>
      <c r="B61" s="10">
        <v>902</v>
      </c>
      <c r="C61" s="10" t="s">
        <v>16</v>
      </c>
      <c r="D61" s="10" t="s">
        <v>57</v>
      </c>
      <c r="E61" s="10" t="s">
        <v>103</v>
      </c>
      <c r="F61" s="20">
        <v>122</v>
      </c>
      <c r="G61" s="18">
        <v>23615</v>
      </c>
      <c r="H61" s="8"/>
      <c r="I61" s="8"/>
      <c r="J61" s="8"/>
      <c r="K61" s="8"/>
      <c r="L61" s="8"/>
      <c r="M61" s="8"/>
      <c r="N61" s="8"/>
      <c r="O61" s="8"/>
      <c r="P61" s="8"/>
      <c r="Q61" s="8">
        <v>1047</v>
      </c>
      <c r="R61" s="8"/>
      <c r="S61" s="8"/>
      <c r="T61" s="8"/>
      <c r="U61" s="19">
        <f>G61+H61+I61+J61+K61+L61+M61+N61+O61+Q61</f>
        <v>24662</v>
      </c>
      <c r="V61" s="31"/>
    </row>
    <row r="62" spans="1:22" ht="25.5">
      <c r="A62" s="1" t="s">
        <v>23</v>
      </c>
      <c r="B62" s="10">
        <v>902</v>
      </c>
      <c r="C62" s="10" t="s">
        <v>16</v>
      </c>
      <c r="D62" s="10" t="s">
        <v>57</v>
      </c>
      <c r="E62" s="10" t="s">
        <v>103</v>
      </c>
      <c r="F62" s="20" t="s">
        <v>24</v>
      </c>
      <c r="G62" s="18">
        <f>G63</f>
        <v>237323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19">
        <f>U63</f>
        <v>237323</v>
      </c>
      <c r="V62" s="31"/>
    </row>
    <row r="63" spans="1:22" ht="38.25">
      <c r="A63" s="1" t="s">
        <v>25</v>
      </c>
      <c r="B63" s="10">
        <v>902</v>
      </c>
      <c r="C63" s="10" t="s">
        <v>16</v>
      </c>
      <c r="D63" s="10" t="s">
        <v>57</v>
      </c>
      <c r="E63" s="10" t="s">
        <v>103</v>
      </c>
      <c r="F63" s="20" t="s">
        <v>26</v>
      </c>
      <c r="G63" s="18">
        <v>237323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19">
        <f>G63+H63+I63+J63+K63+L63+M63+N63</f>
        <v>237323</v>
      </c>
      <c r="V63" s="31"/>
    </row>
    <row r="64" spans="1:22" ht="38.25" hidden="1">
      <c r="A64" s="23" t="s">
        <v>144</v>
      </c>
      <c r="B64" s="13">
        <v>902</v>
      </c>
      <c r="C64" s="13" t="s">
        <v>16</v>
      </c>
      <c r="D64" s="13" t="s">
        <v>57</v>
      </c>
      <c r="E64" s="13" t="s">
        <v>146</v>
      </c>
      <c r="F64" s="16" t="s">
        <v>0</v>
      </c>
      <c r="G64" s="5">
        <f>G65</f>
        <v>0</v>
      </c>
      <c r="H64" s="3">
        <f>H65</f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>
        <f>U65</f>
        <v>0</v>
      </c>
      <c r="V64" s="31"/>
    </row>
    <row r="65" spans="1:22" ht="63.75" hidden="1">
      <c r="A65" s="1" t="s">
        <v>19</v>
      </c>
      <c r="B65" s="10">
        <v>902</v>
      </c>
      <c r="C65" s="10" t="s">
        <v>16</v>
      </c>
      <c r="D65" s="10" t="s">
        <v>57</v>
      </c>
      <c r="E65" s="10" t="s">
        <v>146</v>
      </c>
      <c r="F65" s="20">
        <v>100</v>
      </c>
      <c r="G65" s="18">
        <f>G66</f>
        <v>0</v>
      </c>
      <c r="H65" s="19">
        <f>H66</f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>
        <f>U66</f>
        <v>0</v>
      </c>
      <c r="V65" s="31"/>
    </row>
    <row r="66" spans="1:22" ht="25.5" hidden="1">
      <c r="A66" s="1" t="s">
        <v>21</v>
      </c>
      <c r="B66" s="10">
        <v>902</v>
      </c>
      <c r="C66" s="10" t="s">
        <v>16</v>
      </c>
      <c r="D66" s="10" t="s">
        <v>57</v>
      </c>
      <c r="E66" s="10" t="s">
        <v>146</v>
      </c>
      <c r="F66" s="20" t="s">
        <v>22</v>
      </c>
      <c r="G66" s="18">
        <f>G67+G68</f>
        <v>0</v>
      </c>
      <c r="H66" s="19">
        <f>H67+H68</f>
        <v>0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>
        <f>U67+U68</f>
        <v>0</v>
      </c>
      <c r="V66" s="31"/>
    </row>
    <row r="67" spans="1:22" ht="38.25" hidden="1">
      <c r="A67" s="1" t="s">
        <v>227</v>
      </c>
      <c r="B67" s="10">
        <v>902</v>
      </c>
      <c r="C67" s="10" t="s">
        <v>16</v>
      </c>
      <c r="D67" s="10" t="s">
        <v>57</v>
      </c>
      <c r="E67" s="10" t="s">
        <v>146</v>
      </c>
      <c r="F67" s="20">
        <v>121</v>
      </c>
      <c r="G67" s="18">
        <v>0</v>
      </c>
      <c r="H67" s="8"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19">
        <f>G67+H67</f>
        <v>0</v>
      </c>
      <c r="V67" s="31"/>
    </row>
    <row r="68" spans="1:22" ht="38.25" hidden="1">
      <c r="A68" s="1" t="s">
        <v>139</v>
      </c>
      <c r="B68" s="10">
        <v>902</v>
      </c>
      <c r="C68" s="10" t="s">
        <v>16</v>
      </c>
      <c r="D68" s="10" t="s">
        <v>57</v>
      </c>
      <c r="E68" s="10" t="s">
        <v>146</v>
      </c>
      <c r="F68" s="20">
        <v>122</v>
      </c>
      <c r="G68" s="18">
        <v>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19">
        <v>0</v>
      </c>
      <c r="V68" s="31"/>
    </row>
    <row r="69" spans="1:22" ht="12.75">
      <c r="A69" s="12" t="s">
        <v>95</v>
      </c>
      <c r="B69" s="13">
        <v>902</v>
      </c>
      <c r="C69" s="13" t="s">
        <v>16</v>
      </c>
      <c r="D69" s="13" t="s">
        <v>52</v>
      </c>
      <c r="E69" s="15" t="s">
        <v>0</v>
      </c>
      <c r="F69" s="16" t="s">
        <v>0</v>
      </c>
      <c r="G69" s="5">
        <f>G70</f>
        <v>146200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3">
        <f>U70</f>
        <v>146200</v>
      </c>
      <c r="V69" s="31"/>
    </row>
    <row r="70" spans="1:22" ht="12.75">
      <c r="A70" s="1" t="s">
        <v>96</v>
      </c>
      <c r="B70" s="10">
        <v>902</v>
      </c>
      <c r="C70" s="10" t="s">
        <v>16</v>
      </c>
      <c r="D70" s="10" t="s">
        <v>52</v>
      </c>
      <c r="E70" s="10" t="s">
        <v>104</v>
      </c>
      <c r="F70" s="17" t="s">
        <v>0</v>
      </c>
      <c r="G70" s="18">
        <f>G71</f>
        <v>146200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19">
        <f>U71</f>
        <v>146200</v>
      </c>
      <c r="V70" s="31"/>
    </row>
    <row r="71" spans="1:22" ht="25.5">
      <c r="A71" s="1" t="s">
        <v>23</v>
      </c>
      <c r="B71" s="10">
        <v>902</v>
      </c>
      <c r="C71" s="10" t="s">
        <v>16</v>
      </c>
      <c r="D71" s="10" t="s">
        <v>52</v>
      </c>
      <c r="E71" s="10" t="s">
        <v>104</v>
      </c>
      <c r="F71" s="20" t="s">
        <v>24</v>
      </c>
      <c r="G71" s="18">
        <f>G72</f>
        <v>146200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19">
        <f>U72</f>
        <v>146200</v>
      </c>
      <c r="V71" s="31"/>
    </row>
    <row r="72" spans="1:22" ht="38.25">
      <c r="A72" s="1" t="s">
        <v>25</v>
      </c>
      <c r="B72" s="10">
        <v>902</v>
      </c>
      <c r="C72" s="10" t="s">
        <v>16</v>
      </c>
      <c r="D72" s="10" t="s">
        <v>52</v>
      </c>
      <c r="E72" s="10" t="s">
        <v>104</v>
      </c>
      <c r="F72" s="20" t="s">
        <v>26</v>
      </c>
      <c r="G72" s="18">
        <v>146200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19">
        <f>G72+H72+I72+J72+K72+L72+M72+N72</f>
        <v>146200</v>
      </c>
      <c r="V72" s="31"/>
    </row>
    <row r="73" spans="1:22" s="33" customFormat="1" ht="12.75">
      <c r="A73" s="12" t="s">
        <v>82</v>
      </c>
      <c r="B73" s="13">
        <v>902</v>
      </c>
      <c r="C73" s="13" t="s">
        <v>16</v>
      </c>
      <c r="D73" s="13">
        <v>11</v>
      </c>
      <c r="E73" s="13"/>
      <c r="F73" s="14"/>
      <c r="G73" s="5">
        <f>G74</f>
        <v>7400000</v>
      </c>
      <c r="H73" s="24"/>
      <c r="I73" s="3">
        <f aca="true" t="shared" si="4" ref="I73:U75">I74</f>
        <v>-236978.42</v>
      </c>
      <c r="J73" s="3"/>
      <c r="K73" s="3">
        <f t="shared" si="4"/>
        <v>-1361370</v>
      </c>
      <c r="L73" s="3">
        <f t="shared" si="4"/>
        <v>-610498</v>
      </c>
      <c r="M73" s="3">
        <f t="shared" si="4"/>
        <v>-781139.43</v>
      </c>
      <c r="N73" s="3">
        <f t="shared" si="4"/>
        <v>-560726.2</v>
      </c>
      <c r="O73" s="3">
        <f t="shared" si="4"/>
        <v>-1335518.55</v>
      </c>
      <c r="P73" s="3">
        <f t="shared" si="4"/>
        <v>-850305.48</v>
      </c>
      <c r="Q73" s="3">
        <f t="shared" si="4"/>
        <v>-776367.1</v>
      </c>
      <c r="R73" s="3"/>
      <c r="S73" s="3">
        <f t="shared" si="4"/>
        <v>-661690.11</v>
      </c>
      <c r="T73" s="3">
        <f t="shared" si="4"/>
        <v>-54500</v>
      </c>
      <c r="U73" s="3">
        <f t="shared" si="4"/>
        <v>470906.7100000003</v>
      </c>
      <c r="V73" s="32"/>
    </row>
    <row r="74" spans="1:22" ht="12.75">
      <c r="A74" s="1" t="s">
        <v>105</v>
      </c>
      <c r="B74" s="10">
        <v>902</v>
      </c>
      <c r="C74" s="10" t="s">
        <v>16</v>
      </c>
      <c r="D74" s="10">
        <v>11</v>
      </c>
      <c r="E74" s="10" t="s">
        <v>106</v>
      </c>
      <c r="F74" s="20"/>
      <c r="G74" s="18">
        <f>G75</f>
        <v>7400000</v>
      </c>
      <c r="H74" s="8"/>
      <c r="I74" s="19">
        <f t="shared" si="4"/>
        <v>-236978.42</v>
      </c>
      <c r="J74" s="19"/>
      <c r="K74" s="19">
        <f t="shared" si="4"/>
        <v>-1361370</v>
      </c>
      <c r="L74" s="19">
        <f t="shared" si="4"/>
        <v>-610498</v>
      </c>
      <c r="M74" s="19">
        <f t="shared" si="4"/>
        <v>-781139.43</v>
      </c>
      <c r="N74" s="19">
        <f t="shared" si="4"/>
        <v>-560726.2</v>
      </c>
      <c r="O74" s="19">
        <f t="shared" si="4"/>
        <v>-1335518.55</v>
      </c>
      <c r="P74" s="19">
        <f t="shared" si="4"/>
        <v>-850305.48</v>
      </c>
      <c r="Q74" s="19">
        <f t="shared" si="4"/>
        <v>-776367.1</v>
      </c>
      <c r="R74" s="19"/>
      <c r="S74" s="19">
        <f t="shared" si="4"/>
        <v>-661690.11</v>
      </c>
      <c r="T74" s="19">
        <f t="shared" si="4"/>
        <v>-54500</v>
      </c>
      <c r="U74" s="19">
        <f t="shared" si="4"/>
        <v>470906.7100000003</v>
      </c>
      <c r="V74" s="31"/>
    </row>
    <row r="75" spans="1:22" ht="23.25" customHeight="1">
      <c r="A75" s="1" t="s">
        <v>27</v>
      </c>
      <c r="B75" s="10">
        <v>902</v>
      </c>
      <c r="C75" s="10" t="s">
        <v>16</v>
      </c>
      <c r="D75" s="10">
        <v>11</v>
      </c>
      <c r="E75" s="10" t="s">
        <v>106</v>
      </c>
      <c r="F75" s="20">
        <v>800</v>
      </c>
      <c r="G75" s="18">
        <f>G76</f>
        <v>7400000</v>
      </c>
      <c r="H75" s="8"/>
      <c r="I75" s="19">
        <f t="shared" si="4"/>
        <v>-236978.42</v>
      </c>
      <c r="J75" s="19"/>
      <c r="K75" s="19">
        <f t="shared" si="4"/>
        <v>-1361370</v>
      </c>
      <c r="L75" s="19">
        <f t="shared" si="4"/>
        <v>-610498</v>
      </c>
      <c r="M75" s="19">
        <f t="shared" si="4"/>
        <v>-781139.43</v>
      </c>
      <c r="N75" s="19">
        <f t="shared" si="4"/>
        <v>-560726.2</v>
      </c>
      <c r="O75" s="19">
        <f t="shared" si="4"/>
        <v>-1335518.55</v>
      </c>
      <c r="P75" s="19">
        <f t="shared" si="4"/>
        <v>-850305.48</v>
      </c>
      <c r="Q75" s="19">
        <f t="shared" si="4"/>
        <v>-776367.1</v>
      </c>
      <c r="R75" s="19"/>
      <c r="S75" s="19">
        <f t="shared" si="4"/>
        <v>-661690.11</v>
      </c>
      <c r="T75" s="19">
        <f t="shared" si="4"/>
        <v>-54500</v>
      </c>
      <c r="U75" s="19">
        <f t="shared" si="4"/>
        <v>470906.7100000003</v>
      </c>
      <c r="V75" s="31"/>
    </row>
    <row r="76" spans="1:22" ht="21" customHeight="1">
      <c r="A76" s="1" t="s">
        <v>59</v>
      </c>
      <c r="B76" s="10">
        <v>902</v>
      </c>
      <c r="C76" s="10" t="s">
        <v>16</v>
      </c>
      <c r="D76" s="10">
        <v>11</v>
      </c>
      <c r="E76" s="10" t="s">
        <v>106</v>
      </c>
      <c r="F76" s="20">
        <v>870</v>
      </c>
      <c r="G76" s="18">
        <v>7400000</v>
      </c>
      <c r="H76" s="8"/>
      <c r="I76" s="8">
        <v>-236978.42</v>
      </c>
      <c r="J76" s="8"/>
      <c r="K76" s="8">
        <v>-1361370</v>
      </c>
      <c r="L76" s="8">
        <v>-610498</v>
      </c>
      <c r="M76" s="8">
        <v>-781139.43</v>
      </c>
      <c r="N76" s="8">
        <v>-560726.2</v>
      </c>
      <c r="O76" s="8">
        <v>-1335518.55</v>
      </c>
      <c r="P76" s="8">
        <v>-850305.48</v>
      </c>
      <c r="Q76" s="8">
        <v>-776367.1</v>
      </c>
      <c r="R76" s="8">
        <v>300000</v>
      </c>
      <c r="S76" s="8">
        <v>-661690.11</v>
      </c>
      <c r="T76" s="8">
        <v>-54500</v>
      </c>
      <c r="U76" s="19">
        <f>G76+H76+I76+J76+K76+L76+M76+N76+O76+Q76+P76+S76+R76+T76</f>
        <v>470906.7100000003</v>
      </c>
      <c r="V76" s="31"/>
    </row>
    <row r="77" spans="1:22" s="33" customFormat="1" ht="32.25" customHeight="1">
      <c r="A77" s="12" t="s">
        <v>36</v>
      </c>
      <c r="B77" s="13">
        <v>902</v>
      </c>
      <c r="C77" s="13" t="s">
        <v>16</v>
      </c>
      <c r="D77" s="13" t="s">
        <v>37</v>
      </c>
      <c r="E77" s="13"/>
      <c r="F77" s="14"/>
      <c r="G77" s="5">
        <f>G78+G86+G117+G83</f>
        <v>405531</v>
      </c>
      <c r="H77" s="3">
        <f>H78+H86+H117+H120</f>
        <v>3437</v>
      </c>
      <c r="I77" s="3"/>
      <c r="J77" s="3"/>
      <c r="K77" s="3">
        <f>K78+K86+K117+K104+K83</f>
        <v>272973</v>
      </c>
      <c r="L77" s="3">
        <f>L78+L86+L117+L104+L83+L95</f>
        <v>53000</v>
      </c>
      <c r="M77" s="3">
        <f>M78+M86+M117+M104+M83+M95+M101</f>
        <v>393179.43</v>
      </c>
      <c r="N77" s="3">
        <f>N78+N86+N117+N104+N83+N95+N101</f>
        <v>569475.3300000001</v>
      </c>
      <c r="O77" s="3">
        <f>O78+O86+O117+O104+O83+O95+O101</f>
        <v>151331.66999999998</v>
      </c>
      <c r="P77" s="3">
        <f>P78+P86+P117+P104+P83+P95+P101+P107+P110</f>
        <v>9748000</v>
      </c>
      <c r="Q77" s="3">
        <f>Q78+Q86+Q117+Q104+Q83+Q95+Q101+Q107+Q110</f>
        <v>511800</v>
      </c>
      <c r="R77" s="3"/>
      <c r="S77" s="3">
        <f>S78+S86+S117+S104+S83+S95+S101+S107+S110</f>
        <v>98000</v>
      </c>
      <c r="T77" s="3">
        <f>T78+T86+T117+T104+T83+T95+T101+T107+T110+T98</f>
        <v>229250</v>
      </c>
      <c r="U77" s="3">
        <f>U78+U86+U117+U104+U83+U95+U101+U107+U110+U98</f>
        <v>12435977.43</v>
      </c>
      <c r="V77" s="32"/>
    </row>
    <row r="78" spans="1:22" ht="25.5">
      <c r="A78" s="1" t="s">
        <v>140</v>
      </c>
      <c r="B78" s="10">
        <v>902</v>
      </c>
      <c r="C78" s="10" t="s">
        <v>16</v>
      </c>
      <c r="D78" s="10" t="s">
        <v>37</v>
      </c>
      <c r="E78" s="10" t="s">
        <v>142</v>
      </c>
      <c r="F78" s="20"/>
      <c r="G78" s="18">
        <f>G79</f>
        <v>20331</v>
      </c>
      <c r="H78" s="19">
        <f>H79</f>
        <v>3437</v>
      </c>
      <c r="I78" s="19"/>
      <c r="J78" s="19"/>
      <c r="K78" s="19"/>
      <c r="L78" s="19"/>
      <c r="M78" s="19"/>
      <c r="N78" s="19"/>
      <c r="O78" s="19">
        <f>O79</f>
        <v>1047</v>
      </c>
      <c r="P78" s="19"/>
      <c r="Q78" s="19"/>
      <c r="R78" s="19"/>
      <c r="S78" s="19"/>
      <c r="T78" s="19"/>
      <c r="U78" s="19">
        <f>U79</f>
        <v>24815</v>
      </c>
      <c r="V78" s="31"/>
    </row>
    <row r="79" spans="1:22" ht="63.75">
      <c r="A79" s="1" t="s">
        <v>19</v>
      </c>
      <c r="B79" s="10">
        <v>902</v>
      </c>
      <c r="C79" s="10" t="s">
        <v>16</v>
      </c>
      <c r="D79" s="10" t="s">
        <v>37</v>
      </c>
      <c r="E79" s="10" t="s">
        <v>142</v>
      </c>
      <c r="F79" s="20">
        <v>100</v>
      </c>
      <c r="G79" s="18">
        <f>G80</f>
        <v>20331</v>
      </c>
      <c r="H79" s="19">
        <f>H80</f>
        <v>3437</v>
      </c>
      <c r="I79" s="19"/>
      <c r="J79" s="19"/>
      <c r="K79" s="19"/>
      <c r="L79" s="19"/>
      <c r="M79" s="19"/>
      <c r="N79" s="19"/>
      <c r="O79" s="19">
        <f>O80</f>
        <v>1047</v>
      </c>
      <c r="P79" s="19"/>
      <c r="Q79" s="19"/>
      <c r="R79" s="19"/>
      <c r="S79" s="19"/>
      <c r="T79" s="19"/>
      <c r="U79" s="19">
        <f>U80</f>
        <v>24815</v>
      </c>
      <c r="V79" s="31"/>
    </row>
    <row r="80" spans="1:22" ht="25.5">
      <c r="A80" s="1" t="s">
        <v>21</v>
      </c>
      <c r="B80" s="10">
        <v>902</v>
      </c>
      <c r="C80" s="10" t="s">
        <v>16</v>
      </c>
      <c r="D80" s="10" t="s">
        <v>37</v>
      </c>
      <c r="E80" s="10" t="s">
        <v>142</v>
      </c>
      <c r="F80" s="20">
        <v>120</v>
      </c>
      <c r="G80" s="18">
        <f>G81+G82</f>
        <v>20331</v>
      </c>
      <c r="H80" s="19">
        <f>H81+H82</f>
        <v>3437</v>
      </c>
      <c r="I80" s="19"/>
      <c r="J80" s="19"/>
      <c r="K80" s="19"/>
      <c r="L80" s="19"/>
      <c r="M80" s="19"/>
      <c r="N80" s="19"/>
      <c r="O80" s="19">
        <f>O81+O82</f>
        <v>1047</v>
      </c>
      <c r="P80" s="19"/>
      <c r="Q80" s="19"/>
      <c r="R80" s="19"/>
      <c r="S80" s="19"/>
      <c r="T80" s="19"/>
      <c r="U80" s="19">
        <f>U81+U82</f>
        <v>24815</v>
      </c>
      <c r="V80" s="31"/>
    </row>
    <row r="81" spans="1:22" ht="38.25">
      <c r="A81" s="1" t="s">
        <v>227</v>
      </c>
      <c r="B81" s="10">
        <v>902</v>
      </c>
      <c r="C81" s="10" t="s">
        <v>16</v>
      </c>
      <c r="D81" s="10" t="s">
        <v>37</v>
      </c>
      <c r="E81" s="10" t="s">
        <v>142</v>
      </c>
      <c r="F81" s="20">
        <v>121</v>
      </c>
      <c r="G81" s="18">
        <v>4716</v>
      </c>
      <c r="H81" s="8">
        <v>3437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19">
        <f>G81+H81+I81+J81+K81+L81+M81+N81</f>
        <v>8153</v>
      </c>
      <c r="V81" s="31"/>
    </row>
    <row r="82" spans="1:22" ht="38.25">
      <c r="A82" s="1" t="s">
        <v>139</v>
      </c>
      <c r="B82" s="10">
        <v>902</v>
      </c>
      <c r="C82" s="10" t="s">
        <v>16</v>
      </c>
      <c r="D82" s="10" t="s">
        <v>37</v>
      </c>
      <c r="E82" s="10" t="s">
        <v>142</v>
      </c>
      <c r="F82" s="20">
        <v>122</v>
      </c>
      <c r="G82" s="18">
        <v>15615</v>
      </c>
      <c r="H82" s="8"/>
      <c r="I82" s="8"/>
      <c r="J82" s="8"/>
      <c r="K82" s="8"/>
      <c r="L82" s="8"/>
      <c r="M82" s="8"/>
      <c r="N82" s="8"/>
      <c r="O82" s="8">
        <v>1047</v>
      </c>
      <c r="P82" s="8"/>
      <c r="Q82" s="8"/>
      <c r="R82" s="8"/>
      <c r="S82" s="8"/>
      <c r="T82" s="8"/>
      <c r="U82" s="19">
        <f>G82+H82+I82+J82+K82+L82+M82+N82+O82</f>
        <v>16662</v>
      </c>
      <c r="V82" s="31"/>
    </row>
    <row r="83" spans="1:22" ht="63.75" hidden="1">
      <c r="A83" s="1" t="s">
        <v>264</v>
      </c>
      <c r="B83" s="10">
        <v>902</v>
      </c>
      <c r="C83" s="10" t="s">
        <v>16</v>
      </c>
      <c r="D83" s="10">
        <v>13</v>
      </c>
      <c r="E83" s="10" t="s">
        <v>263</v>
      </c>
      <c r="F83" s="20"/>
      <c r="G83" s="18">
        <v>41000</v>
      </c>
      <c r="H83" s="8"/>
      <c r="I83" s="8"/>
      <c r="J83" s="8"/>
      <c r="K83" s="19">
        <f>K84</f>
        <v>23000</v>
      </c>
      <c r="L83" s="19">
        <f>L84</f>
        <v>-64000</v>
      </c>
      <c r="M83" s="19"/>
      <c r="N83" s="19"/>
      <c r="O83" s="19"/>
      <c r="P83" s="19"/>
      <c r="Q83" s="19"/>
      <c r="R83" s="19"/>
      <c r="S83" s="19"/>
      <c r="T83" s="19"/>
      <c r="U83" s="19">
        <f>U84</f>
        <v>0</v>
      </c>
      <c r="V83" s="31"/>
    </row>
    <row r="84" spans="1:22" ht="25.5" hidden="1">
      <c r="A84" s="1" t="s">
        <v>23</v>
      </c>
      <c r="B84" s="10">
        <v>902</v>
      </c>
      <c r="C84" s="10" t="s">
        <v>16</v>
      </c>
      <c r="D84" s="10">
        <v>13</v>
      </c>
      <c r="E84" s="10" t="s">
        <v>263</v>
      </c>
      <c r="F84" s="20">
        <v>200</v>
      </c>
      <c r="G84" s="18">
        <v>41000</v>
      </c>
      <c r="H84" s="8"/>
      <c r="I84" s="8"/>
      <c r="J84" s="8"/>
      <c r="K84" s="19">
        <f>K85</f>
        <v>23000</v>
      </c>
      <c r="L84" s="19">
        <f>L85</f>
        <v>-64000</v>
      </c>
      <c r="M84" s="19"/>
      <c r="N84" s="19"/>
      <c r="O84" s="19"/>
      <c r="P84" s="19"/>
      <c r="Q84" s="19"/>
      <c r="R84" s="19"/>
      <c r="S84" s="19"/>
      <c r="T84" s="19"/>
      <c r="U84" s="19">
        <f>U85</f>
        <v>0</v>
      </c>
      <c r="V84" s="31"/>
    </row>
    <row r="85" spans="1:22" ht="38.25" hidden="1">
      <c r="A85" s="1" t="s">
        <v>25</v>
      </c>
      <c r="B85" s="10">
        <v>902</v>
      </c>
      <c r="C85" s="10" t="s">
        <v>16</v>
      </c>
      <c r="D85" s="10">
        <v>13</v>
      </c>
      <c r="E85" s="10" t="s">
        <v>263</v>
      </c>
      <c r="F85" s="20">
        <v>240</v>
      </c>
      <c r="G85" s="18">
        <v>41000</v>
      </c>
      <c r="H85" s="8"/>
      <c r="I85" s="8"/>
      <c r="J85" s="8"/>
      <c r="K85" s="8">
        <v>23000</v>
      </c>
      <c r="L85" s="8">
        <v>-64000</v>
      </c>
      <c r="M85" s="8"/>
      <c r="N85" s="8"/>
      <c r="O85" s="8"/>
      <c r="P85" s="8"/>
      <c r="Q85" s="8"/>
      <c r="R85" s="8"/>
      <c r="S85" s="8"/>
      <c r="T85" s="8"/>
      <c r="U85" s="19">
        <f>G85+H85+I85+J85+K85+L85</f>
        <v>0</v>
      </c>
      <c r="V85" s="31"/>
    </row>
    <row r="86" spans="1:22" ht="76.5">
      <c r="A86" s="4" t="s">
        <v>268</v>
      </c>
      <c r="B86" s="10">
        <v>902</v>
      </c>
      <c r="C86" s="10" t="s">
        <v>16</v>
      </c>
      <c r="D86" s="10">
        <v>13</v>
      </c>
      <c r="E86" s="10" t="s">
        <v>125</v>
      </c>
      <c r="F86" s="20"/>
      <c r="G86" s="18">
        <f>G88+G90</f>
        <v>329200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19">
        <f>U87+U90</f>
        <v>329200</v>
      </c>
      <c r="V86" s="31"/>
    </row>
    <row r="87" spans="1:22" ht="63.75">
      <c r="A87" s="1" t="s">
        <v>19</v>
      </c>
      <c r="B87" s="10">
        <v>902</v>
      </c>
      <c r="C87" s="10" t="s">
        <v>16</v>
      </c>
      <c r="D87" s="10" t="s">
        <v>37</v>
      </c>
      <c r="E87" s="10" t="s">
        <v>125</v>
      </c>
      <c r="F87" s="20">
        <v>100</v>
      </c>
      <c r="G87" s="1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19">
        <f>U88</f>
        <v>329000</v>
      </c>
      <c r="V87" s="31"/>
    </row>
    <row r="88" spans="1:22" ht="25.5">
      <c r="A88" s="1" t="s">
        <v>21</v>
      </c>
      <c r="B88" s="10">
        <v>902</v>
      </c>
      <c r="C88" s="10" t="s">
        <v>16</v>
      </c>
      <c r="D88" s="10" t="s">
        <v>37</v>
      </c>
      <c r="E88" s="10" t="s">
        <v>125</v>
      </c>
      <c r="F88" s="20">
        <v>120</v>
      </c>
      <c r="G88" s="18">
        <v>329000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19">
        <v>329000</v>
      </c>
      <c r="V88" s="31"/>
    </row>
    <row r="89" spans="1:22" ht="38.25">
      <c r="A89" s="1" t="s">
        <v>227</v>
      </c>
      <c r="B89" s="10">
        <v>902</v>
      </c>
      <c r="C89" s="10" t="s">
        <v>16</v>
      </c>
      <c r="D89" s="10" t="s">
        <v>37</v>
      </c>
      <c r="E89" s="10" t="s">
        <v>125</v>
      </c>
      <c r="F89" s="20">
        <v>121</v>
      </c>
      <c r="G89" s="18">
        <v>329000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19">
        <f>G89+H89+I89+J89+K89+L89+M89+N89</f>
        <v>329000</v>
      </c>
      <c r="V89" s="31"/>
    </row>
    <row r="90" spans="1:22" ht="25.5">
      <c r="A90" s="1" t="s">
        <v>23</v>
      </c>
      <c r="B90" s="10">
        <v>902</v>
      </c>
      <c r="C90" s="10" t="s">
        <v>16</v>
      </c>
      <c r="D90" s="10">
        <v>13</v>
      </c>
      <c r="E90" s="10" t="s">
        <v>125</v>
      </c>
      <c r="F90" s="20" t="s">
        <v>24</v>
      </c>
      <c r="G90" s="18">
        <f>G91</f>
        <v>200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19">
        <f>U91</f>
        <v>200</v>
      </c>
      <c r="V90" s="31"/>
    </row>
    <row r="91" spans="1:22" ht="38.25">
      <c r="A91" s="1" t="s">
        <v>25</v>
      </c>
      <c r="B91" s="10">
        <v>902</v>
      </c>
      <c r="C91" s="10" t="s">
        <v>16</v>
      </c>
      <c r="D91" s="10">
        <v>13</v>
      </c>
      <c r="E91" s="10" t="s">
        <v>125</v>
      </c>
      <c r="F91" s="20" t="s">
        <v>26</v>
      </c>
      <c r="G91" s="18">
        <v>200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19">
        <f>G91+H91+I91+J91+K91+L91+M91+N91</f>
        <v>200</v>
      </c>
      <c r="V91" s="31"/>
    </row>
    <row r="92" spans="1:22" ht="63.75" hidden="1">
      <c r="A92" s="1" t="s">
        <v>264</v>
      </c>
      <c r="B92" s="10">
        <v>902</v>
      </c>
      <c r="C92" s="10" t="s">
        <v>16</v>
      </c>
      <c r="D92" s="10">
        <v>13</v>
      </c>
      <c r="E92" s="10" t="s">
        <v>263</v>
      </c>
      <c r="F92" s="20"/>
      <c r="G92" s="18">
        <v>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19">
        <f>U93</f>
        <v>0</v>
      </c>
      <c r="V92" s="31"/>
    </row>
    <row r="93" spans="1:22" ht="25.5" hidden="1">
      <c r="A93" s="1" t="s">
        <v>23</v>
      </c>
      <c r="B93" s="10">
        <v>902</v>
      </c>
      <c r="C93" s="10" t="s">
        <v>16</v>
      </c>
      <c r="D93" s="10">
        <v>13</v>
      </c>
      <c r="E93" s="10" t="s">
        <v>263</v>
      </c>
      <c r="F93" s="20">
        <v>200</v>
      </c>
      <c r="G93" s="18">
        <v>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19">
        <f>U94</f>
        <v>0</v>
      </c>
      <c r="V93" s="31"/>
    </row>
    <row r="94" spans="1:22" ht="38.25" hidden="1">
      <c r="A94" s="1" t="s">
        <v>25</v>
      </c>
      <c r="B94" s="10">
        <v>902</v>
      </c>
      <c r="C94" s="10" t="s">
        <v>16</v>
      </c>
      <c r="D94" s="10">
        <v>13</v>
      </c>
      <c r="E94" s="10" t="s">
        <v>263</v>
      </c>
      <c r="F94" s="20">
        <v>240</v>
      </c>
      <c r="G94" s="18">
        <v>0</v>
      </c>
      <c r="H94" s="8"/>
      <c r="I94" s="8"/>
      <c r="J94" s="8"/>
      <c r="K94" s="8">
        <v>0</v>
      </c>
      <c r="L94" s="8"/>
      <c r="M94" s="8"/>
      <c r="N94" s="8"/>
      <c r="O94" s="8"/>
      <c r="P94" s="8"/>
      <c r="Q94" s="8"/>
      <c r="R94" s="8"/>
      <c r="S94" s="8"/>
      <c r="T94" s="8"/>
      <c r="U94" s="19">
        <f>G94+H94+I94+J94+K94</f>
        <v>0</v>
      </c>
      <c r="V94" s="31"/>
    </row>
    <row r="95" spans="1:22" ht="38.25">
      <c r="A95" s="21" t="s">
        <v>183</v>
      </c>
      <c r="B95" s="10">
        <v>902</v>
      </c>
      <c r="C95" s="10" t="s">
        <v>16</v>
      </c>
      <c r="D95" s="10" t="s">
        <v>37</v>
      </c>
      <c r="E95" s="10" t="s">
        <v>297</v>
      </c>
      <c r="F95" s="20"/>
      <c r="G95" s="18"/>
      <c r="H95" s="8"/>
      <c r="I95" s="8"/>
      <c r="J95" s="8"/>
      <c r="K95" s="8"/>
      <c r="L95" s="19">
        <f aca="true" t="shared" si="5" ref="L95:U96">L96</f>
        <v>366973</v>
      </c>
      <c r="M95" s="19">
        <f t="shared" si="5"/>
        <v>193179.43</v>
      </c>
      <c r="N95" s="19">
        <f t="shared" si="5"/>
        <v>153510</v>
      </c>
      <c r="O95" s="19">
        <f t="shared" si="5"/>
        <v>266250</v>
      </c>
      <c r="P95" s="19"/>
      <c r="Q95" s="19">
        <f t="shared" si="5"/>
        <v>37500</v>
      </c>
      <c r="R95" s="19"/>
      <c r="S95" s="19">
        <f t="shared" si="5"/>
        <v>98000</v>
      </c>
      <c r="T95" s="19">
        <f t="shared" si="5"/>
        <v>200000</v>
      </c>
      <c r="U95" s="19">
        <f t="shared" si="5"/>
        <v>1315412.43</v>
      </c>
      <c r="V95" s="31"/>
    </row>
    <row r="96" spans="1:22" ht="25.5">
      <c r="A96" s="1" t="s">
        <v>23</v>
      </c>
      <c r="B96" s="10">
        <v>902</v>
      </c>
      <c r="C96" s="10" t="s">
        <v>16</v>
      </c>
      <c r="D96" s="10" t="s">
        <v>37</v>
      </c>
      <c r="E96" s="10" t="s">
        <v>297</v>
      </c>
      <c r="F96" s="20" t="s">
        <v>24</v>
      </c>
      <c r="G96" s="18"/>
      <c r="H96" s="8"/>
      <c r="I96" s="8"/>
      <c r="J96" s="8"/>
      <c r="K96" s="8"/>
      <c r="L96" s="19">
        <f t="shared" si="5"/>
        <v>366973</v>
      </c>
      <c r="M96" s="19">
        <f t="shared" si="5"/>
        <v>193179.43</v>
      </c>
      <c r="N96" s="19">
        <f t="shared" si="5"/>
        <v>153510</v>
      </c>
      <c r="O96" s="19">
        <f t="shared" si="5"/>
        <v>266250</v>
      </c>
      <c r="P96" s="19"/>
      <c r="Q96" s="19">
        <f t="shared" si="5"/>
        <v>37500</v>
      </c>
      <c r="R96" s="19"/>
      <c r="S96" s="19">
        <f t="shared" si="5"/>
        <v>98000</v>
      </c>
      <c r="T96" s="19">
        <f t="shared" si="5"/>
        <v>200000</v>
      </c>
      <c r="U96" s="19">
        <f t="shared" si="5"/>
        <v>1315412.43</v>
      </c>
      <c r="V96" s="31"/>
    </row>
    <row r="97" spans="1:22" ht="38.25">
      <c r="A97" s="1" t="s">
        <v>25</v>
      </c>
      <c r="B97" s="10">
        <v>902</v>
      </c>
      <c r="C97" s="10" t="s">
        <v>16</v>
      </c>
      <c r="D97" s="10" t="s">
        <v>37</v>
      </c>
      <c r="E97" s="10" t="s">
        <v>297</v>
      </c>
      <c r="F97" s="20" t="s">
        <v>26</v>
      </c>
      <c r="G97" s="18"/>
      <c r="H97" s="8"/>
      <c r="I97" s="8"/>
      <c r="J97" s="8"/>
      <c r="K97" s="8"/>
      <c r="L97" s="8">
        <v>366973</v>
      </c>
      <c r="M97" s="8">
        <v>193179.43</v>
      </c>
      <c r="N97" s="8">
        <v>153510</v>
      </c>
      <c r="O97" s="8">
        <v>266250</v>
      </c>
      <c r="P97" s="8"/>
      <c r="Q97" s="8">
        <v>37500</v>
      </c>
      <c r="R97" s="8"/>
      <c r="S97" s="8">
        <v>98000</v>
      </c>
      <c r="T97" s="8">
        <v>200000</v>
      </c>
      <c r="U97" s="19">
        <f>G97+H97+I97+J97+K97+L97+M97+N97+O97+Q97+P97+S97+T97</f>
        <v>1315412.43</v>
      </c>
      <c r="V97" s="31"/>
    </row>
    <row r="98" spans="1:22" ht="56.25">
      <c r="A98" s="43" t="s">
        <v>331</v>
      </c>
      <c r="B98" s="10">
        <v>902</v>
      </c>
      <c r="C98" s="10" t="s">
        <v>16</v>
      </c>
      <c r="D98" s="10" t="s">
        <v>37</v>
      </c>
      <c r="E98" s="10" t="s">
        <v>316</v>
      </c>
      <c r="F98" s="20"/>
      <c r="G98" s="1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19">
        <f>T99</f>
        <v>29250</v>
      </c>
      <c r="U98" s="19">
        <f>U99</f>
        <v>29250</v>
      </c>
      <c r="V98" s="31"/>
    </row>
    <row r="99" spans="1:22" ht="25.5">
      <c r="A99" s="1" t="s">
        <v>23</v>
      </c>
      <c r="B99" s="10">
        <v>902</v>
      </c>
      <c r="C99" s="10" t="s">
        <v>16</v>
      </c>
      <c r="D99" s="10" t="s">
        <v>37</v>
      </c>
      <c r="E99" s="10" t="s">
        <v>316</v>
      </c>
      <c r="F99" s="20">
        <v>200</v>
      </c>
      <c r="G99" s="1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19">
        <f>T100</f>
        <v>29250</v>
      </c>
      <c r="U99" s="19">
        <f>U100</f>
        <v>29250</v>
      </c>
      <c r="V99" s="31"/>
    </row>
    <row r="100" spans="1:22" ht="38.25">
      <c r="A100" s="1" t="s">
        <v>25</v>
      </c>
      <c r="B100" s="10">
        <v>902</v>
      </c>
      <c r="C100" s="10" t="s">
        <v>16</v>
      </c>
      <c r="D100" s="10" t="s">
        <v>37</v>
      </c>
      <c r="E100" s="10" t="s">
        <v>316</v>
      </c>
      <c r="F100" s="20">
        <v>240</v>
      </c>
      <c r="G100" s="1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>
        <v>29250</v>
      </c>
      <c r="U100" s="19">
        <f>T100</f>
        <v>29250</v>
      </c>
      <c r="V100" s="31"/>
    </row>
    <row r="101" spans="1:22" ht="12.75">
      <c r="A101" s="1" t="s">
        <v>300</v>
      </c>
      <c r="B101" s="10">
        <v>902</v>
      </c>
      <c r="C101" s="10" t="s">
        <v>16</v>
      </c>
      <c r="D101" s="10">
        <v>13</v>
      </c>
      <c r="E101" s="10" t="s">
        <v>301</v>
      </c>
      <c r="F101" s="20"/>
      <c r="G101" s="18"/>
      <c r="H101" s="8"/>
      <c r="I101" s="8"/>
      <c r="J101" s="8"/>
      <c r="K101" s="8"/>
      <c r="L101" s="8"/>
      <c r="M101" s="19">
        <f aca="true" t="shared" si="6" ref="M101:U102">M102</f>
        <v>200000</v>
      </c>
      <c r="N101" s="19">
        <f t="shared" si="6"/>
        <v>415965.33</v>
      </c>
      <c r="O101" s="19">
        <f t="shared" si="6"/>
        <v>-115965.33</v>
      </c>
      <c r="P101" s="19"/>
      <c r="Q101" s="19">
        <f t="shared" si="6"/>
        <v>474300</v>
      </c>
      <c r="R101" s="19"/>
      <c r="S101" s="19"/>
      <c r="T101" s="19"/>
      <c r="U101" s="19">
        <f t="shared" si="6"/>
        <v>974300</v>
      </c>
      <c r="V101" s="31"/>
    </row>
    <row r="102" spans="1:22" ht="25.5">
      <c r="A102" s="1" t="s">
        <v>23</v>
      </c>
      <c r="B102" s="10">
        <v>902</v>
      </c>
      <c r="C102" s="10" t="s">
        <v>16</v>
      </c>
      <c r="D102" s="10" t="s">
        <v>37</v>
      </c>
      <c r="E102" s="10" t="s">
        <v>301</v>
      </c>
      <c r="F102" s="20" t="s">
        <v>24</v>
      </c>
      <c r="G102" s="18"/>
      <c r="H102" s="8"/>
      <c r="I102" s="8"/>
      <c r="J102" s="8"/>
      <c r="K102" s="8"/>
      <c r="L102" s="8"/>
      <c r="M102" s="19">
        <f t="shared" si="6"/>
        <v>200000</v>
      </c>
      <c r="N102" s="19">
        <f t="shared" si="6"/>
        <v>415965.33</v>
      </c>
      <c r="O102" s="19">
        <f t="shared" si="6"/>
        <v>-115965.33</v>
      </c>
      <c r="P102" s="19"/>
      <c r="Q102" s="19">
        <f t="shared" si="6"/>
        <v>474300</v>
      </c>
      <c r="R102" s="19"/>
      <c r="S102" s="19"/>
      <c r="T102" s="19"/>
      <c r="U102" s="19">
        <f t="shared" si="6"/>
        <v>974300</v>
      </c>
      <c r="V102" s="31"/>
    </row>
    <row r="103" spans="1:22" ht="38.25">
      <c r="A103" s="1" t="s">
        <v>25</v>
      </c>
      <c r="B103" s="10">
        <v>902</v>
      </c>
      <c r="C103" s="10" t="s">
        <v>16</v>
      </c>
      <c r="D103" s="10" t="s">
        <v>37</v>
      </c>
      <c r="E103" s="10" t="s">
        <v>301</v>
      </c>
      <c r="F103" s="20" t="s">
        <v>26</v>
      </c>
      <c r="G103" s="18"/>
      <c r="H103" s="8"/>
      <c r="I103" s="8"/>
      <c r="J103" s="8"/>
      <c r="K103" s="8"/>
      <c r="L103" s="8"/>
      <c r="M103" s="8">
        <v>200000</v>
      </c>
      <c r="N103" s="8">
        <v>415965.33</v>
      </c>
      <c r="O103" s="8">
        <v>-115965.33</v>
      </c>
      <c r="P103" s="8"/>
      <c r="Q103" s="8">
        <v>474300</v>
      </c>
      <c r="R103" s="8"/>
      <c r="S103" s="8"/>
      <c r="T103" s="8"/>
      <c r="U103" s="19">
        <f>G103+H103+I103+J103+K103+L103+M103+N103+O103+Q103</f>
        <v>974300</v>
      </c>
      <c r="V103" s="31"/>
    </row>
    <row r="104" spans="1:22" ht="38.25" hidden="1">
      <c r="A104" s="21" t="s">
        <v>183</v>
      </c>
      <c r="B104" s="10">
        <v>902</v>
      </c>
      <c r="C104" s="10" t="s">
        <v>16</v>
      </c>
      <c r="D104" s="10" t="s">
        <v>37</v>
      </c>
      <c r="E104" s="10" t="s">
        <v>182</v>
      </c>
      <c r="F104" s="17" t="s">
        <v>0</v>
      </c>
      <c r="G104" s="18">
        <f>G105</f>
        <v>0</v>
      </c>
      <c r="H104" s="8"/>
      <c r="I104" s="8"/>
      <c r="J104" s="8"/>
      <c r="K104" s="19">
        <f>K105</f>
        <v>249973</v>
      </c>
      <c r="L104" s="19">
        <f>L105</f>
        <v>-249973</v>
      </c>
      <c r="M104" s="19"/>
      <c r="N104" s="19"/>
      <c r="O104" s="19"/>
      <c r="P104" s="19"/>
      <c r="Q104" s="19"/>
      <c r="R104" s="19"/>
      <c r="S104" s="19"/>
      <c r="T104" s="19"/>
      <c r="U104" s="19">
        <f>U105</f>
        <v>0</v>
      </c>
      <c r="V104" s="31"/>
    </row>
    <row r="105" spans="1:22" ht="25.5" hidden="1">
      <c r="A105" s="1" t="s">
        <v>23</v>
      </c>
      <c r="B105" s="10">
        <v>902</v>
      </c>
      <c r="C105" s="10" t="s">
        <v>16</v>
      </c>
      <c r="D105" s="10" t="s">
        <v>37</v>
      </c>
      <c r="E105" s="10" t="s">
        <v>182</v>
      </c>
      <c r="F105" s="20" t="s">
        <v>24</v>
      </c>
      <c r="G105" s="18">
        <f>G106</f>
        <v>0</v>
      </c>
      <c r="H105" s="8"/>
      <c r="I105" s="8"/>
      <c r="J105" s="8"/>
      <c r="K105" s="19">
        <f>K106</f>
        <v>249973</v>
      </c>
      <c r="L105" s="19">
        <f>L106</f>
        <v>-249973</v>
      </c>
      <c r="M105" s="19"/>
      <c r="N105" s="19"/>
      <c r="O105" s="19"/>
      <c r="P105" s="19"/>
      <c r="Q105" s="19"/>
      <c r="R105" s="19"/>
      <c r="S105" s="19"/>
      <c r="T105" s="19"/>
      <c r="U105" s="19">
        <f>U106</f>
        <v>0</v>
      </c>
      <c r="V105" s="31"/>
    </row>
    <row r="106" spans="1:22" ht="38.25" hidden="1">
      <c r="A106" s="1" t="s">
        <v>25</v>
      </c>
      <c r="B106" s="10">
        <v>902</v>
      </c>
      <c r="C106" s="10" t="s">
        <v>16</v>
      </c>
      <c r="D106" s="10" t="s">
        <v>37</v>
      </c>
      <c r="E106" s="10" t="s">
        <v>182</v>
      </c>
      <c r="F106" s="20" t="s">
        <v>26</v>
      </c>
      <c r="G106" s="18">
        <v>0</v>
      </c>
      <c r="H106" s="8"/>
      <c r="I106" s="8"/>
      <c r="J106" s="8"/>
      <c r="K106" s="8">
        <v>249973</v>
      </c>
      <c r="L106" s="8">
        <v>-249973</v>
      </c>
      <c r="M106" s="8"/>
      <c r="N106" s="8"/>
      <c r="O106" s="8"/>
      <c r="P106" s="8"/>
      <c r="Q106" s="8"/>
      <c r="R106" s="8"/>
      <c r="S106" s="8"/>
      <c r="T106" s="8"/>
      <c r="U106" s="19">
        <f>G106+H106+I106+J106+K106+L106</f>
        <v>0</v>
      </c>
      <c r="V106" s="31"/>
    </row>
    <row r="107" spans="1:22" ht="25.5">
      <c r="A107" s="1" t="s">
        <v>319</v>
      </c>
      <c r="B107" s="10">
        <v>902</v>
      </c>
      <c r="C107" s="10" t="s">
        <v>16</v>
      </c>
      <c r="D107" s="10">
        <v>13</v>
      </c>
      <c r="E107" s="10" t="s">
        <v>320</v>
      </c>
      <c r="F107" s="20"/>
      <c r="G107" s="18"/>
      <c r="H107" s="8"/>
      <c r="I107" s="8"/>
      <c r="J107" s="8"/>
      <c r="K107" s="8"/>
      <c r="L107" s="8"/>
      <c r="M107" s="8"/>
      <c r="N107" s="8"/>
      <c r="O107" s="8"/>
      <c r="P107" s="19">
        <f>P108</f>
        <v>9718000</v>
      </c>
      <c r="Q107" s="19"/>
      <c r="R107" s="19"/>
      <c r="S107" s="19"/>
      <c r="T107" s="19"/>
      <c r="U107" s="19">
        <f>U108</f>
        <v>9718000</v>
      </c>
      <c r="V107" s="31"/>
    </row>
    <row r="108" spans="1:22" ht="25.5">
      <c r="A108" s="1" t="s">
        <v>23</v>
      </c>
      <c r="B108" s="10">
        <v>902</v>
      </c>
      <c r="C108" s="10" t="s">
        <v>16</v>
      </c>
      <c r="D108" s="10">
        <v>13</v>
      </c>
      <c r="E108" s="10" t="s">
        <v>320</v>
      </c>
      <c r="F108" s="20" t="s">
        <v>24</v>
      </c>
      <c r="G108" s="18"/>
      <c r="H108" s="8"/>
      <c r="I108" s="8"/>
      <c r="J108" s="8"/>
      <c r="K108" s="8"/>
      <c r="L108" s="8"/>
      <c r="M108" s="8"/>
      <c r="N108" s="8"/>
      <c r="O108" s="8"/>
      <c r="P108" s="19">
        <f>P109</f>
        <v>9718000</v>
      </c>
      <c r="Q108" s="19"/>
      <c r="R108" s="19"/>
      <c r="S108" s="19"/>
      <c r="T108" s="19"/>
      <c r="U108" s="19">
        <f>U109</f>
        <v>9718000</v>
      </c>
      <c r="V108" s="31"/>
    </row>
    <row r="109" spans="1:22" ht="38.25">
      <c r="A109" s="1" t="s">
        <v>25</v>
      </c>
      <c r="B109" s="10">
        <v>902</v>
      </c>
      <c r="C109" s="10" t="s">
        <v>16</v>
      </c>
      <c r="D109" s="10">
        <v>13</v>
      </c>
      <c r="E109" s="10" t="s">
        <v>320</v>
      </c>
      <c r="F109" s="20" t="s">
        <v>26</v>
      </c>
      <c r="G109" s="18"/>
      <c r="H109" s="8"/>
      <c r="I109" s="8"/>
      <c r="J109" s="8"/>
      <c r="K109" s="8"/>
      <c r="L109" s="8"/>
      <c r="M109" s="8"/>
      <c r="N109" s="8"/>
      <c r="O109" s="8"/>
      <c r="P109" s="8">
        <v>9718000</v>
      </c>
      <c r="Q109" s="8"/>
      <c r="R109" s="8"/>
      <c r="S109" s="8"/>
      <c r="T109" s="8"/>
      <c r="U109" s="19">
        <f>G109+H109+I109+J109+K109+L109+M109+N109+P109</f>
        <v>9718000</v>
      </c>
      <c r="V109" s="31"/>
    </row>
    <row r="110" spans="1:22" ht="25.5">
      <c r="A110" s="21" t="s">
        <v>185</v>
      </c>
      <c r="B110" s="10">
        <v>902</v>
      </c>
      <c r="C110" s="10" t="s">
        <v>16</v>
      </c>
      <c r="D110" s="10">
        <v>13</v>
      </c>
      <c r="E110" s="10" t="s">
        <v>184</v>
      </c>
      <c r="F110" s="20"/>
      <c r="G110" s="18"/>
      <c r="H110" s="8"/>
      <c r="I110" s="8"/>
      <c r="J110" s="8"/>
      <c r="K110" s="8"/>
      <c r="L110" s="8"/>
      <c r="M110" s="8"/>
      <c r="N110" s="8"/>
      <c r="O110" s="8"/>
      <c r="P110" s="19">
        <f>P111</f>
        <v>30000</v>
      </c>
      <c r="Q110" s="19"/>
      <c r="R110" s="19"/>
      <c r="S110" s="19"/>
      <c r="T110" s="19"/>
      <c r="U110" s="19">
        <f>U111</f>
        <v>30000</v>
      </c>
      <c r="V110" s="31"/>
    </row>
    <row r="111" spans="1:22" ht="25.5">
      <c r="A111" s="1" t="s">
        <v>23</v>
      </c>
      <c r="B111" s="10">
        <v>902</v>
      </c>
      <c r="C111" s="10" t="s">
        <v>16</v>
      </c>
      <c r="D111" s="10">
        <v>13</v>
      </c>
      <c r="E111" s="10" t="s">
        <v>184</v>
      </c>
      <c r="F111" s="20" t="s">
        <v>24</v>
      </c>
      <c r="G111" s="18"/>
      <c r="H111" s="8"/>
      <c r="I111" s="8"/>
      <c r="J111" s="8"/>
      <c r="K111" s="8"/>
      <c r="L111" s="8"/>
      <c r="M111" s="8"/>
      <c r="N111" s="8"/>
      <c r="O111" s="8"/>
      <c r="P111" s="19">
        <f>P112</f>
        <v>30000</v>
      </c>
      <c r="Q111" s="19"/>
      <c r="R111" s="19"/>
      <c r="S111" s="19"/>
      <c r="T111" s="19"/>
      <c r="U111" s="19">
        <f>U112</f>
        <v>30000</v>
      </c>
      <c r="V111" s="31"/>
    </row>
    <row r="112" spans="1:22" ht="38.25">
      <c r="A112" s="1" t="s">
        <v>25</v>
      </c>
      <c r="B112" s="10">
        <v>902</v>
      </c>
      <c r="C112" s="10" t="s">
        <v>16</v>
      </c>
      <c r="D112" s="10">
        <v>13</v>
      </c>
      <c r="E112" s="10" t="s">
        <v>184</v>
      </c>
      <c r="F112" s="20" t="s">
        <v>26</v>
      </c>
      <c r="G112" s="18"/>
      <c r="H112" s="8"/>
      <c r="I112" s="8"/>
      <c r="J112" s="8"/>
      <c r="K112" s="8"/>
      <c r="L112" s="8"/>
      <c r="M112" s="8"/>
      <c r="N112" s="8"/>
      <c r="O112" s="8"/>
      <c r="P112" s="8">
        <v>30000</v>
      </c>
      <c r="Q112" s="8"/>
      <c r="R112" s="8"/>
      <c r="S112" s="8"/>
      <c r="T112" s="8"/>
      <c r="U112" s="19">
        <f>G112+H112+I112+J112+K112+L112+M112+N112+P112</f>
        <v>30000</v>
      </c>
      <c r="V112" s="31"/>
    </row>
    <row r="113" spans="1:22" ht="12.75" hidden="1">
      <c r="A113" s="1"/>
      <c r="B113" s="10"/>
      <c r="C113" s="10"/>
      <c r="D113" s="10"/>
      <c r="E113" s="10"/>
      <c r="F113" s="20"/>
      <c r="G113" s="1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19"/>
      <c r="V113" s="31"/>
    </row>
    <row r="114" spans="1:22" ht="12.75" hidden="1">
      <c r="A114" s="1"/>
      <c r="B114" s="10"/>
      <c r="C114" s="10"/>
      <c r="D114" s="10"/>
      <c r="E114" s="10"/>
      <c r="F114" s="20"/>
      <c r="G114" s="1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19"/>
      <c r="V114" s="31"/>
    </row>
    <row r="115" spans="1:22" ht="12.75" hidden="1">
      <c r="A115" s="1"/>
      <c r="B115" s="10"/>
      <c r="C115" s="10"/>
      <c r="D115" s="10"/>
      <c r="E115" s="10"/>
      <c r="F115" s="20"/>
      <c r="G115" s="1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19"/>
      <c r="V115" s="31"/>
    </row>
    <row r="116" spans="1:22" ht="12.75" hidden="1">
      <c r="A116" s="1"/>
      <c r="B116" s="10"/>
      <c r="C116" s="10"/>
      <c r="D116" s="10"/>
      <c r="E116" s="10"/>
      <c r="F116" s="20"/>
      <c r="G116" s="1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19"/>
      <c r="V116" s="31"/>
    </row>
    <row r="117" spans="1:22" ht="25.5">
      <c r="A117" s="1" t="s">
        <v>233</v>
      </c>
      <c r="B117" s="10">
        <v>902</v>
      </c>
      <c r="C117" s="10" t="s">
        <v>16</v>
      </c>
      <c r="D117" s="10">
        <v>13</v>
      </c>
      <c r="E117" s="10" t="s">
        <v>234</v>
      </c>
      <c r="F117" s="20"/>
      <c r="G117" s="18">
        <f>G118</f>
        <v>15000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19">
        <f>U118</f>
        <v>15000</v>
      </c>
      <c r="V117" s="31"/>
    </row>
    <row r="118" spans="1:22" ht="25.5">
      <c r="A118" s="1" t="s">
        <v>23</v>
      </c>
      <c r="B118" s="10">
        <v>902</v>
      </c>
      <c r="C118" s="10" t="s">
        <v>16</v>
      </c>
      <c r="D118" s="10">
        <v>13</v>
      </c>
      <c r="E118" s="10" t="s">
        <v>234</v>
      </c>
      <c r="F118" s="20">
        <v>200</v>
      </c>
      <c r="G118" s="18">
        <f>G119</f>
        <v>15000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19">
        <f>U119</f>
        <v>15000</v>
      </c>
      <c r="V118" s="31"/>
    </row>
    <row r="119" spans="1:22" ht="38.25">
      <c r="A119" s="1" t="s">
        <v>25</v>
      </c>
      <c r="B119" s="10">
        <v>902</v>
      </c>
      <c r="C119" s="10" t="s">
        <v>16</v>
      </c>
      <c r="D119" s="10">
        <v>13</v>
      </c>
      <c r="E119" s="10" t="s">
        <v>234</v>
      </c>
      <c r="F119" s="20">
        <v>240</v>
      </c>
      <c r="G119" s="18">
        <v>15000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19">
        <f>G119+H119+I119+J119+K119+L119+M119+N119</f>
        <v>15000</v>
      </c>
      <c r="V119" s="31"/>
    </row>
    <row r="120" spans="1:22" ht="63.75" hidden="1">
      <c r="A120" s="1" t="s">
        <v>264</v>
      </c>
      <c r="B120" s="10">
        <v>902</v>
      </c>
      <c r="C120" s="10" t="s">
        <v>16</v>
      </c>
      <c r="D120" s="10">
        <v>13</v>
      </c>
      <c r="E120" s="10" t="s">
        <v>263</v>
      </c>
      <c r="F120" s="20"/>
      <c r="G120" s="18">
        <v>0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19">
        <v>0</v>
      </c>
      <c r="V120" s="31"/>
    </row>
    <row r="121" spans="1:22" ht="25.5" hidden="1">
      <c r="A121" s="1" t="s">
        <v>23</v>
      </c>
      <c r="B121" s="10">
        <v>902</v>
      </c>
      <c r="C121" s="10" t="s">
        <v>16</v>
      </c>
      <c r="D121" s="10">
        <v>13</v>
      </c>
      <c r="E121" s="10" t="s">
        <v>263</v>
      </c>
      <c r="F121" s="20">
        <v>200</v>
      </c>
      <c r="G121" s="18">
        <v>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19">
        <v>0</v>
      </c>
      <c r="V121" s="31"/>
    </row>
    <row r="122" spans="1:22" ht="38.25" hidden="1">
      <c r="A122" s="1" t="s">
        <v>25</v>
      </c>
      <c r="B122" s="10">
        <v>902</v>
      </c>
      <c r="C122" s="10" t="s">
        <v>16</v>
      </c>
      <c r="D122" s="10">
        <v>13</v>
      </c>
      <c r="E122" s="10" t="s">
        <v>263</v>
      </c>
      <c r="F122" s="20">
        <v>240</v>
      </c>
      <c r="G122" s="18">
        <v>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19">
        <v>0</v>
      </c>
      <c r="V122" s="31"/>
    </row>
    <row r="123" spans="1:22" ht="25.5">
      <c r="A123" s="12" t="s">
        <v>44</v>
      </c>
      <c r="B123" s="13">
        <v>902</v>
      </c>
      <c r="C123" s="13" t="s">
        <v>18</v>
      </c>
      <c r="D123" s="15" t="s">
        <v>0</v>
      </c>
      <c r="E123" s="15" t="s">
        <v>0</v>
      </c>
      <c r="F123" s="14"/>
      <c r="G123" s="5">
        <f>G124+G148+G152</f>
        <v>9380760</v>
      </c>
      <c r="H123" s="3">
        <f>H124+H148+H152</f>
        <v>235071</v>
      </c>
      <c r="I123" s="3"/>
      <c r="J123" s="3"/>
      <c r="K123" s="3"/>
      <c r="L123" s="3">
        <f>L124+L148+L152</f>
        <v>8700</v>
      </c>
      <c r="M123" s="3">
        <f>M124+M148+M152</f>
        <v>20000</v>
      </c>
      <c r="N123" s="3"/>
      <c r="O123" s="3">
        <f>O124+O148+O152</f>
        <v>11960</v>
      </c>
      <c r="P123" s="3">
        <f>P124+P148+P152</f>
        <v>201232</v>
      </c>
      <c r="Q123" s="3">
        <f>Q124+Q148+Q152</f>
        <v>213751</v>
      </c>
      <c r="R123" s="3"/>
      <c r="S123" s="3">
        <f>S124+S148+S152</f>
        <v>6300</v>
      </c>
      <c r="T123" s="3">
        <f>T124+T148+T152</f>
        <v>50153</v>
      </c>
      <c r="U123" s="3">
        <f>U124+U148+U152</f>
        <v>10127927</v>
      </c>
      <c r="V123" s="31"/>
    </row>
    <row r="124" spans="1:22" ht="38.25">
      <c r="A124" s="12" t="s">
        <v>230</v>
      </c>
      <c r="B124" s="13">
        <v>902</v>
      </c>
      <c r="C124" s="13" t="s">
        <v>18</v>
      </c>
      <c r="D124" s="13" t="s">
        <v>45</v>
      </c>
      <c r="E124" s="15"/>
      <c r="F124" s="14"/>
      <c r="G124" s="5">
        <f>G128+G125+G142</f>
        <v>9334560</v>
      </c>
      <c r="H124" s="3">
        <f>H128+H139+H142</f>
        <v>235071</v>
      </c>
      <c r="I124" s="3"/>
      <c r="J124" s="3"/>
      <c r="K124" s="3"/>
      <c r="L124" s="5">
        <f>L128+L125+L142+L145</f>
        <v>8700</v>
      </c>
      <c r="M124" s="5">
        <f>M128+M125+M142+M145</f>
        <v>20000</v>
      </c>
      <c r="N124" s="5"/>
      <c r="O124" s="5">
        <f>O128+O125+O142+O145</f>
        <v>11960</v>
      </c>
      <c r="P124" s="5">
        <f>P128+P125+P142+P145</f>
        <v>201232</v>
      </c>
      <c r="Q124" s="5">
        <f>Q128+Q125+Q142+Q145</f>
        <v>213751</v>
      </c>
      <c r="R124" s="5"/>
      <c r="S124" s="5">
        <f>S128+S125+S142+S145</f>
        <v>6300</v>
      </c>
      <c r="T124" s="5">
        <f>T128+T125+T142+T145</f>
        <v>50153</v>
      </c>
      <c r="U124" s="5">
        <f>U128+U125+U142+U145</f>
        <v>10081727</v>
      </c>
      <c r="V124" s="31"/>
    </row>
    <row r="125" spans="1:22" ht="51">
      <c r="A125" s="1" t="s">
        <v>265</v>
      </c>
      <c r="B125" s="10">
        <v>902</v>
      </c>
      <c r="C125" s="10" t="s">
        <v>18</v>
      </c>
      <c r="D125" s="10" t="s">
        <v>45</v>
      </c>
      <c r="E125" s="10" t="s">
        <v>235</v>
      </c>
      <c r="F125" s="20"/>
      <c r="G125" s="18">
        <f>G126</f>
        <v>100000</v>
      </c>
      <c r="H125" s="8"/>
      <c r="I125" s="8"/>
      <c r="J125" s="8"/>
      <c r="K125" s="8"/>
      <c r="L125" s="8"/>
      <c r="M125" s="19">
        <f>M126</f>
        <v>20000</v>
      </c>
      <c r="N125" s="19"/>
      <c r="O125" s="19"/>
      <c r="P125" s="19">
        <f aca="true" t="shared" si="7" ref="P125:U126">P126</f>
        <v>201232</v>
      </c>
      <c r="Q125" s="19">
        <f t="shared" si="7"/>
        <v>198797</v>
      </c>
      <c r="R125" s="19"/>
      <c r="S125" s="19">
        <f t="shared" si="7"/>
        <v>6300</v>
      </c>
      <c r="T125" s="19"/>
      <c r="U125" s="19">
        <f t="shared" si="7"/>
        <v>526329</v>
      </c>
      <c r="V125" s="31"/>
    </row>
    <row r="126" spans="1:22" ht="25.5">
      <c r="A126" s="1" t="s">
        <v>23</v>
      </c>
      <c r="B126" s="10">
        <v>902</v>
      </c>
      <c r="C126" s="10" t="s">
        <v>18</v>
      </c>
      <c r="D126" s="10" t="s">
        <v>45</v>
      </c>
      <c r="E126" s="10" t="s">
        <v>235</v>
      </c>
      <c r="F126" s="20">
        <v>200</v>
      </c>
      <c r="G126" s="18">
        <f>G127</f>
        <v>100000</v>
      </c>
      <c r="H126" s="8"/>
      <c r="I126" s="8"/>
      <c r="J126" s="8"/>
      <c r="K126" s="8"/>
      <c r="L126" s="8"/>
      <c r="M126" s="19">
        <f>M127</f>
        <v>20000</v>
      </c>
      <c r="N126" s="19"/>
      <c r="O126" s="19"/>
      <c r="P126" s="19">
        <f t="shared" si="7"/>
        <v>201232</v>
      </c>
      <c r="Q126" s="19">
        <f t="shared" si="7"/>
        <v>198797</v>
      </c>
      <c r="R126" s="19"/>
      <c r="S126" s="19">
        <f t="shared" si="7"/>
        <v>6300</v>
      </c>
      <c r="T126" s="19"/>
      <c r="U126" s="19">
        <f t="shared" si="7"/>
        <v>526329</v>
      </c>
      <c r="V126" s="31"/>
    </row>
    <row r="127" spans="1:22" ht="38.25">
      <c r="A127" s="1" t="s">
        <v>25</v>
      </c>
      <c r="B127" s="10">
        <v>902</v>
      </c>
      <c r="C127" s="10" t="s">
        <v>18</v>
      </c>
      <c r="D127" s="10" t="s">
        <v>45</v>
      </c>
      <c r="E127" s="10" t="s">
        <v>235</v>
      </c>
      <c r="F127" s="20">
        <v>240</v>
      </c>
      <c r="G127" s="18">
        <v>100000</v>
      </c>
      <c r="H127" s="8"/>
      <c r="I127" s="8"/>
      <c r="J127" s="8"/>
      <c r="K127" s="8"/>
      <c r="L127" s="8"/>
      <c r="M127" s="8">
        <v>20000</v>
      </c>
      <c r="N127" s="8"/>
      <c r="O127" s="8"/>
      <c r="P127" s="8">
        <v>201232</v>
      </c>
      <c r="Q127" s="8">
        <v>198797</v>
      </c>
      <c r="R127" s="8"/>
      <c r="S127" s="8">
        <v>6300</v>
      </c>
      <c r="T127" s="8"/>
      <c r="U127" s="19">
        <f>G127+H127+I127+J127+K127+L127+M127+N127+O127+Q127+P127+S127</f>
        <v>526329</v>
      </c>
      <c r="V127" s="31"/>
    </row>
    <row r="128" spans="1:22" ht="63.75">
      <c r="A128" s="1" t="s">
        <v>46</v>
      </c>
      <c r="B128" s="10">
        <v>902</v>
      </c>
      <c r="C128" s="10" t="s">
        <v>18</v>
      </c>
      <c r="D128" s="10" t="s">
        <v>45</v>
      </c>
      <c r="E128" s="10" t="s">
        <v>147</v>
      </c>
      <c r="F128" s="17" t="s">
        <v>0</v>
      </c>
      <c r="G128" s="18">
        <f>G129+G133+G135</f>
        <v>9184560</v>
      </c>
      <c r="H128" s="8"/>
      <c r="I128" s="8"/>
      <c r="J128" s="8"/>
      <c r="K128" s="8"/>
      <c r="L128" s="8"/>
      <c r="M128" s="8"/>
      <c r="N128" s="8"/>
      <c r="O128" s="8"/>
      <c r="P128" s="8"/>
      <c r="Q128" s="19">
        <f>Q129+Q133+Q135</f>
        <v>0</v>
      </c>
      <c r="R128" s="19"/>
      <c r="S128" s="19"/>
      <c r="T128" s="19">
        <f>T129+T133+T135</f>
        <v>30153</v>
      </c>
      <c r="U128" s="19">
        <f>U129+U133+U135</f>
        <v>9214713</v>
      </c>
      <c r="V128" s="31"/>
    </row>
    <row r="129" spans="1:22" ht="63.75">
      <c r="A129" s="1" t="s">
        <v>19</v>
      </c>
      <c r="B129" s="10">
        <v>902</v>
      </c>
      <c r="C129" s="10" t="s">
        <v>18</v>
      </c>
      <c r="D129" s="10" t="s">
        <v>45</v>
      </c>
      <c r="E129" s="10" t="s">
        <v>147</v>
      </c>
      <c r="F129" s="20" t="s">
        <v>20</v>
      </c>
      <c r="G129" s="18">
        <f>G130</f>
        <v>7769048</v>
      </c>
      <c r="H129" s="8"/>
      <c r="I129" s="8"/>
      <c r="J129" s="8"/>
      <c r="K129" s="8"/>
      <c r="L129" s="8"/>
      <c r="M129" s="8"/>
      <c r="N129" s="8"/>
      <c r="O129" s="8"/>
      <c r="P129" s="8"/>
      <c r="Q129" s="19">
        <f>Q130+Q132</f>
        <v>0</v>
      </c>
      <c r="R129" s="19"/>
      <c r="S129" s="19"/>
      <c r="T129" s="19"/>
      <c r="U129" s="19">
        <f>U130+U132</f>
        <v>7769048</v>
      </c>
      <c r="V129" s="31"/>
    </row>
    <row r="130" spans="1:22" ht="25.5">
      <c r="A130" s="2" t="s">
        <v>41</v>
      </c>
      <c r="B130" s="10">
        <v>902</v>
      </c>
      <c r="C130" s="10" t="s">
        <v>18</v>
      </c>
      <c r="D130" s="10" t="s">
        <v>45</v>
      </c>
      <c r="E130" s="10" t="s">
        <v>147</v>
      </c>
      <c r="F130" s="20" t="s">
        <v>42</v>
      </c>
      <c r="G130" s="18">
        <f>G131</f>
        <v>7769048</v>
      </c>
      <c r="H130" s="8"/>
      <c r="I130" s="8"/>
      <c r="J130" s="8"/>
      <c r="K130" s="8"/>
      <c r="L130" s="8"/>
      <c r="M130" s="8"/>
      <c r="N130" s="8"/>
      <c r="O130" s="8"/>
      <c r="P130" s="8"/>
      <c r="Q130" s="19">
        <f>Q131</f>
        <v>-1200</v>
      </c>
      <c r="R130" s="19"/>
      <c r="S130" s="19"/>
      <c r="T130" s="19"/>
      <c r="U130" s="19">
        <f>U131</f>
        <v>7767848</v>
      </c>
      <c r="V130" s="31"/>
    </row>
    <row r="131" spans="1:22" ht="25.5">
      <c r="A131" s="1" t="s">
        <v>228</v>
      </c>
      <c r="B131" s="10">
        <v>902</v>
      </c>
      <c r="C131" s="10" t="s">
        <v>18</v>
      </c>
      <c r="D131" s="10" t="s">
        <v>45</v>
      </c>
      <c r="E131" s="10" t="s">
        <v>147</v>
      </c>
      <c r="F131" s="20">
        <v>111</v>
      </c>
      <c r="G131" s="18">
        <v>7769048</v>
      </c>
      <c r="H131" s="8"/>
      <c r="I131" s="8"/>
      <c r="J131" s="8"/>
      <c r="K131" s="8"/>
      <c r="L131" s="8"/>
      <c r="M131" s="8"/>
      <c r="N131" s="8"/>
      <c r="O131" s="8"/>
      <c r="P131" s="8"/>
      <c r="Q131" s="8">
        <v>-1200</v>
      </c>
      <c r="R131" s="8"/>
      <c r="S131" s="8"/>
      <c r="T131" s="8"/>
      <c r="U131" s="19">
        <f>G131+H131+I131+J131+K131+L131+M131+N131+O131+Q131</f>
        <v>7767848</v>
      </c>
      <c r="V131" s="31"/>
    </row>
    <row r="132" spans="1:22" ht="38.25">
      <c r="A132" s="1" t="s">
        <v>139</v>
      </c>
      <c r="B132" s="10">
        <v>902</v>
      </c>
      <c r="C132" s="10" t="s">
        <v>18</v>
      </c>
      <c r="D132" s="10" t="s">
        <v>45</v>
      </c>
      <c r="E132" s="10" t="s">
        <v>147</v>
      </c>
      <c r="F132" s="20">
        <v>122</v>
      </c>
      <c r="G132" s="18"/>
      <c r="H132" s="8"/>
      <c r="I132" s="8"/>
      <c r="J132" s="8"/>
      <c r="K132" s="8"/>
      <c r="L132" s="8"/>
      <c r="M132" s="8"/>
      <c r="N132" s="8"/>
      <c r="O132" s="8"/>
      <c r="P132" s="8"/>
      <c r="Q132" s="8">
        <v>1200</v>
      </c>
      <c r="R132" s="8"/>
      <c r="S132" s="8"/>
      <c r="T132" s="8"/>
      <c r="U132" s="19">
        <f>G132+H132+I132+J132+K132+L132+M132+N132+O132+Q132</f>
        <v>1200</v>
      </c>
      <c r="V132" s="31"/>
    </row>
    <row r="133" spans="1:22" ht="25.5">
      <c r="A133" s="1" t="s">
        <v>23</v>
      </c>
      <c r="B133" s="10">
        <v>902</v>
      </c>
      <c r="C133" s="10" t="s">
        <v>18</v>
      </c>
      <c r="D133" s="10" t="s">
        <v>45</v>
      </c>
      <c r="E133" s="10" t="s">
        <v>147</v>
      </c>
      <c r="F133" s="20" t="s">
        <v>24</v>
      </c>
      <c r="G133" s="18">
        <f>G134</f>
        <v>1380812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19">
        <f>T134</f>
        <v>29944</v>
      </c>
      <c r="U133" s="19">
        <f>U134</f>
        <v>1410756</v>
      </c>
      <c r="V133" s="31"/>
    </row>
    <row r="134" spans="1:22" ht="38.25">
      <c r="A134" s="1" t="s">
        <v>25</v>
      </c>
      <c r="B134" s="10">
        <v>902</v>
      </c>
      <c r="C134" s="10" t="s">
        <v>18</v>
      </c>
      <c r="D134" s="10" t="s">
        <v>45</v>
      </c>
      <c r="E134" s="10" t="s">
        <v>147</v>
      </c>
      <c r="F134" s="20" t="s">
        <v>26</v>
      </c>
      <c r="G134" s="18">
        <v>1380812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>
        <v>29944</v>
      </c>
      <c r="U134" s="19">
        <f>G134+H134+I134+J134+K134+L134+M134+N134+T134</f>
        <v>1410756</v>
      </c>
      <c r="V134" s="31"/>
    </row>
    <row r="135" spans="1:22" ht="34.5" customHeight="1">
      <c r="A135" s="1" t="s">
        <v>27</v>
      </c>
      <c r="B135" s="10">
        <v>902</v>
      </c>
      <c r="C135" s="10" t="s">
        <v>18</v>
      </c>
      <c r="D135" s="10" t="s">
        <v>45</v>
      </c>
      <c r="E135" s="10" t="s">
        <v>147</v>
      </c>
      <c r="F135" s="20" t="s">
        <v>28</v>
      </c>
      <c r="G135" s="18">
        <f>G136</f>
        <v>34700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19">
        <f>T136</f>
        <v>209</v>
      </c>
      <c r="U135" s="19">
        <f>U136</f>
        <v>34909</v>
      </c>
      <c r="V135" s="31"/>
    </row>
    <row r="136" spans="1:22" ht="34.5" customHeight="1">
      <c r="A136" s="1" t="s">
        <v>101</v>
      </c>
      <c r="B136" s="10">
        <v>902</v>
      </c>
      <c r="C136" s="10" t="s">
        <v>18</v>
      </c>
      <c r="D136" s="10" t="s">
        <v>45</v>
      </c>
      <c r="E136" s="10" t="s">
        <v>147</v>
      </c>
      <c r="F136" s="20">
        <v>850</v>
      </c>
      <c r="G136" s="18">
        <f>G137+G138</f>
        <v>34700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19">
        <f>T137+T138</f>
        <v>209</v>
      </c>
      <c r="U136" s="19">
        <f>U137+U138</f>
        <v>34909</v>
      </c>
      <c r="V136" s="31"/>
    </row>
    <row r="137" spans="1:22" ht="25.5">
      <c r="A137" s="1" t="s">
        <v>29</v>
      </c>
      <c r="B137" s="10">
        <v>902</v>
      </c>
      <c r="C137" s="10" t="s">
        <v>18</v>
      </c>
      <c r="D137" s="10" t="s">
        <v>45</v>
      </c>
      <c r="E137" s="10" t="s">
        <v>147</v>
      </c>
      <c r="F137" s="20" t="s">
        <v>30</v>
      </c>
      <c r="G137" s="18">
        <v>16000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19">
        <f>G137+H137+I137+J137+K137+L137+M137+N137</f>
        <v>16000</v>
      </c>
      <c r="V137" s="31"/>
    </row>
    <row r="138" spans="1:22" ht="12.75">
      <c r="A138" s="1" t="s">
        <v>31</v>
      </c>
      <c r="B138" s="10">
        <v>902</v>
      </c>
      <c r="C138" s="10" t="s">
        <v>18</v>
      </c>
      <c r="D138" s="10" t="s">
        <v>45</v>
      </c>
      <c r="E138" s="10" t="s">
        <v>147</v>
      </c>
      <c r="F138" s="20" t="s">
        <v>32</v>
      </c>
      <c r="G138" s="18">
        <v>18700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>
        <v>209</v>
      </c>
      <c r="U138" s="19">
        <f>G138+H138+I138+J138+K138+L138+M138+N138+T138</f>
        <v>18909</v>
      </c>
      <c r="V138" s="31"/>
    </row>
    <row r="139" spans="1:22" ht="78" customHeight="1" hidden="1">
      <c r="A139" s="1" t="s">
        <v>265</v>
      </c>
      <c r="B139" s="10">
        <v>902</v>
      </c>
      <c r="C139" s="10" t="s">
        <v>18</v>
      </c>
      <c r="D139" s="10" t="s">
        <v>45</v>
      </c>
      <c r="E139" s="10" t="s">
        <v>235</v>
      </c>
      <c r="F139" s="20"/>
      <c r="G139" s="18">
        <f>G140</f>
        <v>0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19">
        <f>U140</f>
        <v>100000</v>
      </c>
      <c r="V139" s="31"/>
    </row>
    <row r="140" spans="1:22" ht="25.5" hidden="1">
      <c r="A140" s="1" t="s">
        <v>23</v>
      </c>
      <c r="B140" s="10">
        <v>902</v>
      </c>
      <c r="C140" s="10" t="s">
        <v>18</v>
      </c>
      <c r="D140" s="10" t="s">
        <v>45</v>
      </c>
      <c r="E140" s="10" t="s">
        <v>235</v>
      </c>
      <c r="F140" s="20">
        <v>200</v>
      </c>
      <c r="G140" s="18">
        <f>G141</f>
        <v>0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19">
        <f>U141</f>
        <v>100000</v>
      </c>
      <c r="V140" s="31"/>
    </row>
    <row r="141" spans="1:22" ht="38.25" hidden="1">
      <c r="A141" s="1" t="s">
        <v>25</v>
      </c>
      <c r="B141" s="10">
        <v>902</v>
      </c>
      <c r="C141" s="10" t="s">
        <v>18</v>
      </c>
      <c r="D141" s="10" t="s">
        <v>45</v>
      </c>
      <c r="E141" s="10" t="s">
        <v>235</v>
      </c>
      <c r="F141" s="20">
        <v>240</v>
      </c>
      <c r="G141" s="18">
        <v>0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19">
        <v>100000</v>
      </c>
      <c r="V141" s="31"/>
    </row>
    <row r="142" spans="1:22" ht="82.5" customHeight="1">
      <c r="A142" s="1" t="s">
        <v>266</v>
      </c>
      <c r="B142" s="10">
        <v>902</v>
      </c>
      <c r="C142" s="10" t="s">
        <v>18</v>
      </c>
      <c r="D142" s="10" t="s">
        <v>45</v>
      </c>
      <c r="E142" s="10" t="s">
        <v>236</v>
      </c>
      <c r="F142" s="20"/>
      <c r="G142" s="18">
        <f>G143</f>
        <v>50000</v>
      </c>
      <c r="H142" s="19">
        <f>H143</f>
        <v>235071</v>
      </c>
      <c r="I142" s="19"/>
      <c r="J142" s="19"/>
      <c r="K142" s="19"/>
      <c r="L142" s="19"/>
      <c r="M142" s="19"/>
      <c r="N142" s="19"/>
      <c r="O142" s="19"/>
      <c r="P142" s="19"/>
      <c r="Q142" s="19">
        <f>Q143</f>
        <v>14954</v>
      </c>
      <c r="R142" s="19"/>
      <c r="S142" s="19"/>
      <c r="T142" s="19"/>
      <c r="U142" s="19">
        <f>U143</f>
        <v>300025</v>
      </c>
      <c r="V142" s="31"/>
    </row>
    <row r="143" spans="1:22" ht="25.5">
      <c r="A143" s="1" t="s">
        <v>23</v>
      </c>
      <c r="B143" s="10">
        <v>902</v>
      </c>
      <c r="C143" s="10" t="s">
        <v>18</v>
      </c>
      <c r="D143" s="10" t="s">
        <v>45</v>
      </c>
      <c r="E143" s="10" t="s">
        <v>236</v>
      </c>
      <c r="F143" s="20">
        <v>200</v>
      </c>
      <c r="G143" s="18">
        <f>G144</f>
        <v>50000</v>
      </c>
      <c r="H143" s="19">
        <f>H144</f>
        <v>235071</v>
      </c>
      <c r="I143" s="19"/>
      <c r="J143" s="19"/>
      <c r="K143" s="19"/>
      <c r="L143" s="19"/>
      <c r="M143" s="19"/>
      <c r="N143" s="19"/>
      <c r="O143" s="19"/>
      <c r="P143" s="19"/>
      <c r="Q143" s="19">
        <f>Q144</f>
        <v>14954</v>
      </c>
      <c r="R143" s="19"/>
      <c r="S143" s="19"/>
      <c r="T143" s="19"/>
      <c r="U143" s="19">
        <f>U144</f>
        <v>300025</v>
      </c>
      <c r="V143" s="31"/>
    </row>
    <row r="144" spans="1:22" ht="38.25">
      <c r="A144" s="1" t="s">
        <v>25</v>
      </c>
      <c r="B144" s="10">
        <v>902</v>
      </c>
      <c r="C144" s="10" t="s">
        <v>18</v>
      </c>
      <c r="D144" s="10" t="s">
        <v>45</v>
      </c>
      <c r="E144" s="10" t="s">
        <v>236</v>
      </c>
      <c r="F144" s="20">
        <v>240</v>
      </c>
      <c r="G144" s="18">
        <v>50000</v>
      </c>
      <c r="H144" s="8">
        <v>235071</v>
      </c>
      <c r="I144" s="8"/>
      <c r="J144" s="8"/>
      <c r="K144" s="8"/>
      <c r="L144" s="8"/>
      <c r="M144" s="8"/>
      <c r="N144" s="8"/>
      <c r="O144" s="8"/>
      <c r="P144" s="8"/>
      <c r="Q144" s="8">
        <v>14954</v>
      </c>
      <c r="R144" s="8"/>
      <c r="S144" s="8"/>
      <c r="T144" s="8"/>
      <c r="U144" s="19">
        <f>G144+H144+I144+J144+K144+L144+M144+N144+O144+Q144</f>
        <v>300025</v>
      </c>
      <c r="V144" s="31"/>
    </row>
    <row r="145" spans="1:22" ht="12.75">
      <c r="A145" s="1" t="s">
        <v>105</v>
      </c>
      <c r="B145" s="10">
        <v>902</v>
      </c>
      <c r="C145" s="10" t="s">
        <v>18</v>
      </c>
      <c r="D145" s="10" t="s">
        <v>45</v>
      </c>
      <c r="E145" s="10" t="s">
        <v>106</v>
      </c>
      <c r="F145" s="20"/>
      <c r="G145" s="18"/>
      <c r="H145" s="8"/>
      <c r="I145" s="8"/>
      <c r="J145" s="8"/>
      <c r="K145" s="8"/>
      <c r="L145" s="19">
        <f>L146</f>
        <v>8700</v>
      </c>
      <c r="M145" s="19"/>
      <c r="N145" s="19"/>
      <c r="O145" s="19">
        <f>O146</f>
        <v>11960</v>
      </c>
      <c r="P145" s="19"/>
      <c r="Q145" s="19"/>
      <c r="R145" s="19"/>
      <c r="S145" s="19"/>
      <c r="T145" s="19">
        <f>T146</f>
        <v>20000</v>
      </c>
      <c r="U145" s="19">
        <f>U146</f>
        <v>40660</v>
      </c>
      <c r="V145" s="31"/>
    </row>
    <row r="146" spans="1:22" ht="12.75">
      <c r="A146" s="1" t="s">
        <v>27</v>
      </c>
      <c r="B146" s="10">
        <v>902</v>
      </c>
      <c r="C146" s="10" t="s">
        <v>18</v>
      </c>
      <c r="D146" s="10" t="s">
        <v>45</v>
      </c>
      <c r="E146" s="10" t="s">
        <v>106</v>
      </c>
      <c r="F146" s="20">
        <v>800</v>
      </c>
      <c r="G146" s="18"/>
      <c r="H146" s="8"/>
      <c r="I146" s="8"/>
      <c r="J146" s="8"/>
      <c r="K146" s="8"/>
      <c r="L146" s="19">
        <f>L147</f>
        <v>8700</v>
      </c>
      <c r="M146" s="19"/>
      <c r="N146" s="19"/>
      <c r="O146" s="19">
        <f>O147</f>
        <v>11960</v>
      </c>
      <c r="P146" s="19"/>
      <c r="Q146" s="19"/>
      <c r="R146" s="19"/>
      <c r="S146" s="19"/>
      <c r="T146" s="19">
        <f>T147</f>
        <v>20000</v>
      </c>
      <c r="U146" s="19">
        <f>U147</f>
        <v>40660</v>
      </c>
      <c r="V146" s="31"/>
    </row>
    <row r="147" spans="1:22" ht="12.75">
      <c r="A147" s="1" t="s">
        <v>59</v>
      </c>
      <c r="B147" s="10">
        <v>902</v>
      </c>
      <c r="C147" s="10" t="s">
        <v>18</v>
      </c>
      <c r="D147" s="10" t="s">
        <v>45</v>
      </c>
      <c r="E147" s="10" t="s">
        <v>106</v>
      </c>
      <c r="F147" s="20">
        <v>870</v>
      </c>
      <c r="G147" s="18"/>
      <c r="H147" s="8"/>
      <c r="I147" s="8"/>
      <c r="J147" s="8"/>
      <c r="K147" s="8"/>
      <c r="L147" s="8">
        <v>8700</v>
      </c>
      <c r="M147" s="8"/>
      <c r="N147" s="8"/>
      <c r="O147" s="8">
        <v>11960</v>
      </c>
      <c r="P147" s="8"/>
      <c r="Q147" s="8"/>
      <c r="R147" s="8"/>
      <c r="S147" s="8"/>
      <c r="T147" s="8">
        <v>20000</v>
      </c>
      <c r="U147" s="19">
        <f>G147+H147+I147+J147+K147+L147+M147+N147+O147+T147</f>
        <v>40660</v>
      </c>
      <c r="V147" s="31"/>
    </row>
    <row r="148" spans="1:22" ht="12.75">
      <c r="A148" s="12" t="s">
        <v>237</v>
      </c>
      <c r="B148" s="13">
        <v>902</v>
      </c>
      <c r="C148" s="13" t="s">
        <v>18</v>
      </c>
      <c r="D148" s="13">
        <v>10</v>
      </c>
      <c r="E148" s="13"/>
      <c r="F148" s="14"/>
      <c r="G148" s="5">
        <f>G149</f>
        <v>6000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3">
        <f>U149</f>
        <v>6000</v>
      </c>
      <c r="V148" s="31"/>
    </row>
    <row r="149" spans="1:22" ht="43.5" customHeight="1">
      <c r="A149" s="1" t="s">
        <v>238</v>
      </c>
      <c r="B149" s="10">
        <v>902</v>
      </c>
      <c r="C149" s="10" t="s">
        <v>18</v>
      </c>
      <c r="D149" s="10">
        <v>10</v>
      </c>
      <c r="E149" s="10" t="s">
        <v>239</v>
      </c>
      <c r="F149" s="20"/>
      <c r="G149" s="18">
        <f>G150</f>
        <v>6000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19">
        <f>U150</f>
        <v>6000</v>
      </c>
      <c r="V149" s="31"/>
    </row>
    <row r="150" spans="1:22" ht="25.5">
      <c r="A150" s="1" t="s">
        <v>23</v>
      </c>
      <c r="B150" s="10">
        <v>902</v>
      </c>
      <c r="C150" s="10" t="s">
        <v>18</v>
      </c>
      <c r="D150" s="10">
        <v>10</v>
      </c>
      <c r="E150" s="10" t="s">
        <v>239</v>
      </c>
      <c r="F150" s="20">
        <v>200</v>
      </c>
      <c r="G150" s="18">
        <f>G151</f>
        <v>6000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19">
        <f>U151</f>
        <v>6000</v>
      </c>
      <c r="V150" s="31"/>
    </row>
    <row r="151" spans="1:22" ht="38.25">
      <c r="A151" s="1" t="s">
        <v>25</v>
      </c>
      <c r="B151" s="10">
        <v>902</v>
      </c>
      <c r="C151" s="10" t="s">
        <v>18</v>
      </c>
      <c r="D151" s="10">
        <v>10</v>
      </c>
      <c r="E151" s="10" t="s">
        <v>239</v>
      </c>
      <c r="F151" s="20">
        <v>240</v>
      </c>
      <c r="G151" s="18">
        <v>6000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19">
        <f>G151+H151+I151+J151+K151+L151+M151+N151</f>
        <v>6000</v>
      </c>
      <c r="V151" s="31"/>
    </row>
    <row r="152" spans="1:22" ht="25.5">
      <c r="A152" s="12" t="s">
        <v>107</v>
      </c>
      <c r="B152" s="13">
        <v>902</v>
      </c>
      <c r="C152" s="13" t="s">
        <v>18</v>
      </c>
      <c r="D152" s="13">
        <v>14</v>
      </c>
      <c r="E152" s="13"/>
      <c r="F152" s="14"/>
      <c r="G152" s="5">
        <f>G153</f>
        <v>40200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3">
        <f>U153</f>
        <v>40200</v>
      </c>
      <c r="V152" s="31"/>
    </row>
    <row r="153" spans="1:22" ht="36" customHeight="1">
      <c r="A153" s="1" t="s">
        <v>149</v>
      </c>
      <c r="B153" s="10">
        <v>902</v>
      </c>
      <c r="C153" s="10" t="s">
        <v>18</v>
      </c>
      <c r="D153" s="10">
        <v>14</v>
      </c>
      <c r="E153" s="10" t="s">
        <v>148</v>
      </c>
      <c r="F153" s="20"/>
      <c r="G153" s="18">
        <f>G154</f>
        <v>40200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19">
        <f>U154</f>
        <v>40200</v>
      </c>
      <c r="V153" s="31"/>
    </row>
    <row r="154" spans="1:22" ht="25.5">
      <c r="A154" s="1" t="s">
        <v>23</v>
      </c>
      <c r="B154" s="10">
        <v>902</v>
      </c>
      <c r="C154" s="10" t="s">
        <v>18</v>
      </c>
      <c r="D154" s="10">
        <v>14</v>
      </c>
      <c r="E154" s="10" t="s">
        <v>148</v>
      </c>
      <c r="F154" s="20">
        <v>200</v>
      </c>
      <c r="G154" s="18">
        <f>G155</f>
        <v>40200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19">
        <f>U155</f>
        <v>40200</v>
      </c>
      <c r="V154" s="31"/>
    </row>
    <row r="155" spans="1:22" ht="38.25">
      <c r="A155" s="1" t="s">
        <v>25</v>
      </c>
      <c r="B155" s="10">
        <v>902</v>
      </c>
      <c r="C155" s="10" t="s">
        <v>18</v>
      </c>
      <c r="D155" s="10">
        <v>14</v>
      </c>
      <c r="E155" s="10" t="s">
        <v>148</v>
      </c>
      <c r="F155" s="20">
        <v>240</v>
      </c>
      <c r="G155" s="18">
        <v>40200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19">
        <f>G155+H155+I155+J155+K155+L155+M155+N155</f>
        <v>40200</v>
      </c>
      <c r="V155" s="31"/>
    </row>
    <row r="156" spans="1:22" ht="12.75">
      <c r="A156" s="12" t="s">
        <v>48</v>
      </c>
      <c r="B156" s="13">
        <v>902</v>
      </c>
      <c r="C156" s="13" t="s">
        <v>35</v>
      </c>
      <c r="D156" s="15" t="s">
        <v>0</v>
      </c>
      <c r="E156" s="15" t="s">
        <v>0</v>
      </c>
      <c r="F156" s="20"/>
      <c r="G156" s="5">
        <f aca="true" t="shared" si="8" ref="G156:U156">G157+G161+G171</f>
        <v>9825471</v>
      </c>
      <c r="H156" s="3">
        <f t="shared" si="8"/>
        <v>30234914.6</v>
      </c>
      <c r="I156" s="3">
        <f t="shared" si="8"/>
        <v>3919200</v>
      </c>
      <c r="J156" s="3">
        <f t="shared" si="8"/>
        <v>30338550</v>
      </c>
      <c r="K156" s="3">
        <f t="shared" si="8"/>
        <v>2820000</v>
      </c>
      <c r="L156" s="3">
        <f t="shared" si="8"/>
        <v>139382.48</v>
      </c>
      <c r="M156" s="3">
        <f t="shared" si="8"/>
        <v>9103816.95</v>
      </c>
      <c r="N156" s="3">
        <f t="shared" si="8"/>
        <v>4594953</v>
      </c>
      <c r="O156" s="3">
        <f t="shared" si="8"/>
        <v>600000</v>
      </c>
      <c r="P156" s="3">
        <f t="shared" si="8"/>
        <v>11041120</v>
      </c>
      <c r="Q156" s="3">
        <f t="shared" si="8"/>
        <v>9159377.92</v>
      </c>
      <c r="R156" s="3">
        <f t="shared" si="8"/>
        <v>1200000</v>
      </c>
      <c r="S156" s="3">
        <f t="shared" si="8"/>
        <v>4240000</v>
      </c>
      <c r="T156" s="3">
        <f t="shared" si="8"/>
        <v>625690</v>
      </c>
      <c r="U156" s="3">
        <f t="shared" si="8"/>
        <v>117857475.95000002</v>
      </c>
      <c r="V156" s="31"/>
    </row>
    <row r="157" spans="1:22" ht="12.75">
      <c r="A157" s="12" t="s">
        <v>49</v>
      </c>
      <c r="B157" s="13">
        <v>902</v>
      </c>
      <c r="C157" s="13" t="s">
        <v>35</v>
      </c>
      <c r="D157" s="13" t="s">
        <v>50</v>
      </c>
      <c r="E157" s="10"/>
      <c r="F157" s="20"/>
      <c r="G157" s="5">
        <f>G158</f>
        <v>1761000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3">
        <f>U158</f>
        <v>1761000</v>
      </c>
      <c r="V157" s="31"/>
    </row>
    <row r="158" spans="1:22" ht="38.25">
      <c r="A158" s="21" t="s">
        <v>151</v>
      </c>
      <c r="B158" s="10">
        <v>902</v>
      </c>
      <c r="C158" s="10" t="s">
        <v>35</v>
      </c>
      <c r="D158" s="10" t="s">
        <v>50</v>
      </c>
      <c r="E158" s="10" t="s">
        <v>150</v>
      </c>
      <c r="F158" s="20"/>
      <c r="G158" s="18">
        <f>G159</f>
        <v>1761000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19">
        <f>U159</f>
        <v>1761000</v>
      </c>
      <c r="V158" s="31"/>
    </row>
    <row r="159" spans="1:22" ht="44.25" customHeight="1">
      <c r="A159" s="1" t="s">
        <v>27</v>
      </c>
      <c r="B159" s="10">
        <v>902</v>
      </c>
      <c r="C159" s="10" t="s">
        <v>35</v>
      </c>
      <c r="D159" s="10" t="s">
        <v>50</v>
      </c>
      <c r="E159" s="10" t="s">
        <v>150</v>
      </c>
      <c r="F159" s="20">
        <v>800</v>
      </c>
      <c r="G159" s="18">
        <f>G160</f>
        <v>1761000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19">
        <f>U160</f>
        <v>1761000</v>
      </c>
      <c r="V159" s="31"/>
    </row>
    <row r="160" spans="1:22" ht="38.25">
      <c r="A160" s="1" t="s">
        <v>108</v>
      </c>
      <c r="B160" s="10">
        <v>902</v>
      </c>
      <c r="C160" s="10" t="s">
        <v>35</v>
      </c>
      <c r="D160" s="10" t="s">
        <v>50</v>
      </c>
      <c r="E160" s="10" t="s">
        <v>150</v>
      </c>
      <c r="F160" s="20">
        <v>810</v>
      </c>
      <c r="G160" s="18">
        <v>1761000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19">
        <f>G160+H160+I160+J160+K160+L160+M160+N160</f>
        <v>1761000</v>
      </c>
      <c r="V160" s="31"/>
    </row>
    <row r="161" spans="1:22" ht="12.75">
      <c r="A161" s="12" t="s">
        <v>88</v>
      </c>
      <c r="B161" s="13">
        <v>902</v>
      </c>
      <c r="C161" s="13" t="s">
        <v>35</v>
      </c>
      <c r="D161" s="13" t="s">
        <v>45</v>
      </c>
      <c r="E161" s="15" t="s">
        <v>0</v>
      </c>
      <c r="F161" s="16" t="s">
        <v>0</v>
      </c>
      <c r="G161" s="5">
        <f>G162+G168</f>
        <v>7725471</v>
      </c>
      <c r="H161" s="3">
        <f>H162+H168</f>
        <v>30232965.6</v>
      </c>
      <c r="I161" s="3">
        <f>I162+I168</f>
        <v>3919200</v>
      </c>
      <c r="J161" s="3">
        <f>J162+J168+J165</f>
        <v>30338550</v>
      </c>
      <c r="K161" s="3">
        <f>K162+K168+K165</f>
        <v>2820000</v>
      </c>
      <c r="L161" s="3"/>
      <c r="M161" s="3">
        <f aca="true" t="shared" si="9" ref="M161:U161">M162+M168+M165</f>
        <v>9102816.95</v>
      </c>
      <c r="N161" s="3">
        <f t="shared" si="9"/>
        <v>4594953</v>
      </c>
      <c r="O161" s="3">
        <f t="shared" si="9"/>
        <v>600000</v>
      </c>
      <c r="P161" s="3">
        <f t="shared" si="9"/>
        <v>11041120</v>
      </c>
      <c r="Q161" s="3">
        <f t="shared" si="9"/>
        <v>9136000</v>
      </c>
      <c r="R161" s="3">
        <f t="shared" si="9"/>
        <v>1200000</v>
      </c>
      <c r="S161" s="3">
        <f>S162+S168+S165</f>
        <v>4240000</v>
      </c>
      <c r="T161" s="3">
        <f>T162+T168+T165</f>
        <v>625690</v>
      </c>
      <c r="U161" s="3">
        <f t="shared" si="9"/>
        <v>115576766.55000001</v>
      </c>
      <c r="V161" s="31"/>
    </row>
    <row r="162" spans="1:22" ht="51">
      <c r="A162" s="21" t="s">
        <v>153</v>
      </c>
      <c r="B162" s="10">
        <v>902</v>
      </c>
      <c r="C162" s="10" t="s">
        <v>35</v>
      </c>
      <c r="D162" s="10" t="s">
        <v>45</v>
      </c>
      <c r="E162" s="10" t="s">
        <v>152</v>
      </c>
      <c r="F162" s="17"/>
      <c r="G162" s="18">
        <f>G163</f>
        <v>7007271</v>
      </c>
      <c r="H162" s="19">
        <f>H163</f>
        <v>499321.6</v>
      </c>
      <c r="I162" s="19"/>
      <c r="J162" s="19"/>
      <c r="K162" s="19">
        <f>K163</f>
        <v>2630000</v>
      </c>
      <c r="L162" s="19"/>
      <c r="M162" s="19"/>
      <c r="N162" s="19">
        <f>N163</f>
        <v>4097440</v>
      </c>
      <c r="O162" s="19"/>
      <c r="P162" s="19">
        <f aca="true" t="shared" si="10" ref="P162:U163">P163</f>
        <v>4691120</v>
      </c>
      <c r="Q162" s="19">
        <f t="shared" si="10"/>
        <v>1272200</v>
      </c>
      <c r="R162" s="19"/>
      <c r="S162" s="19">
        <f t="shared" si="10"/>
        <v>890970.5</v>
      </c>
      <c r="T162" s="19">
        <f t="shared" si="10"/>
        <v>999744.5</v>
      </c>
      <c r="U162" s="19">
        <f t="shared" si="10"/>
        <v>22088067.6</v>
      </c>
      <c r="V162" s="31"/>
    </row>
    <row r="163" spans="1:22" ht="25.5">
      <c r="A163" s="1" t="s">
        <v>23</v>
      </c>
      <c r="B163" s="10">
        <v>902</v>
      </c>
      <c r="C163" s="10" t="s">
        <v>35</v>
      </c>
      <c r="D163" s="10" t="s">
        <v>45</v>
      </c>
      <c r="E163" s="10" t="s">
        <v>152</v>
      </c>
      <c r="F163" s="20">
        <v>200</v>
      </c>
      <c r="G163" s="18">
        <f>G164</f>
        <v>7007271</v>
      </c>
      <c r="H163" s="19">
        <f>H164</f>
        <v>499321.6</v>
      </c>
      <c r="I163" s="19"/>
      <c r="J163" s="19"/>
      <c r="K163" s="19">
        <f>K164</f>
        <v>2630000</v>
      </c>
      <c r="L163" s="19"/>
      <c r="M163" s="19"/>
      <c r="N163" s="19">
        <f>N164</f>
        <v>4097440</v>
      </c>
      <c r="O163" s="19"/>
      <c r="P163" s="19">
        <f t="shared" si="10"/>
        <v>4691120</v>
      </c>
      <c r="Q163" s="19">
        <f t="shared" si="10"/>
        <v>1272200</v>
      </c>
      <c r="R163" s="19"/>
      <c r="S163" s="19">
        <f t="shared" si="10"/>
        <v>890970.5</v>
      </c>
      <c r="T163" s="19">
        <f t="shared" si="10"/>
        <v>999744.5</v>
      </c>
      <c r="U163" s="19">
        <f t="shared" si="10"/>
        <v>22088067.6</v>
      </c>
      <c r="V163" s="31"/>
    </row>
    <row r="164" spans="1:22" ht="38.25">
      <c r="A164" s="1" t="s">
        <v>25</v>
      </c>
      <c r="B164" s="10">
        <v>902</v>
      </c>
      <c r="C164" s="10" t="s">
        <v>35</v>
      </c>
      <c r="D164" s="10" t="s">
        <v>45</v>
      </c>
      <c r="E164" s="10" t="s">
        <v>152</v>
      </c>
      <c r="F164" s="20">
        <v>240</v>
      </c>
      <c r="G164" s="18">
        <v>7007271</v>
      </c>
      <c r="H164" s="8">
        <v>499321.6</v>
      </c>
      <c r="I164" s="8"/>
      <c r="J164" s="8"/>
      <c r="K164" s="8">
        <v>2630000</v>
      </c>
      <c r="L164" s="8"/>
      <c r="M164" s="8"/>
      <c r="N164" s="8">
        <v>4097440</v>
      </c>
      <c r="O164" s="8"/>
      <c r="P164" s="8">
        <v>4691120</v>
      </c>
      <c r="Q164" s="8">
        <v>1272200</v>
      </c>
      <c r="R164" s="8"/>
      <c r="S164" s="8">
        <v>890970.5</v>
      </c>
      <c r="T164" s="8">
        <v>999744.5</v>
      </c>
      <c r="U164" s="19">
        <f>G164+H164+I164+J164+K164+L164+M164+N164+O164+Q164+P164+S164+T164</f>
        <v>22088067.6</v>
      </c>
      <c r="V164" s="31"/>
    </row>
    <row r="165" spans="1:22" ht="22.5">
      <c r="A165" s="44" t="s">
        <v>285</v>
      </c>
      <c r="B165" s="10">
        <v>902</v>
      </c>
      <c r="C165" s="10" t="s">
        <v>35</v>
      </c>
      <c r="D165" s="10" t="s">
        <v>45</v>
      </c>
      <c r="E165" s="10" t="s">
        <v>291</v>
      </c>
      <c r="F165" s="20"/>
      <c r="G165" s="18"/>
      <c r="H165" s="8"/>
      <c r="I165" s="8"/>
      <c r="J165" s="8">
        <f>J166</f>
        <v>29528550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19">
        <f>U166</f>
        <v>29528550</v>
      </c>
      <c r="V165" s="31"/>
    </row>
    <row r="166" spans="1:22" ht="25.5">
      <c r="A166" s="1" t="s">
        <v>23</v>
      </c>
      <c r="B166" s="10">
        <v>902</v>
      </c>
      <c r="C166" s="10" t="s">
        <v>35</v>
      </c>
      <c r="D166" s="10" t="s">
        <v>45</v>
      </c>
      <c r="E166" s="10" t="s">
        <v>291</v>
      </c>
      <c r="F166" s="20">
        <v>200</v>
      </c>
      <c r="G166" s="18"/>
      <c r="H166" s="8"/>
      <c r="I166" s="8"/>
      <c r="J166" s="8">
        <f>J167</f>
        <v>29528550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19">
        <f>U167</f>
        <v>29528550</v>
      </c>
      <c r="V166" s="31"/>
    </row>
    <row r="167" spans="1:22" ht="38.25">
      <c r="A167" s="1" t="s">
        <v>25</v>
      </c>
      <c r="B167" s="10">
        <v>902</v>
      </c>
      <c r="C167" s="10" t="s">
        <v>35</v>
      </c>
      <c r="D167" s="10" t="s">
        <v>45</v>
      </c>
      <c r="E167" s="10" t="s">
        <v>291</v>
      </c>
      <c r="F167" s="20">
        <v>240</v>
      </c>
      <c r="G167" s="18"/>
      <c r="H167" s="8"/>
      <c r="I167" s="8"/>
      <c r="J167" s="8">
        <v>29528550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19">
        <f>G167+H167+I167+J167+K167+L167+M167+N167</f>
        <v>29528550</v>
      </c>
      <c r="V167" s="31"/>
    </row>
    <row r="168" spans="1:22" ht="25.5">
      <c r="A168" s="21" t="s">
        <v>155</v>
      </c>
      <c r="B168" s="10">
        <v>902</v>
      </c>
      <c r="C168" s="10" t="s">
        <v>35</v>
      </c>
      <c r="D168" s="10" t="s">
        <v>45</v>
      </c>
      <c r="E168" s="10" t="s">
        <v>154</v>
      </c>
      <c r="F168" s="17"/>
      <c r="G168" s="18">
        <f aca="true" t="shared" si="11" ref="G168:U169">G169</f>
        <v>718200</v>
      </c>
      <c r="H168" s="19">
        <f t="shared" si="11"/>
        <v>29733644</v>
      </c>
      <c r="I168" s="19">
        <f t="shared" si="11"/>
        <v>3919200</v>
      </c>
      <c r="J168" s="19">
        <f>J169</f>
        <v>810000</v>
      </c>
      <c r="K168" s="19">
        <f t="shared" si="11"/>
        <v>190000</v>
      </c>
      <c r="L168" s="19"/>
      <c r="M168" s="19">
        <f t="shared" si="11"/>
        <v>9102816.95</v>
      </c>
      <c r="N168" s="19">
        <f t="shared" si="11"/>
        <v>497513</v>
      </c>
      <c r="O168" s="19">
        <f t="shared" si="11"/>
        <v>600000</v>
      </c>
      <c r="P168" s="19">
        <f t="shared" si="11"/>
        <v>6350000</v>
      </c>
      <c r="Q168" s="19">
        <f t="shared" si="11"/>
        <v>7863800</v>
      </c>
      <c r="R168" s="19">
        <f t="shared" si="11"/>
        <v>1200000</v>
      </c>
      <c r="S168" s="19">
        <f t="shared" si="11"/>
        <v>3349029.5</v>
      </c>
      <c r="T168" s="19">
        <f t="shared" si="11"/>
        <v>-374054.5</v>
      </c>
      <c r="U168" s="19">
        <f t="shared" si="11"/>
        <v>63960148.95</v>
      </c>
      <c r="V168" s="31"/>
    </row>
    <row r="169" spans="1:22" ht="25.5">
      <c r="A169" s="1" t="s">
        <v>23</v>
      </c>
      <c r="B169" s="10">
        <v>902</v>
      </c>
      <c r="C169" s="10" t="s">
        <v>35</v>
      </c>
      <c r="D169" s="10" t="s">
        <v>45</v>
      </c>
      <c r="E169" s="10" t="s">
        <v>154</v>
      </c>
      <c r="F169" s="20">
        <v>200</v>
      </c>
      <c r="G169" s="18">
        <f t="shared" si="11"/>
        <v>718200</v>
      </c>
      <c r="H169" s="19">
        <f t="shared" si="11"/>
        <v>29733644</v>
      </c>
      <c r="I169" s="19">
        <f t="shared" si="11"/>
        <v>3919200</v>
      </c>
      <c r="J169" s="19">
        <f>J170</f>
        <v>810000</v>
      </c>
      <c r="K169" s="19">
        <f t="shared" si="11"/>
        <v>190000</v>
      </c>
      <c r="L169" s="19"/>
      <c r="M169" s="19">
        <f t="shared" si="11"/>
        <v>9102816.95</v>
      </c>
      <c r="N169" s="19">
        <f t="shared" si="11"/>
        <v>497513</v>
      </c>
      <c r="O169" s="19">
        <f t="shared" si="11"/>
        <v>600000</v>
      </c>
      <c r="P169" s="19">
        <f t="shared" si="11"/>
        <v>6350000</v>
      </c>
      <c r="Q169" s="19">
        <f t="shared" si="11"/>
        <v>7863800</v>
      </c>
      <c r="R169" s="19">
        <f t="shared" si="11"/>
        <v>1200000</v>
      </c>
      <c r="S169" s="19">
        <f t="shared" si="11"/>
        <v>3349029.5</v>
      </c>
      <c r="T169" s="19">
        <f t="shared" si="11"/>
        <v>-374054.5</v>
      </c>
      <c r="U169" s="19">
        <f t="shared" si="11"/>
        <v>63960148.95</v>
      </c>
      <c r="V169" s="31"/>
    </row>
    <row r="170" spans="1:22" ht="38.25">
      <c r="A170" s="1" t="s">
        <v>25</v>
      </c>
      <c r="B170" s="10">
        <v>902</v>
      </c>
      <c r="C170" s="10" t="s">
        <v>35</v>
      </c>
      <c r="D170" s="10" t="s">
        <v>45</v>
      </c>
      <c r="E170" s="10" t="s">
        <v>154</v>
      </c>
      <c r="F170" s="20">
        <v>240</v>
      </c>
      <c r="G170" s="18">
        <v>718200</v>
      </c>
      <c r="H170" s="8">
        <v>29733644</v>
      </c>
      <c r="I170" s="8">
        <v>3919200</v>
      </c>
      <c r="J170" s="8">
        <v>810000</v>
      </c>
      <c r="K170" s="8">
        <v>190000</v>
      </c>
      <c r="L170" s="8"/>
      <c r="M170" s="8">
        <v>9102816.95</v>
      </c>
      <c r="N170" s="8">
        <v>497513</v>
      </c>
      <c r="O170" s="8">
        <v>600000</v>
      </c>
      <c r="P170" s="8">
        <v>6350000</v>
      </c>
      <c r="Q170" s="8">
        <v>7863800</v>
      </c>
      <c r="R170" s="8">
        <v>1200000</v>
      </c>
      <c r="S170" s="8">
        <v>3349029.5</v>
      </c>
      <c r="T170" s="8">
        <v>-374054.5</v>
      </c>
      <c r="U170" s="19">
        <f>G170+H170+I170+J170+K170+L170+M170+N170+O170+Q170+P170+S170+R170+T170</f>
        <v>63960148.95</v>
      </c>
      <c r="V170" s="31"/>
    </row>
    <row r="171" spans="1:22" ht="12.75">
      <c r="A171" s="12" t="s">
        <v>55</v>
      </c>
      <c r="B171" s="13">
        <v>902</v>
      </c>
      <c r="C171" s="13" t="s">
        <v>35</v>
      </c>
      <c r="D171" s="13" t="s">
        <v>56</v>
      </c>
      <c r="E171" s="15"/>
      <c r="F171" s="16"/>
      <c r="G171" s="5">
        <f>G182+G179</f>
        <v>339000</v>
      </c>
      <c r="H171" s="3">
        <f>H182+H188+H172</f>
        <v>1949</v>
      </c>
      <c r="I171" s="3"/>
      <c r="J171" s="3"/>
      <c r="K171" s="3"/>
      <c r="L171" s="3">
        <f>L182+L179+L172+L176</f>
        <v>139382.48</v>
      </c>
      <c r="M171" s="3">
        <f>M182+M179+M172+M176</f>
        <v>1000</v>
      </c>
      <c r="N171" s="3"/>
      <c r="O171" s="3"/>
      <c r="P171" s="3"/>
      <c r="Q171" s="3">
        <f>Q182+Q179+Q172+Q176</f>
        <v>23377.92</v>
      </c>
      <c r="R171" s="3"/>
      <c r="S171" s="3"/>
      <c r="T171" s="3"/>
      <c r="U171" s="3">
        <f>U182+U179+U172+U176</f>
        <v>519709.4</v>
      </c>
      <c r="V171" s="31"/>
    </row>
    <row r="172" spans="1:22" ht="25.5">
      <c r="A172" s="21" t="s">
        <v>140</v>
      </c>
      <c r="B172" s="10">
        <v>902</v>
      </c>
      <c r="C172" s="10" t="s">
        <v>35</v>
      </c>
      <c r="D172" s="10" t="s">
        <v>56</v>
      </c>
      <c r="E172" s="10" t="s">
        <v>142</v>
      </c>
      <c r="F172" s="17"/>
      <c r="G172" s="5"/>
      <c r="H172" s="3">
        <f>H173</f>
        <v>1949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>
        <f>U173</f>
        <v>1949</v>
      </c>
      <c r="V172" s="31"/>
    </row>
    <row r="173" spans="1:22" ht="63.75">
      <c r="A173" s="1" t="s">
        <v>19</v>
      </c>
      <c r="B173" s="10">
        <v>902</v>
      </c>
      <c r="C173" s="10" t="s">
        <v>35</v>
      </c>
      <c r="D173" s="10" t="s">
        <v>56</v>
      </c>
      <c r="E173" s="10" t="s">
        <v>142</v>
      </c>
      <c r="F173" s="20" t="s">
        <v>20</v>
      </c>
      <c r="G173" s="5"/>
      <c r="H173" s="3">
        <f>H174</f>
        <v>1949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>
        <f>U174</f>
        <v>1949</v>
      </c>
      <c r="V173" s="31"/>
    </row>
    <row r="174" spans="1:22" ht="25.5">
      <c r="A174" s="1" t="s">
        <v>21</v>
      </c>
      <c r="B174" s="10">
        <v>902</v>
      </c>
      <c r="C174" s="10" t="s">
        <v>35</v>
      </c>
      <c r="D174" s="10" t="s">
        <v>56</v>
      </c>
      <c r="E174" s="10" t="s">
        <v>142</v>
      </c>
      <c r="F174" s="20" t="s">
        <v>22</v>
      </c>
      <c r="G174" s="5"/>
      <c r="H174" s="3">
        <f>H175</f>
        <v>1949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>
        <f>U175</f>
        <v>1949</v>
      </c>
      <c r="V174" s="31"/>
    </row>
    <row r="175" spans="1:22" ht="38.25">
      <c r="A175" s="1" t="s">
        <v>227</v>
      </c>
      <c r="B175" s="10">
        <v>902</v>
      </c>
      <c r="C175" s="10" t="s">
        <v>35</v>
      </c>
      <c r="D175" s="10" t="s">
        <v>56</v>
      </c>
      <c r="E175" s="10" t="s">
        <v>142</v>
      </c>
      <c r="F175" s="20">
        <v>121</v>
      </c>
      <c r="G175" s="5"/>
      <c r="H175" s="8">
        <v>1949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19">
        <f>G175+H175+I175+J175+K175+L175+M175+N175</f>
        <v>1949</v>
      </c>
      <c r="V175" s="31"/>
    </row>
    <row r="176" spans="1:22" ht="63.75">
      <c r="A176" s="1" t="s">
        <v>264</v>
      </c>
      <c r="B176" s="10">
        <v>902</v>
      </c>
      <c r="C176" s="10" t="s">
        <v>35</v>
      </c>
      <c r="D176" s="10" t="s">
        <v>56</v>
      </c>
      <c r="E176" s="10" t="s">
        <v>263</v>
      </c>
      <c r="F176" s="20"/>
      <c r="G176" s="5"/>
      <c r="H176" s="8"/>
      <c r="I176" s="8"/>
      <c r="J176" s="8"/>
      <c r="K176" s="8"/>
      <c r="L176" s="19">
        <f>L177</f>
        <v>139382.48</v>
      </c>
      <c r="M176" s="19">
        <f>M177</f>
        <v>1000</v>
      </c>
      <c r="N176" s="19"/>
      <c r="O176" s="19"/>
      <c r="P176" s="19"/>
      <c r="Q176" s="19">
        <f>Q177</f>
        <v>23377.92</v>
      </c>
      <c r="R176" s="19"/>
      <c r="S176" s="19"/>
      <c r="T176" s="19"/>
      <c r="U176" s="19">
        <f>U177</f>
        <v>163760.40000000002</v>
      </c>
      <c r="V176" s="31"/>
    </row>
    <row r="177" spans="1:22" ht="25.5">
      <c r="A177" s="1" t="s">
        <v>23</v>
      </c>
      <c r="B177" s="10">
        <v>902</v>
      </c>
      <c r="C177" s="10" t="s">
        <v>35</v>
      </c>
      <c r="D177" s="10" t="s">
        <v>56</v>
      </c>
      <c r="E177" s="10" t="s">
        <v>263</v>
      </c>
      <c r="F177" s="20">
        <v>200</v>
      </c>
      <c r="G177" s="5"/>
      <c r="H177" s="8"/>
      <c r="I177" s="8"/>
      <c r="J177" s="8"/>
      <c r="K177" s="8"/>
      <c r="L177" s="19">
        <f>L178</f>
        <v>139382.48</v>
      </c>
      <c r="M177" s="19">
        <f>M178</f>
        <v>1000</v>
      </c>
      <c r="N177" s="19"/>
      <c r="O177" s="19"/>
      <c r="P177" s="19"/>
      <c r="Q177" s="19">
        <f>Q178</f>
        <v>23377.92</v>
      </c>
      <c r="R177" s="19"/>
      <c r="S177" s="19"/>
      <c r="T177" s="19"/>
      <c r="U177" s="19">
        <f>U178</f>
        <v>163760.40000000002</v>
      </c>
      <c r="V177" s="31"/>
    </row>
    <row r="178" spans="1:22" ht="38.25">
      <c r="A178" s="1" t="s">
        <v>25</v>
      </c>
      <c r="B178" s="10">
        <v>902</v>
      </c>
      <c r="C178" s="10" t="s">
        <v>35</v>
      </c>
      <c r="D178" s="10" t="s">
        <v>56</v>
      </c>
      <c r="E178" s="10" t="s">
        <v>263</v>
      </c>
      <c r="F178" s="20">
        <v>240</v>
      </c>
      <c r="G178" s="5"/>
      <c r="H178" s="8"/>
      <c r="I178" s="8"/>
      <c r="J178" s="8"/>
      <c r="K178" s="8"/>
      <c r="L178" s="8">
        <v>139382.48</v>
      </c>
      <c r="M178" s="8">
        <v>1000</v>
      </c>
      <c r="N178" s="8"/>
      <c r="O178" s="8"/>
      <c r="P178" s="8"/>
      <c r="Q178" s="8">
        <v>23377.92</v>
      </c>
      <c r="R178" s="8"/>
      <c r="S178" s="8"/>
      <c r="T178" s="8"/>
      <c r="U178" s="19">
        <f>G178+H178+I178+J178+K178+L178+M178+N178+O178+Q178</f>
        <v>163760.40000000002</v>
      </c>
      <c r="V178" s="31"/>
    </row>
    <row r="179" spans="1:22" ht="38.25">
      <c r="A179" s="21" t="s">
        <v>269</v>
      </c>
      <c r="B179" s="10">
        <v>902</v>
      </c>
      <c r="C179" s="10" t="s">
        <v>35</v>
      </c>
      <c r="D179" s="10" t="s">
        <v>56</v>
      </c>
      <c r="E179" s="10" t="s">
        <v>240</v>
      </c>
      <c r="F179" s="20"/>
      <c r="G179" s="18">
        <f>G180</f>
        <v>10000</v>
      </c>
      <c r="H179" s="19">
        <f>H180</f>
        <v>15000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>
        <f>U180</f>
        <v>25000</v>
      </c>
      <c r="V179" s="31"/>
    </row>
    <row r="180" spans="1:22" ht="25.5">
      <c r="A180" s="1" t="s">
        <v>23</v>
      </c>
      <c r="B180" s="10">
        <v>902</v>
      </c>
      <c r="C180" s="10" t="s">
        <v>35</v>
      </c>
      <c r="D180" s="10" t="s">
        <v>56</v>
      </c>
      <c r="E180" s="10" t="s">
        <v>240</v>
      </c>
      <c r="F180" s="20">
        <v>200</v>
      </c>
      <c r="G180" s="18">
        <f>G181</f>
        <v>10000</v>
      </c>
      <c r="H180" s="19">
        <f>H181</f>
        <v>15000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>
        <f>U181</f>
        <v>25000</v>
      </c>
      <c r="V180" s="31"/>
    </row>
    <row r="181" spans="1:22" ht="38.25">
      <c r="A181" s="1" t="s">
        <v>25</v>
      </c>
      <c r="B181" s="10">
        <v>902</v>
      </c>
      <c r="C181" s="10" t="s">
        <v>35</v>
      </c>
      <c r="D181" s="10" t="s">
        <v>56</v>
      </c>
      <c r="E181" s="10" t="s">
        <v>240</v>
      </c>
      <c r="F181" s="20">
        <v>240</v>
      </c>
      <c r="G181" s="18">
        <v>10000</v>
      </c>
      <c r="H181" s="8">
        <v>15000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19">
        <f>G181+H181+I181+J181+K181+L181+M181+N181</f>
        <v>25000</v>
      </c>
      <c r="V181" s="31"/>
    </row>
    <row r="182" spans="1:22" ht="51">
      <c r="A182" s="4" t="s">
        <v>270</v>
      </c>
      <c r="B182" s="10">
        <v>902</v>
      </c>
      <c r="C182" s="10" t="s">
        <v>35</v>
      </c>
      <c r="D182" s="10" t="s">
        <v>56</v>
      </c>
      <c r="E182" s="10" t="s">
        <v>109</v>
      </c>
      <c r="F182" s="20"/>
      <c r="G182" s="18">
        <f>G183+G186</f>
        <v>329000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19">
        <f>U183+U186</f>
        <v>329000</v>
      </c>
      <c r="V182" s="31"/>
    </row>
    <row r="183" spans="1:22" ht="63.75">
      <c r="A183" s="1" t="s">
        <v>19</v>
      </c>
      <c r="B183" s="10">
        <v>902</v>
      </c>
      <c r="C183" s="10" t="s">
        <v>35</v>
      </c>
      <c r="D183" s="10" t="s">
        <v>56</v>
      </c>
      <c r="E183" s="10" t="s">
        <v>109</v>
      </c>
      <c r="F183" s="20">
        <v>100</v>
      </c>
      <c r="G183" s="18">
        <f>G184</f>
        <v>205725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19">
        <f>U184</f>
        <v>205725</v>
      </c>
      <c r="V183" s="31"/>
    </row>
    <row r="184" spans="1:22" ht="25.5">
      <c r="A184" s="1" t="s">
        <v>21</v>
      </c>
      <c r="B184" s="10">
        <v>902</v>
      </c>
      <c r="C184" s="10" t="s">
        <v>35</v>
      </c>
      <c r="D184" s="10" t="s">
        <v>56</v>
      </c>
      <c r="E184" s="10" t="s">
        <v>109</v>
      </c>
      <c r="F184" s="20">
        <v>120</v>
      </c>
      <c r="G184" s="18">
        <f>G185</f>
        <v>205725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19">
        <f>U185</f>
        <v>205725</v>
      </c>
      <c r="V184" s="31"/>
    </row>
    <row r="185" spans="1:22" ht="38.25">
      <c r="A185" s="1" t="s">
        <v>227</v>
      </c>
      <c r="B185" s="10">
        <v>902</v>
      </c>
      <c r="C185" s="10" t="s">
        <v>35</v>
      </c>
      <c r="D185" s="10" t="s">
        <v>56</v>
      </c>
      <c r="E185" s="10" t="s">
        <v>109</v>
      </c>
      <c r="F185" s="20">
        <v>121</v>
      </c>
      <c r="G185" s="18">
        <v>205725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19">
        <f>G185+H185+I185+J185+K185+L185+M185+N185</f>
        <v>205725</v>
      </c>
      <c r="V185" s="31"/>
    </row>
    <row r="186" spans="1:22" ht="25.5">
      <c r="A186" s="1" t="s">
        <v>23</v>
      </c>
      <c r="B186" s="10">
        <v>902</v>
      </c>
      <c r="C186" s="10" t="s">
        <v>35</v>
      </c>
      <c r="D186" s="10" t="s">
        <v>56</v>
      </c>
      <c r="E186" s="10" t="s">
        <v>109</v>
      </c>
      <c r="F186" s="20">
        <v>200</v>
      </c>
      <c r="G186" s="18">
        <f>G187</f>
        <v>123275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19">
        <f>U187</f>
        <v>123275</v>
      </c>
      <c r="V186" s="31"/>
    </row>
    <row r="187" spans="1:22" ht="38.25">
      <c r="A187" s="1" t="s">
        <v>25</v>
      </c>
      <c r="B187" s="10">
        <v>902</v>
      </c>
      <c r="C187" s="10" t="s">
        <v>35</v>
      </c>
      <c r="D187" s="10" t="s">
        <v>56</v>
      </c>
      <c r="E187" s="10" t="s">
        <v>109</v>
      </c>
      <c r="F187" s="20">
        <v>240</v>
      </c>
      <c r="G187" s="18">
        <v>123275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19">
        <f>G187+H187+I187+J187+K187+L187+M187+N187</f>
        <v>123275</v>
      </c>
      <c r="V187" s="31"/>
    </row>
    <row r="188" spans="1:22" ht="32.25" customHeight="1" hidden="1">
      <c r="A188" s="21" t="s">
        <v>269</v>
      </c>
      <c r="B188" s="10">
        <v>902</v>
      </c>
      <c r="C188" s="10" t="s">
        <v>35</v>
      </c>
      <c r="D188" s="10" t="s">
        <v>56</v>
      </c>
      <c r="E188" s="10" t="s">
        <v>240</v>
      </c>
      <c r="F188" s="20"/>
      <c r="G188" s="18">
        <f>G189</f>
        <v>0</v>
      </c>
      <c r="H188" s="19">
        <f>H189</f>
        <v>0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>
        <f>U189</f>
        <v>0</v>
      </c>
      <c r="V188" s="31"/>
    </row>
    <row r="189" spans="1:22" ht="25.5" hidden="1">
      <c r="A189" s="1" t="s">
        <v>23</v>
      </c>
      <c r="B189" s="10">
        <v>902</v>
      </c>
      <c r="C189" s="10" t="s">
        <v>35</v>
      </c>
      <c r="D189" s="10" t="s">
        <v>56</v>
      </c>
      <c r="E189" s="10" t="s">
        <v>240</v>
      </c>
      <c r="F189" s="20">
        <v>200</v>
      </c>
      <c r="G189" s="18">
        <f>G190</f>
        <v>0</v>
      </c>
      <c r="H189" s="19">
        <f>H190</f>
        <v>0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>
        <f>U190</f>
        <v>0</v>
      </c>
      <c r="V189" s="31"/>
    </row>
    <row r="190" spans="1:22" ht="38.25" hidden="1">
      <c r="A190" s="1" t="s">
        <v>25</v>
      </c>
      <c r="B190" s="10">
        <v>902</v>
      </c>
      <c r="C190" s="10" t="s">
        <v>35</v>
      </c>
      <c r="D190" s="10" t="s">
        <v>56</v>
      </c>
      <c r="E190" s="10" t="s">
        <v>240</v>
      </c>
      <c r="F190" s="20">
        <v>240</v>
      </c>
      <c r="G190" s="18">
        <v>0</v>
      </c>
      <c r="H190" s="8">
        <v>0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19">
        <f>G190+H190</f>
        <v>0</v>
      </c>
      <c r="V190" s="31"/>
    </row>
    <row r="191" spans="1:22" ht="12.75">
      <c r="A191" s="12" t="s">
        <v>54</v>
      </c>
      <c r="B191" s="13">
        <v>902</v>
      </c>
      <c r="C191" s="13" t="s">
        <v>53</v>
      </c>
      <c r="D191" s="13"/>
      <c r="E191" s="13"/>
      <c r="F191" s="14"/>
      <c r="G191" s="5">
        <f>G192+G227+G240</f>
        <v>35316102.47</v>
      </c>
      <c r="H191" s="3">
        <f>H192+H227+H240</f>
        <v>9054257.33</v>
      </c>
      <c r="I191" s="3">
        <f>I192+I227+I240</f>
        <v>0</v>
      </c>
      <c r="J191" s="3"/>
      <c r="K191" s="3">
        <f aca="true" t="shared" si="12" ref="K191:Q191">K192+K227+K240</f>
        <v>150000</v>
      </c>
      <c r="L191" s="3">
        <f t="shared" si="12"/>
        <v>-134258.21999999997</v>
      </c>
      <c r="M191" s="3">
        <f t="shared" si="12"/>
        <v>-306678.4</v>
      </c>
      <c r="N191" s="3">
        <f t="shared" si="12"/>
        <v>22498788</v>
      </c>
      <c r="O191" s="3">
        <f t="shared" si="12"/>
        <v>18577</v>
      </c>
      <c r="P191" s="3">
        <f t="shared" si="12"/>
        <v>120526</v>
      </c>
      <c r="Q191" s="3">
        <f t="shared" si="12"/>
        <v>8688160.5</v>
      </c>
      <c r="R191" s="3"/>
      <c r="S191" s="3">
        <f>S192+S227+S240</f>
        <v>2088588.92</v>
      </c>
      <c r="T191" s="3">
        <f>T192+T227+T240</f>
        <v>1730028.9799999997</v>
      </c>
      <c r="U191" s="3">
        <f>U192+U227+U240</f>
        <v>79224092.58</v>
      </c>
      <c r="V191" s="31"/>
    </row>
    <row r="192" spans="1:22" ht="12.75">
      <c r="A192" s="12" t="s">
        <v>58</v>
      </c>
      <c r="B192" s="13">
        <v>902</v>
      </c>
      <c r="C192" s="13" t="s">
        <v>53</v>
      </c>
      <c r="D192" s="13" t="s">
        <v>16</v>
      </c>
      <c r="E192" s="13"/>
      <c r="F192" s="14"/>
      <c r="G192" s="5">
        <f>G193+G210</f>
        <v>9062314.47</v>
      </c>
      <c r="H192" s="8"/>
      <c r="I192" s="8"/>
      <c r="J192" s="8"/>
      <c r="K192" s="8"/>
      <c r="L192" s="3">
        <f>L193+L210</f>
        <v>-343258.22</v>
      </c>
      <c r="M192" s="3">
        <f>M193+M210+M218</f>
        <v>-201000</v>
      </c>
      <c r="N192" s="3">
        <f>N193+N210+N218+N200+N214</f>
        <v>21010662</v>
      </c>
      <c r="O192" s="3">
        <f>O193+O210+O218+O200+O214+O205</f>
        <v>0</v>
      </c>
      <c r="P192" s="3">
        <f>P193+P210+P218+P200+P214+P205</f>
        <v>120526</v>
      </c>
      <c r="Q192" s="3">
        <f>Q193+Q210+Q218+Q200+Q214+Q205</f>
        <v>7868371.5</v>
      </c>
      <c r="R192" s="3"/>
      <c r="S192" s="3">
        <f>S193+S210+S218+S200+S214+S205+S222</f>
        <v>101526.27</v>
      </c>
      <c r="T192" s="38">
        <f>T193+T210+T218+T200+T214+T205+T222</f>
        <v>-1.7462298274040222E-10</v>
      </c>
      <c r="U192" s="3">
        <f>U193+U210+U218+U200+U214+U205+U222</f>
        <v>37619142.019999996</v>
      </c>
      <c r="V192" s="31"/>
    </row>
    <row r="193" spans="1:22" ht="20.25" customHeight="1">
      <c r="A193" s="1" t="s">
        <v>110</v>
      </c>
      <c r="B193" s="10">
        <v>902</v>
      </c>
      <c r="C193" s="10" t="s">
        <v>53</v>
      </c>
      <c r="D193" s="10" t="s">
        <v>16</v>
      </c>
      <c r="E193" s="10" t="s">
        <v>156</v>
      </c>
      <c r="F193" s="20"/>
      <c r="G193" s="18">
        <f>G198</f>
        <v>2212476.72</v>
      </c>
      <c r="H193" s="8"/>
      <c r="I193" s="8"/>
      <c r="J193" s="8"/>
      <c r="K193" s="8"/>
      <c r="L193" s="8"/>
      <c r="M193" s="8"/>
      <c r="N193" s="8"/>
      <c r="O193" s="19">
        <f>O198</f>
        <v>-1100000</v>
      </c>
      <c r="P193" s="19"/>
      <c r="Q193" s="19">
        <f>Q198+Q196</f>
        <v>13904.610000000102</v>
      </c>
      <c r="R193" s="19"/>
      <c r="S193" s="19"/>
      <c r="T193" s="19">
        <f>T198+T196+T194</f>
        <v>-40285.94000000018</v>
      </c>
      <c r="U193" s="19">
        <f>U198+U196+U194</f>
        <v>1086095.39</v>
      </c>
      <c r="V193" s="31"/>
    </row>
    <row r="194" spans="1:22" ht="24" customHeight="1">
      <c r="A194" s="1" t="s">
        <v>23</v>
      </c>
      <c r="B194" s="10">
        <v>902</v>
      </c>
      <c r="C194" s="10" t="s">
        <v>53</v>
      </c>
      <c r="D194" s="10" t="s">
        <v>16</v>
      </c>
      <c r="E194" s="10" t="s">
        <v>156</v>
      </c>
      <c r="F194" s="20">
        <v>200</v>
      </c>
      <c r="G194" s="18"/>
      <c r="H194" s="8"/>
      <c r="I194" s="8"/>
      <c r="J194" s="8"/>
      <c r="K194" s="8"/>
      <c r="L194" s="8"/>
      <c r="M194" s="8"/>
      <c r="N194" s="8"/>
      <c r="O194" s="19"/>
      <c r="P194" s="19"/>
      <c r="Q194" s="19"/>
      <c r="R194" s="19"/>
      <c r="S194" s="19"/>
      <c r="T194" s="19">
        <f>T195</f>
        <v>1086095.39</v>
      </c>
      <c r="U194" s="19">
        <f>U195</f>
        <v>1086095.39</v>
      </c>
      <c r="V194" s="31"/>
    </row>
    <row r="195" spans="1:22" ht="25.5" customHeight="1">
      <c r="A195" s="1" t="s">
        <v>25</v>
      </c>
      <c r="B195" s="10">
        <v>902</v>
      </c>
      <c r="C195" s="10" t="s">
        <v>53</v>
      </c>
      <c r="D195" s="10" t="s">
        <v>16</v>
      </c>
      <c r="E195" s="10" t="s">
        <v>156</v>
      </c>
      <c r="F195" s="20">
        <v>240</v>
      </c>
      <c r="G195" s="18"/>
      <c r="H195" s="8"/>
      <c r="I195" s="8"/>
      <c r="J195" s="8"/>
      <c r="K195" s="8"/>
      <c r="L195" s="8"/>
      <c r="M195" s="8"/>
      <c r="N195" s="8"/>
      <c r="O195" s="19"/>
      <c r="P195" s="19"/>
      <c r="Q195" s="19"/>
      <c r="R195" s="19"/>
      <c r="S195" s="19"/>
      <c r="T195" s="19">
        <v>1086095.39</v>
      </c>
      <c r="U195" s="19">
        <f>T195</f>
        <v>1086095.39</v>
      </c>
      <c r="V195" s="31"/>
    </row>
    <row r="196" spans="1:22" ht="31.5" customHeight="1">
      <c r="A196" s="1" t="s">
        <v>229</v>
      </c>
      <c r="B196" s="10">
        <v>902</v>
      </c>
      <c r="C196" s="10" t="s">
        <v>53</v>
      </c>
      <c r="D196" s="10" t="s">
        <v>16</v>
      </c>
      <c r="E196" s="10" t="s">
        <v>156</v>
      </c>
      <c r="F196" s="20">
        <v>600</v>
      </c>
      <c r="G196" s="18"/>
      <c r="H196" s="8"/>
      <c r="I196" s="8"/>
      <c r="J196" s="8"/>
      <c r="K196" s="8"/>
      <c r="L196" s="8"/>
      <c r="M196" s="8"/>
      <c r="N196" s="8"/>
      <c r="O196" s="19"/>
      <c r="P196" s="19"/>
      <c r="Q196" s="19">
        <f>Q197</f>
        <v>1126381.33</v>
      </c>
      <c r="R196" s="19"/>
      <c r="S196" s="19"/>
      <c r="T196" s="19">
        <f>T197</f>
        <v>-1126381.33</v>
      </c>
      <c r="U196" s="39">
        <f>U197</f>
        <v>0</v>
      </c>
      <c r="V196" s="31"/>
    </row>
    <row r="197" spans="1:22" ht="35.25" customHeight="1">
      <c r="A197" s="1" t="s">
        <v>324</v>
      </c>
      <c r="B197" s="10">
        <v>902</v>
      </c>
      <c r="C197" s="10" t="s">
        <v>53</v>
      </c>
      <c r="D197" s="10" t="s">
        <v>16</v>
      </c>
      <c r="E197" s="10" t="s">
        <v>156</v>
      </c>
      <c r="F197" s="20">
        <v>630</v>
      </c>
      <c r="G197" s="18"/>
      <c r="H197" s="8"/>
      <c r="I197" s="8"/>
      <c r="J197" s="8"/>
      <c r="K197" s="8"/>
      <c r="L197" s="8"/>
      <c r="M197" s="8"/>
      <c r="N197" s="8"/>
      <c r="O197" s="19"/>
      <c r="P197" s="19"/>
      <c r="Q197" s="19">
        <v>1126381.33</v>
      </c>
      <c r="R197" s="19"/>
      <c r="S197" s="19"/>
      <c r="T197" s="19">
        <v>-1126381.33</v>
      </c>
      <c r="U197" s="39">
        <f>G197+H197+I197+J197+K197+L197+M197+N197+O197+Q197+T197</f>
        <v>0</v>
      </c>
      <c r="V197" s="31"/>
    </row>
    <row r="198" spans="1:22" ht="12.75" hidden="1">
      <c r="A198" s="1" t="s">
        <v>27</v>
      </c>
      <c r="B198" s="10">
        <v>902</v>
      </c>
      <c r="C198" s="10" t="s">
        <v>53</v>
      </c>
      <c r="D198" s="10" t="s">
        <v>16</v>
      </c>
      <c r="E198" s="10" t="s">
        <v>156</v>
      </c>
      <c r="F198" s="20">
        <v>800</v>
      </c>
      <c r="G198" s="18">
        <f>G199</f>
        <v>2212476.72</v>
      </c>
      <c r="H198" s="8"/>
      <c r="I198" s="8"/>
      <c r="J198" s="8"/>
      <c r="K198" s="8"/>
      <c r="L198" s="8"/>
      <c r="M198" s="8"/>
      <c r="N198" s="8"/>
      <c r="O198" s="19">
        <f>O199</f>
        <v>-1100000</v>
      </c>
      <c r="P198" s="19"/>
      <c r="Q198" s="19">
        <f>Q199</f>
        <v>-1112476.72</v>
      </c>
      <c r="R198" s="19"/>
      <c r="S198" s="19"/>
      <c r="T198" s="19"/>
      <c r="U198" s="19">
        <f>U199</f>
        <v>0</v>
      </c>
      <c r="V198" s="31"/>
    </row>
    <row r="199" spans="1:22" ht="38.25" hidden="1">
      <c r="A199" s="1" t="s">
        <v>108</v>
      </c>
      <c r="B199" s="10">
        <v>902</v>
      </c>
      <c r="C199" s="10" t="s">
        <v>53</v>
      </c>
      <c r="D199" s="10" t="s">
        <v>16</v>
      </c>
      <c r="E199" s="10" t="s">
        <v>156</v>
      </c>
      <c r="F199" s="20">
        <v>810</v>
      </c>
      <c r="G199" s="18">
        <v>2212476.72</v>
      </c>
      <c r="H199" s="8"/>
      <c r="I199" s="8"/>
      <c r="J199" s="8"/>
      <c r="K199" s="8"/>
      <c r="L199" s="8"/>
      <c r="M199" s="8"/>
      <c r="N199" s="8"/>
      <c r="O199" s="8">
        <v>-1100000</v>
      </c>
      <c r="P199" s="8"/>
      <c r="Q199" s="8">
        <v>-1112476.72</v>
      </c>
      <c r="R199" s="8"/>
      <c r="S199" s="8"/>
      <c r="T199" s="8"/>
      <c r="U199" s="19">
        <f>G199+H199+I199+J199+K199+L199+M199+N199+O199+Q199</f>
        <v>0</v>
      </c>
      <c r="V199" s="31"/>
    </row>
    <row r="200" spans="1:22" ht="12.75">
      <c r="A200" s="1" t="s">
        <v>305</v>
      </c>
      <c r="B200" s="10">
        <v>902</v>
      </c>
      <c r="C200" s="10" t="s">
        <v>53</v>
      </c>
      <c r="D200" s="10" t="s">
        <v>16</v>
      </c>
      <c r="E200" s="10" t="s">
        <v>306</v>
      </c>
      <c r="F200" s="20"/>
      <c r="G200" s="18"/>
      <c r="H200" s="8"/>
      <c r="I200" s="8"/>
      <c r="J200" s="8"/>
      <c r="K200" s="8"/>
      <c r="L200" s="8"/>
      <c r="M200" s="8"/>
      <c r="N200" s="19">
        <f>N201</f>
        <v>1061874</v>
      </c>
      <c r="O200" s="19"/>
      <c r="P200" s="19">
        <f>P201</f>
        <v>120526</v>
      </c>
      <c r="Q200" s="19"/>
      <c r="R200" s="19"/>
      <c r="S200" s="19">
        <f>S201+S203</f>
        <v>0</v>
      </c>
      <c r="T200" s="19"/>
      <c r="U200" s="19">
        <f>U201+U203</f>
        <v>1182400</v>
      </c>
      <c r="V200" s="31"/>
    </row>
    <row r="201" spans="1:22" ht="25.5">
      <c r="A201" s="1" t="s">
        <v>23</v>
      </c>
      <c r="B201" s="10">
        <v>902</v>
      </c>
      <c r="C201" s="10" t="s">
        <v>53</v>
      </c>
      <c r="D201" s="10" t="s">
        <v>16</v>
      </c>
      <c r="E201" s="10" t="s">
        <v>306</v>
      </c>
      <c r="F201" s="20">
        <v>200</v>
      </c>
      <c r="G201" s="18"/>
      <c r="H201" s="8"/>
      <c r="I201" s="8"/>
      <c r="J201" s="8"/>
      <c r="K201" s="8"/>
      <c r="L201" s="8"/>
      <c r="M201" s="8"/>
      <c r="N201" s="19">
        <f>N202</f>
        <v>1061874</v>
      </c>
      <c r="O201" s="19"/>
      <c r="P201" s="19">
        <f>P202</f>
        <v>120526</v>
      </c>
      <c r="Q201" s="19"/>
      <c r="R201" s="19"/>
      <c r="S201" s="19"/>
      <c r="T201" s="19"/>
      <c r="U201" s="19">
        <f>U202</f>
        <v>1182400</v>
      </c>
      <c r="V201" s="31"/>
    </row>
    <row r="202" spans="1:22" ht="38.25">
      <c r="A202" s="1" t="s">
        <v>25</v>
      </c>
      <c r="B202" s="10">
        <v>902</v>
      </c>
      <c r="C202" s="10" t="s">
        <v>53</v>
      </c>
      <c r="D202" s="10" t="s">
        <v>16</v>
      </c>
      <c r="E202" s="10" t="s">
        <v>306</v>
      </c>
      <c r="F202" s="20">
        <v>240</v>
      </c>
      <c r="G202" s="18"/>
      <c r="H202" s="8"/>
      <c r="I202" s="8"/>
      <c r="J202" s="8"/>
      <c r="K202" s="8"/>
      <c r="L202" s="8"/>
      <c r="M202" s="8"/>
      <c r="N202" s="8">
        <v>1061874</v>
      </c>
      <c r="O202" s="8"/>
      <c r="P202" s="8">
        <v>120526</v>
      </c>
      <c r="Q202" s="8"/>
      <c r="R202" s="8"/>
      <c r="S202" s="8">
        <v>0</v>
      </c>
      <c r="T202" s="8"/>
      <c r="U202" s="19">
        <f>G202+H202+I202+J202+K202+L202+M202+N202+O202+Q202+P202+S202</f>
        <v>1182400</v>
      </c>
      <c r="V202" s="31"/>
    </row>
    <row r="203" spans="1:22" ht="12.75" hidden="1">
      <c r="A203" s="1" t="s">
        <v>27</v>
      </c>
      <c r="B203" s="10">
        <v>902</v>
      </c>
      <c r="C203" s="10" t="s">
        <v>53</v>
      </c>
      <c r="D203" s="10" t="s">
        <v>16</v>
      </c>
      <c r="E203" s="10" t="s">
        <v>306</v>
      </c>
      <c r="F203" s="20">
        <v>800</v>
      </c>
      <c r="G203" s="1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9">
        <f>S204</f>
        <v>0</v>
      </c>
      <c r="T203" s="19"/>
      <c r="U203" s="19">
        <f>U204</f>
        <v>0</v>
      </c>
      <c r="V203" s="31"/>
    </row>
    <row r="204" spans="1:22" ht="38.25" hidden="1">
      <c r="A204" s="1" t="s">
        <v>108</v>
      </c>
      <c r="B204" s="10">
        <v>902</v>
      </c>
      <c r="C204" s="10" t="s">
        <v>53</v>
      </c>
      <c r="D204" s="10" t="s">
        <v>16</v>
      </c>
      <c r="E204" s="10" t="s">
        <v>306</v>
      </c>
      <c r="F204" s="20">
        <v>810</v>
      </c>
      <c r="G204" s="1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>
        <v>0</v>
      </c>
      <c r="T204" s="8"/>
      <c r="U204" s="19">
        <f>G204+H204+I204+J204+K204+L204+M204+N204+O204+Q204+P204+S204</f>
        <v>0</v>
      </c>
      <c r="V204" s="31"/>
    </row>
    <row r="205" spans="1:22" ht="33.75">
      <c r="A205" s="45" t="s">
        <v>312</v>
      </c>
      <c r="B205" s="10">
        <v>902</v>
      </c>
      <c r="C205" s="10" t="s">
        <v>53</v>
      </c>
      <c r="D205" s="10" t="s">
        <v>16</v>
      </c>
      <c r="E205" s="10" t="s">
        <v>313</v>
      </c>
      <c r="F205" s="20"/>
      <c r="G205" s="18"/>
      <c r="H205" s="8"/>
      <c r="I205" s="8"/>
      <c r="J205" s="8"/>
      <c r="K205" s="8"/>
      <c r="L205" s="8"/>
      <c r="M205" s="8"/>
      <c r="N205" s="8"/>
      <c r="O205" s="19">
        <f>O208</f>
        <v>1100000</v>
      </c>
      <c r="P205" s="19"/>
      <c r="Q205" s="19">
        <f>Q208+Q206</f>
        <v>-13904.610000000102</v>
      </c>
      <c r="R205" s="19"/>
      <c r="S205" s="19"/>
      <c r="T205" s="19">
        <f>T208+T206</f>
        <v>40285.94</v>
      </c>
      <c r="U205" s="19">
        <f>U208+U206</f>
        <v>1126381.3299999998</v>
      </c>
      <c r="V205" s="31"/>
    </row>
    <row r="206" spans="1:22" ht="38.25">
      <c r="A206" s="1" t="s">
        <v>229</v>
      </c>
      <c r="B206" s="10">
        <v>902</v>
      </c>
      <c r="C206" s="10" t="s">
        <v>53</v>
      </c>
      <c r="D206" s="10" t="s">
        <v>16</v>
      </c>
      <c r="E206" s="10" t="s">
        <v>313</v>
      </c>
      <c r="F206" s="20">
        <v>600</v>
      </c>
      <c r="G206" s="18"/>
      <c r="H206" s="8"/>
      <c r="I206" s="8"/>
      <c r="J206" s="8"/>
      <c r="K206" s="8"/>
      <c r="L206" s="8"/>
      <c r="M206" s="8"/>
      <c r="N206" s="8"/>
      <c r="O206" s="19"/>
      <c r="P206" s="19"/>
      <c r="Q206" s="19">
        <f>Q207</f>
        <v>1086095.39</v>
      </c>
      <c r="R206" s="19"/>
      <c r="S206" s="19"/>
      <c r="T206" s="19">
        <f>T207</f>
        <v>40285.94</v>
      </c>
      <c r="U206" s="19">
        <f>U207</f>
        <v>1126381.3299999998</v>
      </c>
      <c r="V206" s="31"/>
    </row>
    <row r="207" spans="1:22" ht="38.25">
      <c r="A207" s="1" t="s">
        <v>324</v>
      </c>
      <c r="B207" s="10">
        <v>902</v>
      </c>
      <c r="C207" s="10" t="s">
        <v>53</v>
      </c>
      <c r="D207" s="10" t="s">
        <v>16</v>
      </c>
      <c r="E207" s="10" t="s">
        <v>313</v>
      </c>
      <c r="F207" s="20">
        <v>630</v>
      </c>
      <c r="G207" s="18"/>
      <c r="H207" s="8"/>
      <c r="I207" s="8"/>
      <c r="J207" s="8"/>
      <c r="K207" s="8"/>
      <c r="L207" s="8"/>
      <c r="M207" s="8"/>
      <c r="N207" s="8"/>
      <c r="O207" s="19"/>
      <c r="P207" s="19"/>
      <c r="Q207" s="19">
        <v>1086095.39</v>
      </c>
      <c r="R207" s="19"/>
      <c r="S207" s="19"/>
      <c r="T207" s="19">
        <v>40285.94</v>
      </c>
      <c r="U207" s="19">
        <f>G207+H207+I207+J207+K207+L207+M207+N207+O207+Q207+T207</f>
        <v>1126381.3299999998</v>
      </c>
      <c r="V207" s="31"/>
    </row>
    <row r="208" spans="1:22" ht="12.75" hidden="1">
      <c r="A208" s="1" t="s">
        <v>27</v>
      </c>
      <c r="B208" s="10">
        <v>902</v>
      </c>
      <c r="C208" s="10" t="s">
        <v>53</v>
      </c>
      <c r="D208" s="10" t="s">
        <v>16</v>
      </c>
      <c r="E208" s="10" t="s">
        <v>313</v>
      </c>
      <c r="F208" s="20">
        <v>800</v>
      </c>
      <c r="G208" s="18"/>
      <c r="H208" s="8"/>
      <c r="I208" s="8"/>
      <c r="J208" s="8"/>
      <c r="K208" s="8"/>
      <c r="L208" s="8"/>
      <c r="M208" s="8"/>
      <c r="N208" s="8"/>
      <c r="O208" s="19">
        <f>O209</f>
        <v>1100000</v>
      </c>
      <c r="P208" s="19"/>
      <c r="Q208" s="19">
        <f>Q209</f>
        <v>-1100000</v>
      </c>
      <c r="R208" s="19"/>
      <c r="S208" s="19"/>
      <c r="T208" s="19"/>
      <c r="U208" s="19">
        <f>U209</f>
        <v>0</v>
      </c>
      <c r="V208" s="31"/>
    </row>
    <row r="209" spans="1:22" ht="38.25" hidden="1">
      <c r="A209" s="1" t="s">
        <v>108</v>
      </c>
      <c r="B209" s="10">
        <v>902</v>
      </c>
      <c r="C209" s="10" t="s">
        <v>53</v>
      </c>
      <c r="D209" s="10" t="s">
        <v>16</v>
      </c>
      <c r="E209" s="10" t="s">
        <v>313</v>
      </c>
      <c r="F209" s="20">
        <v>810</v>
      </c>
      <c r="G209" s="18"/>
      <c r="H209" s="8"/>
      <c r="I209" s="8"/>
      <c r="J209" s="8"/>
      <c r="K209" s="8"/>
      <c r="L209" s="8"/>
      <c r="M209" s="8"/>
      <c r="N209" s="8"/>
      <c r="O209" s="8">
        <v>1100000</v>
      </c>
      <c r="P209" s="8"/>
      <c r="Q209" s="8">
        <v>-1100000</v>
      </c>
      <c r="R209" s="8"/>
      <c r="S209" s="8"/>
      <c r="T209" s="8"/>
      <c r="U209" s="19">
        <f>G209+H209+I209+J209+K209+L209+M209+N209+O209+Q209</f>
        <v>0</v>
      </c>
      <c r="V209" s="31"/>
    </row>
    <row r="210" spans="1:22" ht="38.25">
      <c r="A210" s="21" t="s">
        <v>158</v>
      </c>
      <c r="B210" s="10">
        <v>902</v>
      </c>
      <c r="C210" s="10" t="s">
        <v>53</v>
      </c>
      <c r="D210" s="10" t="s">
        <v>16</v>
      </c>
      <c r="E210" s="10" t="s">
        <v>157</v>
      </c>
      <c r="F210" s="17"/>
      <c r="G210" s="18">
        <f>G212</f>
        <v>6849837.75</v>
      </c>
      <c r="H210" s="8"/>
      <c r="I210" s="8"/>
      <c r="J210" s="8"/>
      <c r="K210" s="8"/>
      <c r="L210" s="19">
        <f aca="true" t="shared" si="13" ref="L210:U212">L211</f>
        <v>-343258.22</v>
      </c>
      <c r="M210" s="19">
        <f t="shared" si="13"/>
        <v>-6506579.53</v>
      </c>
      <c r="N210" s="19">
        <f t="shared" si="13"/>
        <v>3214784.03</v>
      </c>
      <c r="O210" s="19">
        <f t="shared" si="13"/>
        <v>-3214784.03</v>
      </c>
      <c r="P210" s="19">
        <f t="shared" si="13"/>
        <v>3214784.03</v>
      </c>
      <c r="Q210" s="19"/>
      <c r="R210" s="19"/>
      <c r="S210" s="19">
        <f t="shared" si="13"/>
        <v>71526.27</v>
      </c>
      <c r="T210" s="19"/>
      <c r="U210" s="19">
        <f t="shared" si="13"/>
        <v>3286310.3</v>
      </c>
      <c r="V210" s="31"/>
    </row>
    <row r="211" spans="1:22" ht="38.25">
      <c r="A211" s="21" t="s">
        <v>272</v>
      </c>
      <c r="B211" s="10">
        <v>902</v>
      </c>
      <c r="C211" s="10" t="s">
        <v>53</v>
      </c>
      <c r="D211" s="10" t="s">
        <v>16</v>
      </c>
      <c r="E211" s="10" t="s">
        <v>157</v>
      </c>
      <c r="F211" s="17">
        <v>400</v>
      </c>
      <c r="G211" s="18"/>
      <c r="H211" s="8"/>
      <c r="I211" s="8"/>
      <c r="J211" s="8"/>
      <c r="K211" s="8"/>
      <c r="L211" s="19">
        <f t="shared" si="13"/>
        <v>-343258.22</v>
      </c>
      <c r="M211" s="19">
        <f t="shared" si="13"/>
        <v>-6506579.53</v>
      </c>
      <c r="N211" s="19">
        <f t="shared" si="13"/>
        <v>3214784.03</v>
      </c>
      <c r="O211" s="19">
        <f t="shared" si="13"/>
        <v>-3214784.03</v>
      </c>
      <c r="P211" s="19">
        <f t="shared" si="13"/>
        <v>3214784.03</v>
      </c>
      <c r="Q211" s="19"/>
      <c r="R211" s="19"/>
      <c r="S211" s="19">
        <f t="shared" si="13"/>
        <v>71526.27</v>
      </c>
      <c r="T211" s="19"/>
      <c r="U211" s="19">
        <f t="shared" si="13"/>
        <v>3286310.3</v>
      </c>
      <c r="V211" s="31"/>
    </row>
    <row r="212" spans="1:22" ht="12.75">
      <c r="A212" s="1" t="s">
        <v>111</v>
      </c>
      <c r="B212" s="10">
        <v>902</v>
      </c>
      <c r="C212" s="10" t="s">
        <v>53</v>
      </c>
      <c r="D212" s="10" t="s">
        <v>16</v>
      </c>
      <c r="E212" s="10" t="s">
        <v>157</v>
      </c>
      <c r="F212" s="17">
        <v>410</v>
      </c>
      <c r="G212" s="18">
        <f>G213</f>
        <v>6849837.75</v>
      </c>
      <c r="H212" s="8"/>
      <c r="I212" s="8"/>
      <c r="J212" s="8"/>
      <c r="K212" s="8"/>
      <c r="L212" s="19">
        <f t="shared" si="13"/>
        <v>-343258.22</v>
      </c>
      <c r="M212" s="19">
        <f t="shared" si="13"/>
        <v>-6506579.53</v>
      </c>
      <c r="N212" s="19">
        <f t="shared" si="13"/>
        <v>3214784.03</v>
      </c>
      <c r="O212" s="19">
        <f t="shared" si="13"/>
        <v>-3214784.03</v>
      </c>
      <c r="P212" s="19">
        <f t="shared" si="13"/>
        <v>3214784.03</v>
      </c>
      <c r="Q212" s="19"/>
      <c r="R212" s="19"/>
      <c r="S212" s="19">
        <f t="shared" si="13"/>
        <v>71526.27</v>
      </c>
      <c r="T212" s="19"/>
      <c r="U212" s="19">
        <f t="shared" si="13"/>
        <v>3286310.3</v>
      </c>
      <c r="V212" s="31"/>
    </row>
    <row r="213" spans="1:22" ht="38.25">
      <c r="A213" s="1" t="s">
        <v>94</v>
      </c>
      <c r="B213" s="10">
        <v>902</v>
      </c>
      <c r="C213" s="10" t="s">
        <v>53</v>
      </c>
      <c r="D213" s="10" t="s">
        <v>16</v>
      </c>
      <c r="E213" s="10" t="s">
        <v>157</v>
      </c>
      <c r="F213" s="20">
        <v>412</v>
      </c>
      <c r="G213" s="18">
        <v>6849837.75</v>
      </c>
      <c r="H213" s="8"/>
      <c r="I213" s="8"/>
      <c r="J213" s="8"/>
      <c r="K213" s="8"/>
      <c r="L213" s="8">
        <v>-343258.22</v>
      </c>
      <c r="M213" s="8">
        <v>-6506579.53</v>
      </c>
      <c r="N213" s="8">
        <v>3214784.03</v>
      </c>
      <c r="O213" s="8">
        <v>-3214784.03</v>
      </c>
      <c r="P213" s="8">
        <v>3214784.03</v>
      </c>
      <c r="Q213" s="8"/>
      <c r="R213" s="8"/>
      <c r="S213" s="8">
        <v>71526.27</v>
      </c>
      <c r="T213" s="8"/>
      <c r="U213" s="19">
        <f>G213+H213+I213+J213+K213+L213+M213+N213+O213+Q213+P213+S213</f>
        <v>3286310.3</v>
      </c>
      <c r="V213" s="31"/>
    </row>
    <row r="214" spans="1:22" ht="89.25">
      <c r="A214" s="1" t="s">
        <v>307</v>
      </c>
      <c r="B214" s="10">
        <v>902</v>
      </c>
      <c r="C214" s="10" t="s">
        <v>53</v>
      </c>
      <c r="D214" s="10" t="s">
        <v>16</v>
      </c>
      <c r="E214" s="10" t="s">
        <v>308</v>
      </c>
      <c r="F214" s="20"/>
      <c r="G214" s="18"/>
      <c r="H214" s="8"/>
      <c r="I214" s="8"/>
      <c r="J214" s="8"/>
      <c r="K214" s="8"/>
      <c r="L214" s="8"/>
      <c r="M214" s="8"/>
      <c r="N214" s="19">
        <f>N215</f>
        <v>15421021</v>
      </c>
      <c r="O214" s="19"/>
      <c r="P214" s="19"/>
      <c r="Q214" s="19">
        <f>Q215</f>
        <v>7815579.57</v>
      </c>
      <c r="R214" s="19"/>
      <c r="S214" s="19"/>
      <c r="T214" s="19"/>
      <c r="U214" s="19">
        <f>U215</f>
        <v>23236600.57</v>
      </c>
      <c r="V214" s="31"/>
    </row>
    <row r="215" spans="1:22" ht="38.25">
      <c r="A215" s="21" t="s">
        <v>272</v>
      </c>
      <c r="B215" s="10">
        <v>902</v>
      </c>
      <c r="C215" s="10" t="s">
        <v>53</v>
      </c>
      <c r="D215" s="10" t="s">
        <v>16</v>
      </c>
      <c r="E215" s="10" t="s">
        <v>308</v>
      </c>
      <c r="F215" s="17">
        <v>400</v>
      </c>
      <c r="G215" s="18"/>
      <c r="H215" s="8"/>
      <c r="I215" s="8"/>
      <c r="J215" s="8"/>
      <c r="K215" s="8"/>
      <c r="L215" s="8"/>
      <c r="M215" s="8"/>
      <c r="N215" s="19">
        <f>N216</f>
        <v>15421021</v>
      </c>
      <c r="O215" s="19"/>
      <c r="P215" s="19"/>
      <c r="Q215" s="19">
        <f>Q216</f>
        <v>7815579.57</v>
      </c>
      <c r="R215" s="19"/>
      <c r="S215" s="19"/>
      <c r="T215" s="19"/>
      <c r="U215" s="19">
        <f>U216</f>
        <v>23236600.57</v>
      </c>
      <c r="V215" s="31"/>
    </row>
    <row r="216" spans="1:22" ht="12.75">
      <c r="A216" s="1" t="s">
        <v>111</v>
      </c>
      <c r="B216" s="10">
        <v>902</v>
      </c>
      <c r="C216" s="10" t="s">
        <v>53</v>
      </c>
      <c r="D216" s="10" t="s">
        <v>16</v>
      </c>
      <c r="E216" s="10" t="s">
        <v>308</v>
      </c>
      <c r="F216" s="17">
        <v>410</v>
      </c>
      <c r="G216" s="18"/>
      <c r="H216" s="8"/>
      <c r="I216" s="8"/>
      <c r="J216" s="8"/>
      <c r="K216" s="8"/>
      <c r="L216" s="8"/>
      <c r="M216" s="8"/>
      <c r="N216" s="19">
        <f>N217</f>
        <v>15421021</v>
      </c>
      <c r="O216" s="19"/>
      <c r="P216" s="19"/>
      <c r="Q216" s="19">
        <f>Q217</f>
        <v>7815579.57</v>
      </c>
      <c r="R216" s="19"/>
      <c r="S216" s="19"/>
      <c r="T216" s="19"/>
      <c r="U216" s="19">
        <f>U217</f>
        <v>23236600.57</v>
      </c>
      <c r="V216" s="31"/>
    </row>
    <row r="217" spans="1:22" ht="38.25">
      <c r="A217" s="1" t="s">
        <v>94</v>
      </c>
      <c r="B217" s="10">
        <v>902</v>
      </c>
      <c r="C217" s="10" t="s">
        <v>53</v>
      </c>
      <c r="D217" s="10" t="s">
        <v>16</v>
      </c>
      <c r="E217" s="10" t="s">
        <v>308</v>
      </c>
      <c r="F217" s="20">
        <v>412</v>
      </c>
      <c r="G217" s="18"/>
      <c r="H217" s="8"/>
      <c r="I217" s="8"/>
      <c r="J217" s="8"/>
      <c r="K217" s="8"/>
      <c r="L217" s="8"/>
      <c r="M217" s="8"/>
      <c r="N217" s="8">
        <v>15421021</v>
      </c>
      <c r="O217" s="8"/>
      <c r="P217" s="8"/>
      <c r="Q217" s="8">
        <v>7815579.57</v>
      </c>
      <c r="R217" s="8"/>
      <c r="S217" s="8"/>
      <c r="T217" s="8"/>
      <c r="U217" s="19">
        <f>G217+H217+I217+J217+K217+L217+M217+N217+O217+Q217</f>
        <v>23236600.57</v>
      </c>
      <c r="V217" s="31"/>
    </row>
    <row r="218" spans="1:22" ht="51">
      <c r="A218" s="1" t="s">
        <v>302</v>
      </c>
      <c r="B218" s="10">
        <v>902</v>
      </c>
      <c r="C218" s="10" t="s">
        <v>53</v>
      </c>
      <c r="D218" s="10" t="s">
        <v>16</v>
      </c>
      <c r="E218" s="10" t="s">
        <v>303</v>
      </c>
      <c r="F218" s="17"/>
      <c r="G218" s="18"/>
      <c r="H218" s="8"/>
      <c r="I218" s="8"/>
      <c r="J218" s="8"/>
      <c r="K218" s="8"/>
      <c r="L218" s="8"/>
      <c r="M218" s="8">
        <f aca="true" t="shared" si="14" ref="M218:U220">M219</f>
        <v>6305579.53</v>
      </c>
      <c r="N218" s="8">
        <f t="shared" si="14"/>
        <v>1312982.97</v>
      </c>
      <c r="O218" s="8">
        <f t="shared" si="14"/>
        <v>3214784.03</v>
      </c>
      <c r="P218" s="8">
        <f t="shared" si="14"/>
        <v>-3214784.03</v>
      </c>
      <c r="Q218" s="8">
        <f t="shared" si="14"/>
        <v>52791.93</v>
      </c>
      <c r="R218" s="8"/>
      <c r="S218" s="8"/>
      <c r="T218" s="8"/>
      <c r="U218" s="8">
        <f t="shared" si="14"/>
        <v>7671354.43</v>
      </c>
      <c r="V218" s="31"/>
    </row>
    <row r="219" spans="1:22" ht="38.25">
      <c r="A219" s="21" t="s">
        <v>272</v>
      </c>
      <c r="B219" s="10">
        <v>902</v>
      </c>
      <c r="C219" s="10" t="s">
        <v>53</v>
      </c>
      <c r="D219" s="10" t="s">
        <v>16</v>
      </c>
      <c r="E219" s="10" t="s">
        <v>303</v>
      </c>
      <c r="F219" s="17">
        <v>400</v>
      </c>
      <c r="G219" s="18"/>
      <c r="H219" s="8"/>
      <c r="I219" s="8"/>
      <c r="J219" s="8"/>
      <c r="K219" s="8"/>
      <c r="L219" s="8"/>
      <c r="M219" s="8">
        <f t="shared" si="14"/>
        <v>6305579.53</v>
      </c>
      <c r="N219" s="8">
        <f t="shared" si="14"/>
        <v>1312982.97</v>
      </c>
      <c r="O219" s="8">
        <f t="shared" si="14"/>
        <v>3214784.03</v>
      </c>
      <c r="P219" s="8">
        <f t="shared" si="14"/>
        <v>-3214784.03</v>
      </c>
      <c r="Q219" s="8">
        <f t="shared" si="14"/>
        <v>52791.93</v>
      </c>
      <c r="R219" s="8"/>
      <c r="S219" s="8"/>
      <c r="T219" s="8"/>
      <c r="U219" s="8">
        <f t="shared" si="14"/>
        <v>7671354.43</v>
      </c>
      <c r="V219" s="31"/>
    </row>
    <row r="220" spans="1:22" ht="12.75">
      <c r="A220" s="1" t="s">
        <v>111</v>
      </c>
      <c r="B220" s="10">
        <v>902</v>
      </c>
      <c r="C220" s="10" t="s">
        <v>53</v>
      </c>
      <c r="D220" s="10" t="s">
        <v>16</v>
      </c>
      <c r="E220" s="10" t="s">
        <v>303</v>
      </c>
      <c r="F220" s="17">
        <v>410</v>
      </c>
      <c r="G220" s="18"/>
      <c r="H220" s="8"/>
      <c r="I220" s="8"/>
      <c r="J220" s="8"/>
      <c r="K220" s="8"/>
      <c r="L220" s="8"/>
      <c r="M220" s="8">
        <f t="shared" si="14"/>
        <v>6305579.53</v>
      </c>
      <c r="N220" s="8">
        <f t="shared" si="14"/>
        <v>1312982.97</v>
      </c>
      <c r="O220" s="8">
        <f t="shared" si="14"/>
        <v>3214784.03</v>
      </c>
      <c r="P220" s="8">
        <f t="shared" si="14"/>
        <v>-3214784.03</v>
      </c>
      <c r="Q220" s="8">
        <f t="shared" si="14"/>
        <v>52791.93</v>
      </c>
      <c r="R220" s="8"/>
      <c r="S220" s="8"/>
      <c r="T220" s="8"/>
      <c r="U220" s="8">
        <f t="shared" si="14"/>
        <v>7671354.43</v>
      </c>
      <c r="V220" s="31"/>
    </row>
    <row r="221" spans="1:22" ht="38.25">
      <c r="A221" s="1" t="s">
        <v>94</v>
      </c>
      <c r="B221" s="10">
        <v>902</v>
      </c>
      <c r="C221" s="10" t="s">
        <v>53</v>
      </c>
      <c r="D221" s="10" t="s">
        <v>16</v>
      </c>
      <c r="E221" s="10" t="s">
        <v>303</v>
      </c>
      <c r="F221" s="20">
        <v>412</v>
      </c>
      <c r="G221" s="18"/>
      <c r="H221" s="8"/>
      <c r="I221" s="8"/>
      <c r="J221" s="8"/>
      <c r="K221" s="8"/>
      <c r="L221" s="8"/>
      <c r="M221" s="8">
        <v>6305579.53</v>
      </c>
      <c r="N221" s="8">
        <v>1312982.97</v>
      </c>
      <c r="O221" s="8">
        <v>3214784.03</v>
      </c>
      <c r="P221" s="8">
        <v>-3214784.03</v>
      </c>
      <c r="Q221" s="8">
        <v>52791.93</v>
      </c>
      <c r="R221" s="8"/>
      <c r="S221" s="8"/>
      <c r="T221" s="8"/>
      <c r="U221" s="19">
        <f>G221+H221+I221+J221+K221+L221+M221+N221+O221+Q221+P221</f>
        <v>7671354.43</v>
      </c>
      <c r="V221" s="31"/>
    </row>
    <row r="222" spans="1:22" ht="12.75">
      <c r="A222" s="1" t="s">
        <v>105</v>
      </c>
      <c r="B222" s="10">
        <v>902</v>
      </c>
      <c r="C222" s="10" t="s">
        <v>53</v>
      </c>
      <c r="D222" s="10" t="s">
        <v>16</v>
      </c>
      <c r="E222" s="10" t="s">
        <v>106</v>
      </c>
      <c r="F222" s="20"/>
      <c r="G222" s="1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19">
        <f>S223</f>
        <v>30000</v>
      </c>
      <c r="T222" s="19"/>
      <c r="U222" s="19">
        <f>U223</f>
        <v>30000</v>
      </c>
      <c r="V222" s="31"/>
    </row>
    <row r="223" spans="1:22" ht="12.75">
      <c r="A223" s="1" t="s">
        <v>27</v>
      </c>
      <c r="B223" s="10">
        <v>902</v>
      </c>
      <c r="C223" s="10" t="s">
        <v>53</v>
      </c>
      <c r="D223" s="10" t="s">
        <v>16</v>
      </c>
      <c r="E223" s="10" t="s">
        <v>106</v>
      </c>
      <c r="F223" s="20">
        <v>800</v>
      </c>
      <c r="G223" s="1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19">
        <f>S224</f>
        <v>30000</v>
      </c>
      <c r="T223" s="19"/>
      <c r="U223" s="19">
        <f>U224</f>
        <v>30000</v>
      </c>
      <c r="V223" s="31"/>
    </row>
    <row r="224" spans="1:22" ht="12.75">
      <c r="A224" s="1" t="s">
        <v>59</v>
      </c>
      <c r="B224" s="10">
        <v>902</v>
      </c>
      <c r="C224" s="10" t="s">
        <v>53</v>
      </c>
      <c r="D224" s="10" t="s">
        <v>16</v>
      </c>
      <c r="E224" s="10" t="s">
        <v>106</v>
      </c>
      <c r="F224" s="20">
        <v>870</v>
      </c>
      <c r="G224" s="1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>
        <v>30000</v>
      </c>
      <c r="T224" s="8"/>
      <c r="U224" s="19">
        <f>G224+H224+I224+J224+K224+L224+M224+N224+O224+Q224+P224+S224</f>
        <v>30000</v>
      </c>
      <c r="V224" s="31"/>
    </row>
    <row r="225" spans="1:22" ht="12.75" hidden="1">
      <c r="A225" s="1"/>
      <c r="B225" s="10"/>
      <c r="C225" s="10"/>
      <c r="D225" s="10"/>
      <c r="E225" s="10"/>
      <c r="F225" s="20"/>
      <c r="G225" s="1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19"/>
      <c r="V225" s="31"/>
    </row>
    <row r="226" spans="1:22" ht="12.75" hidden="1">
      <c r="A226" s="1"/>
      <c r="B226" s="10"/>
      <c r="C226" s="10"/>
      <c r="D226" s="10"/>
      <c r="E226" s="10"/>
      <c r="F226" s="20"/>
      <c r="G226" s="1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19"/>
      <c r="V226" s="31"/>
    </row>
    <row r="227" spans="1:22" ht="12.75">
      <c r="A227" s="12" t="s">
        <v>241</v>
      </c>
      <c r="B227" s="13">
        <v>902</v>
      </c>
      <c r="C227" s="13" t="s">
        <v>53</v>
      </c>
      <c r="D227" s="13" t="s">
        <v>242</v>
      </c>
      <c r="E227" s="13"/>
      <c r="F227" s="14"/>
      <c r="G227" s="5">
        <f>G228+G231</f>
        <v>600000</v>
      </c>
      <c r="H227" s="3">
        <f>H228+H231</f>
        <v>1211518</v>
      </c>
      <c r="I227" s="3"/>
      <c r="J227" s="3"/>
      <c r="K227" s="3"/>
      <c r="L227" s="3"/>
      <c r="M227" s="3"/>
      <c r="N227" s="3">
        <f>N228+N231</f>
        <v>488126</v>
      </c>
      <c r="O227" s="3"/>
      <c r="P227" s="3"/>
      <c r="Q227" s="3">
        <f>Q228+Q231</f>
        <v>100000</v>
      </c>
      <c r="R227" s="3"/>
      <c r="S227" s="3">
        <f>S228+S231+S237</f>
        <v>1851062.65</v>
      </c>
      <c r="T227" s="3">
        <f>T228+T231+T237</f>
        <v>254418.98</v>
      </c>
      <c r="U227" s="3">
        <f>U228+U231+U237</f>
        <v>4505125.63</v>
      </c>
      <c r="V227" s="31"/>
    </row>
    <row r="228" spans="1:22" ht="12.75">
      <c r="A228" s="1" t="s">
        <v>243</v>
      </c>
      <c r="B228" s="10">
        <v>902</v>
      </c>
      <c r="C228" s="10" t="s">
        <v>53</v>
      </c>
      <c r="D228" s="10" t="s">
        <v>242</v>
      </c>
      <c r="E228" s="10" t="s">
        <v>244</v>
      </c>
      <c r="F228" s="20"/>
      <c r="G228" s="18">
        <f>G229</f>
        <v>100000</v>
      </c>
      <c r="H228" s="8"/>
      <c r="I228" s="8"/>
      <c r="J228" s="8"/>
      <c r="K228" s="8"/>
      <c r="L228" s="8"/>
      <c r="M228" s="8"/>
      <c r="N228" s="8"/>
      <c r="O228" s="8"/>
      <c r="P228" s="8"/>
      <c r="Q228" s="19">
        <f>Q229</f>
        <v>100000</v>
      </c>
      <c r="R228" s="19"/>
      <c r="S228" s="19"/>
      <c r="T228" s="19"/>
      <c r="U228" s="19">
        <f>U229</f>
        <v>200000</v>
      </c>
      <c r="V228" s="31"/>
    </row>
    <row r="229" spans="1:22" ht="25.5">
      <c r="A229" s="1" t="s">
        <v>23</v>
      </c>
      <c r="B229" s="10">
        <v>902</v>
      </c>
      <c r="C229" s="10" t="s">
        <v>53</v>
      </c>
      <c r="D229" s="10" t="s">
        <v>242</v>
      </c>
      <c r="E229" s="10" t="s">
        <v>244</v>
      </c>
      <c r="F229" s="20">
        <v>200</v>
      </c>
      <c r="G229" s="18">
        <f>G230</f>
        <v>100000</v>
      </c>
      <c r="H229" s="8"/>
      <c r="I229" s="8"/>
      <c r="J229" s="8"/>
      <c r="K229" s="8"/>
      <c r="L229" s="8"/>
      <c r="M229" s="8"/>
      <c r="N229" s="8"/>
      <c r="O229" s="8"/>
      <c r="P229" s="8"/>
      <c r="Q229" s="19">
        <f>Q230</f>
        <v>100000</v>
      </c>
      <c r="R229" s="19"/>
      <c r="S229" s="19"/>
      <c r="T229" s="19"/>
      <c r="U229" s="19">
        <f>U230</f>
        <v>200000</v>
      </c>
      <c r="V229" s="31"/>
    </row>
    <row r="230" spans="1:22" ht="38.25">
      <c r="A230" s="1" t="s">
        <v>25</v>
      </c>
      <c r="B230" s="10">
        <v>902</v>
      </c>
      <c r="C230" s="10" t="s">
        <v>53</v>
      </c>
      <c r="D230" s="10" t="s">
        <v>242</v>
      </c>
      <c r="E230" s="10" t="s">
        <v>244</v>
      </c>
      <c r="F230" s="20">
        <v>240</v>
      </c>
      <c r="G230" s="18">
        <v>100000</v>
      </c>
      <c r="H230" s="8"/>
      <c r="I230" s="8"/>
      <c r="J230" s="8"/>
      <c r="K230" s="8"/>
      <c r="L230" s="8"/>
      <c r="M230" s="8"/>
      <c r="N230" s="8"/>
      <c r="O230" s="8"/>
      <c r="P230" s="8"/>
      <c r="Q230" s="8">
        <v>100000</v>
      </c>
      <c r="R230" s="8"/>
      <c r="S230" s="8"/>
      <c r="T230" s="8"/>
      <c r="U230" s="19">
        <f>G230+H230+I230+J230+K230+L230+M230+N230+O230+Q230</f>
        <v>200000</v>
      </c>
      <c r="V230" s="31"/>
    </row>
    <row r="231" spans="1:22" ht="12.75">
      <c r="A231" s="21" t="s">
        <v>245</v>
      </c>
      <c r="B231" s="10">
        <v>902</v>
      </c>
      <c r="C231" s="10" t="s">
        <v>53</v>
      </c>
      <c r="D231" s="10" t="s">
        <v>242</v>
      </c>
      <c r="E231" s="10" t="s">
        <v>246</v>
      </c>
      <c r="F231" s="20"/>
      <c r="G231" s="18">
        <f>G232</f>
        <v>500000</v>
      </c>
      <c r="H231" s="19">
        <f>H232+H234</f>
        <v>1211518</v>
      </c>
      <c r="I231" s="19"/>
      <c r="J231" s="19"/>
      <c r="K231" s="19"/>
      <c r="L231" s="19"/>
      <c r="M231" s="19"/>
      <c r="N231" s="19">
        <f>N232+N234</f>
        <v>488126</v>
      </c>
      <c r="O231" s="19"/>
      <c r="P231" s="19"/>
      <c r="Q231" s="19"/>
      <c r="R231" s="19"/>
      <c r="S231" s="19"/>
      <c r="T231" s="19">
        <f>T232+T234</f>
        <v>210000</v>
      </c>
      <c r="U231" s="19">
        <f>U232+U234</f>
        <v>2409644</v>
      </c>
      <c r="V231" s="31"/>
    </row>
    <row r="232" spans="1:22" ht="25.5" hidden="1">
      <c r="A232" s="1" t="s">
        <v>23</v>
      </c>
      <c r="B232" s="10">
        <v>902</v>
      </c>
      <c r="C232" s="10" t="s">
        <v>53</v>
      </c>
      <c r="D232" s="10" t="s">
        <v>242</v>
      </c>
      <c r="E232" s="10" t="s">
        <v>246</v>
      </c>
      <c r="F232" s="20">
        <v>200</v>
      </c>
      <c r="G232" s="18">
        <f>G233</f>
        <v>500000</v>
      </c>
      <c r="H232" s="19">
        <f>H233</f>
        <v>-500000</v>
      </c>
      <c r="I232" s="19"/>
      <c r="J232" s="19"/>
      <c r="K232" s="19"/>
      <c r="L232" s="19"/>
      <c r="M232" s="19"/>
      <c r="N232" s="19">
        <f>N233</f>
        <v>0</v>
      </c>
      <c r="O232" s="19"/>
      <c r="P232" s="19"/>
      <c r="Q232" s="19"/>
      <c r="R232" s="19"/>
      <c r="S232" s="19"/>
      <c r="T232" s="19">
        <f>T233</f>
        <v>0</v>
      </c>
      <c r="U232" s="19">
        <f>U233</f>
        <v>0</v>
      </c>
      <c r="V232" s="31"/>
    </row>
    <row r="233" spans="1:22" ht="38.25" hidden="1">
      <c r="A233" s="1" t="s">
        <v>25</v>
      </c>
      <c r="B233" s="10">
        <v>902</v>
      </c>
      <c r="C233" s="10" t="s">
        <v>53</v>
      </c>
      <c r="D233" s="10" t="s">
        <v>242</v>
      </c>
      <c r="E233" s="10" t="s">
        <v>246</v>
      </c>
      <c r="F233" s="20">
        <v>240</v>
      </c>
      <c r="G233" s="18">
        <v>500000</v>
      </c>
      <c r="H233" s="8">
        <v>-500000</v>
      </c>
      <c r="I233" s="8"/>
      <c r="J233" s="8"/>
      <c r="K233" s="8"/>
      <c r="L233" s="8"/>
      <c r="M233" s="8"/>
      <c r="N233" s="19">
        <v>0</v>
      </c>
      <c r="O233" s="19"/>
      <c r="P233" s="19"/>
      <c r="Q233" s="19"/>
      <c r="R233" s="19"/>
      <c r="S233" s="19"/>
      <c r="T233" s="19">
        <v>0</v>
      </c>
      <c r="U233" s="19">
        <f>G233+H233</f>
        <v>0</v>
      </c>
      <c r="V233" s="31"/>
    </row>
    <row r="234" spans="1:22" ht="38.25">
      <c r="A234" s="1" t="s">
        <v>272</v>
      </c>
      <c r="B234" s="10">
        <v>902</v>
      </c>
      <c r="C234" s="10" t="s">
        <v>53</v>
      </c>
      <c r="D234" s="10" t="s">
        <v>242</v>
      </c>
      <c r="E234" s="10" t="s">
        <v>246</v>
      </c>
      <c r="F234" s="20">
        <v>400</v>
      </c>
      <c r="G234" s="18"/>
      <c r="H234" s="19">
        <f>H236</f>
        <v>1711518</v>
      </c>
      <c r="I234" s="19"/>
      <c r="J234" s="19"/>
      <c r="K234" s="19"/>
      <c r="L234" s="19"/>
      <c r="M234" s="19"/>
      <c r="N234" s="19">
        <f>N235</f>
        <v>488126</v>
      </c>
      <c r="O234" s="19"/>
      <c r="P234" s="19"/>
      <c r="Q234" s="19"/>
      <c r="R234" s="19"/>
      <c r="S234" s="19"/>
      <c r="T234" s="19">
        <f>T235</f>
        <v>210000</v>
      </c>
      <c r="U234" s="19">
        <f>U235</f>
        <v>2409644</v>
      </c>
      <c r="V234" s="31"/>
    </row>
    <row r="235" spans="1:22" ht="12.75">
      <c r="A235" s="1" t="s">
        <v>111</v>
      </c>
      <c r="B235" s="10">
        <v>902</v>
      </c>
      <c r="C235" s="10" t="s">
        <v>53</v>
      </c>
      <c r="D235" s="10" t="s">
        <v>242</v>
      </c>
      <c r="E235" s="10" t="s">
        <v>246</v>
      </c>
      <c r="F235" s="20">
        <v>410</v>
      </c>
      <c r="G235" s="18"/>
      <c r="H235" s="19"/>
      <c r="I235" s="19"/>
      <c r="J235" s="19"/>
      <c r="K235" s="19"/>
      <c r="L235" s="19"/>
      <c r="M235" s="19"/>
      <c r="N235" s="19">
        <f>N236</f>
        <v>488126</v>
      </c>
      <c r="O235" s="19"/>
      <c r="P235" s="19"/>
      <c r="Q235" s="19"/>
      <c r="R235" s="19"/>
      <c r="S235" s="19"/>
      <c r="T235" s="19">
        <f>T236</f>
        <v>210000</v>
      </c>
      <c r="U235" s="19">
        <f>U236</f>
        <v>2409644</v>
      </c>
      <c r="V235" s="31"/>
    </row>
    <row r="236" spans="1:22" ht="38.25">
      <c r="A236" s="1" t="s">
        <v>273</v>
      </c>
      <c r="B236" s="10">
        <v>902</v>
      </c>
      <c r="C236" s="10" t="s">
        <v>53</v>
      </c>
      <c r="D236" s="10" t="s">
        <v>242</v>
      </c>
      <c r="E236" s="10" t="s">
        <v>246</v>
      </c>
      <c r="F236" s="20">
        <v>414</v>
      </c>
      <c r="G236" s="18"/>
      <c r="H236" s="8">
        <v>1711518</v>
      </c>
      <c r="I236" s="8"/>
      <c r="J236" s="8"/>
      <c r="K236" s="8"/>
      <c r="L236" s="8"/>
      <c r="M236" s="8"/>
      <c r="N236" s="8">
        <v>488126</v>
      </c>
      <c r="O236" s="8"/>
      <c r="P236" s="8"/>
      <c r="Q236" s="8">
        <v>0</v>
      </c>
      <c r="R236" s="8"/>
      <c r="S236" s="8"/>
      <c r="T236" s="8">
        <v>210000</v>
      </c>
      <c r="U236" s="19">
        <f>G236+H236+I236+J236+K236+L236+M236+N236+O236+Q236+T236</f>
        <v>2409644</v>
      </c>
      <c r="V236" s="31"/>
    </row>
    <row r="237" spans="1:22" ht="25.5">
      <c r="A237" s="21" t="s">
        <v>164</v>
      </c>
      <c r="B237" s="10">
        <v>902</v>
      </c>
      <c r="C237" s="10" t="s">
        <v>53</v>
      </c>
      <c r="D237" s="10" t="s">
        <v>242</v>
      </c>
      <c r="E237" s="10" t="s">
        <v>163</v>
      </c>
      <c r="F237" s="20"/>
      <c r="G237" s="1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19">
        <f aca="true" t="shared" si="15" ref="S237:U238">S238</f>
        <v>1851062.65</v>
      </c>
      <c r="T237" s="19">
        <f t="shared" si="15"/>
        <v>44418.98</v>
      </c>
      <c r="U237" s="19">
        <f t="shared" si="15"/>
        <v>1895481.63</v>
      </c>
      <c r="V237" s="31"/>
    </row>
    <row r="238" spans="1:22" ht="12.75">
      <c r="A238" s="1" t="s">
        <v>27</v>
      </c>
      <c r="B238" s="10">
        <v>902</v>
      </c>
      <c r="C238" s="10" t="s">
        <v>53</v>
      </c>
      <c r="D238" s="10" t="s">
        <v>242</v>
      </c>
      <c r="E238" s="10" t="s">
        <v>163</v>
      </c>
      <c r="F238" s="20">
        <v>800</v>
      </c>
      <c r="G238" s="1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19">
        <f t="shared" si="15"/>
        <v>1851062.65</v>
      </c>
      <c r="T238" s="19">
        <f t="shared" si="15"/>
        <v>44418.98</v>
      </c>
      <c r="U238" s="19">
        <f t="shared" si="15"/>
        <v>1895481.63</v>
      </c>
      <c r="V238" s="31"/>
    </row>
    <row r="239" spans="1:22" ht="38.25">
      <c r="A239" s="1" t="s">
        <v>108</v>
      </c>
      <c r="B239" s="10">
        <v>902</v>
      </c>
      <c r="C239" s="10" t="s">
        <v>53</v>
      </c>
      <c r="D239" s="10" t="s">
        <v>242</v>
      </c>
      <c r="E239" s="10" t="s">
        <v>163</v>
      </c>
      <c r="F239" s="20">
        <v>810</v>
      </c>
      <c r="G239" s="1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>
        <v>1851062.65</v>
      </c>
      <c r="T239" s="8">
        <v>44418.98</v>
      </c>
      <c r="U239" s="19">
        <f>G239+H239+I239+J239+K239+L239+M239+N239+O239+Q239+P239+S239+T239</f>
        <v>1895481.63</v>
      </c>
      <c r="V239" s="31"/>
    </row>
    <row r="240" spans="1:22" ht="12.75">
      <c r="A240" s="12" t="s">
        <v>112</v>
      </c>
      <c r="B240" s="13">
        <v>902</v>
      </c>
      <c r="C240" s="13" t="s">
        <v>53</v>
      </c>
      <c r="D240" s="13" t="s">
        <v>18</v>
      </c>
      <c r="E240" s="13"/>
      <c r="F240" s="14"/>
      <c r="G240" s="5">
        <f>G244+G249+G252+G255+G258+G261</f>
        <v>25653788</v>
      </c>
      <c r="H240" s="3">
        <f>H244+H249+H252+H255+H258+H261</f>
        <v>7842739.33</v>
      </c>
      <c r="I240" s="3">
        <f>I244+I249+I252+I255+I258+I261</f>
        <v>0</v>
      </c>
      <c r="J240" s="3"/>
      <c r="K240" s="3">
        <f>K244+K249+K252+K255+K258+K261</f>
        <v>150000</v>
      </c>
      <c r="L240" s="3">
        <f>L244+L249+L252+L255+L258+L261+L264</f>
        <v>209000</v>
      </c>
      <c r="M240" s="3">
        <f>M244+M249+M252+M255+M258+M261+M264</f>
        <v>-105678.4</v>
      </c>
      <c r="N240" s="3">
        <f>N244+N249+N252+N255+N258+N261+N264+N241</f>
        <v>1000000</v>
      </c>
      <c r="O240" s="3">
        <f>O244+O249+O252+O255+O258+O261+O264+O241</f>
        <v>18577</v>
      </c>
      <c r="P240" s="3"/>
      <c r="Q240" s="3">
        <f>Q244+Q249+Q252+Q255+Q258+Q261+Q264+Q241</f>
        <v>719789</v>
      </c>
      <c r="R240" s="3"/>
      <c r="S240" s="3">
        <f>S244+S249+S252+S255+S258+S261+S264+S241</f>
        <v>136000</v>
      </c>
      <c r="T240" s="3">
        <f>T244+T249+T252+T255+T258+T261+T264+T241</f>
        <v>1475610</v>
      </c>
      <c r="U240" s="3">
        <f>U244+U249+U252+U255+U258+U261+U264+U241</f>
        <v>37099824.93</v>
      </c>
      <c r="V240" s="31"/>
    </row>
    <row r="241" spans="1:22" ht="38.25">
      <c r="A241" s="1" t="s">
        <v>309</v>
      </c>
      <c r="B241" s="10">
        <v>902</v>
      </c>
      <c r="C241" s="10" t="s">
        <v>53</v>
      </c>
      <c r="D241" s="10" t="s">
        <v>18</v>
      </c>
      <c r="E241" s="10" t="s">
        <v>310</v>
      </c>
      <c r="F241" s="14"/>
      <c r="G241" s="5"/>
      <c r="H241" s="3"/>
      <c r="I241" s="3"/>
      <c r="J241" s="3"/>
      <c r="K241" s="3"/>
      <c r="L241" s="3"/>
      <c r="M241" s="3"/>
      <c r="N241" s="3">
        <f>N242</f>
        <v>1000000</v>
      </c>
      <c r="O241" s="3"/>
      <c r="P241" s="3"/>
      <c r="Q241" s="3"/>
      <c r="R241" s="3"/>
      <c r="S241" s="3"/>
      <c r="T241" s="3">
        <f>T242</f>
        <v>1974310</v>
      </c>
      <c r="U241" s="3">
        <f>U242</f>
        <v>2974310</v>
      </c>
      <c r="V241" s="31"/>
    </row>
    <row r="242" spans="1:22" ht="25.5">
      <c r="A242" s="1" t="s">
        <v>23</v>
      </c>
      <c r="B242" s="10">
        <v>902</v>
      </c>
      <c r="C242" s="10" t="s">
        <v>53</v>
      </c>
      <c r="D242" s="10" t="s">
        <v>18</v>
      </c>
      <c r="E242" s="10" t="s">
        <v>310</v>
      </c>
      <c r="F242" s="20">
        <v>200</v>
      </c>
      <c r="G242" s="5"/>
      <c r="H242" s="3"/>
      <c r="I242" s="3"/>
      <c r="J242" s="3"/>
      <c r="K242" s="3"/>
      <c r="L242" s="3"/>
      <c r="M242" s="3"/>
      <c r="N242" s="3">
        <f>N243</f>
        <v>1000000</v>
      </c>
      <c r="O242" s="3"/>
      <c r="P242" s="3"/>
      <c r="Q242" s="3"/>
      <c r="R242" s="3"/>
      <c r="S242" s="3"/>
      <c r="T242" s="3">
        <f>T243</f>
        <v>1974310</v>
      </c>
      <c r="U242" s="3">
        <f>U243</f>
        <v>2974310</v>
      </c>
      <c r="V242" s="31"/>
    </row>
    <row r="243" spans="1:22" ht="38.25">
      <c r="A243" s="1" t="s">
        <v>25</v>
      </c>
      <c r="B243" s="10">
        <v>902</v>
      </c>
      <c r="C243" s="10" t="s">
        <v>53</v>
      </c>
      <c r="D243" s="10" t="s">
        <v>18</v>
      </c>
      <c r="E243" s="10" t="s">
        <v>310</v>
      </c>
      <c r="F243" s="20">
        <v>240</v>
      </c>
      <c r="G243" s="5"/>
      <c r="H243" s="3"/>
      <c r="I243" s="3"/>
      <c r="J243" s="3"/>
      <c r="K243" s="3"/>
      <c r="L243" s="3"/>
      <c r="M243" s="3"/>
      <c r="N243" s="19">
        <v>1000000</v>
      </c>
      <c r="O243" s="19"/>
      <c r="P243" s="19"/>
      <c r="Q243" s="19"/>
      <c r="R243" s="19"/>
      <c r="S243" s="19"/>
      <c r="T243" s="19">
        <v>1974310</v>
      </c>
      <c r="U243" s="19">
        <f>G243+H243+I243+J243+K243+L243+M243+N243+T243</f>
        <v>2974310</v>
      </c>
      <c r="V243" s="31"/>
    </row>
    <row r="244" spans="1:22" ht="12.75">
      <c r="A244" s="1" t="s">
        <v>113</v>
      </c>
      <c r="B244" s="10">
        <v>902</v>
      </c>
      <c r="C244" s="10" t="s">
        <v>53</v>
      </c>
      <c r="D244" s="10" t="s">
        <v>18</v>
      </c>
      <c r="E244" s="10" t="s">
        <v>159</v>
      </c>
      <c r="F244" s="20"/>
      <c r="G244" s="18">
        <f>G247</f>
        <v>9808168</v>
      </c>
      <c r="H244" s="8"/>
      <c r="I244" s="19">
        <f>I247+I245</f>
        <v>0</v>
      </c>
      <c r="J244" s="19"/>
      <c r="K244" s="19"/>
      <c r="L244" s="19"/>
      <c r="M244" s="19">
        <f>M247+M245</f>
        <v>0</v>
      </c>
      <c r="N244" s="19"/>
      <c r="O244" s="19"/>
      <c r="P244" s="19">
        <f>P247+P245</f>
        <v>0</v>
      </c>
      <c r="Q244" s="19"/>
      <c r="R244" s="19"/>
      <c r="S244" s="19"/>
      <c r="T244" s="19"/>
      <c r="U244" s="19">
        <f>U247+U245</f>
        <v>9808168</v>
      </c>
      <c r="V244" s="31"/>
    </row>
    <row r="245" spans="1:22" ht="25.5">
      <c r="A245" s="1" t="s">
        <v>23</v>
      </c>
      <c r="B245" s="10">
        <v>902</v>
      </c>
      <c r="C245" s="10" t="s">
        <v>53</v>
      </c>
      <c r="D245" s="10" t="s">
        <v>18</v>
      </c>
      <c r="E245" s="10" t="s">
        <v>159</v>
      </c>
      <c r="F245" s="20">
        <v>200</v>
      </c>
      <c r="G245" s="18"/>
      <c r="H245" s="8"/>
      <c r="I245" s="19">
        <f>I246</f>
        <v>199700</v>
      </c>
      <c r="J245" s="19"/>
      <c r="K245" s="19"/>
      <c r="L245" s="19"/>
      <c r="M245" s="19">
        <f>M246</f>
        <v>500000</v>
      </c>
      <c r="N245" s="19"/>
      <c r="O245" s="19"/>
      <c r="P245" s="19">
        <f>P246</f>
        <v>4364937</v>
      </c>
      <c r="Q245" s="19"/>
      <c r="R245" s="19"/>
      <c r="S245" s="19"/>
      <c r="T245" s="19"/>
      <c r="U245" s="19">
        <f>U246</f>
        <v>5064637</v>
      </c>
      <c r="V245" s="31"/>
    </row>
    <row r="246" spans="1:22" ht="38.25">
      <c r="A246" s="1" t="s">
        <v>25</v>
      </c>
      <c r="B246" s="10">
        <v>902</v>
      </c>
      <c r="C246" s="10" t="s">
        <v>53</v>
      </c>
      <c r="D246" s="10" t="s">
        <v>18</v>
      </c>
      <c r="E246" s="10" t="s">
        <v>159</v>
      </c>
      <c r="F246" s="20">
        <v>240</v>
      </c>
      <c r="G246" s="18"/>
      <c r="H246" s="8"/>
      <c r="I246" s="8">
        <v>199700</v>
      </c>
      <c r="J246" s="8"/>
      <c r="K246" s="8"/>
      <c r="L246" s="8"/>
      <c r="M246" s="8">
        <v>500000</v>
      </c>
      <c r="N246" s="8"/>
      <c r="O246" s="8"/>
      <c r="P246" s="8">
        <v>4364937</v>
      </c>
      <c r="Q246" s="8"/>
      <c r="R246" s="8"/>
      <c r="S246" s="8"/>
      <c r="T246" s="8"/>
      <c r="U246" s="19">
        <f>G246+H246+I246+J246+K246+L246+M246+N246+P246</f>
        <v>5064637</v>
      </c>
      <c r="V246" s="31"/>
    </row>
    <row r="247" spans="1:22" ht="12.75">
      <c r="A247" s="1" t="s">
        <v>27</v>
      </c>
      <c r="B247" s="10">
        <v>902</v>
      </c>
      <c r="C247" s="10" t="s">
        <v>53</v>
      </c>
      <c r="D247" s="10" t="s">
        <v>18</v>
      </c>
      <c r="E247" s="10" t="s">
        <v>159</v>
      </c>
      <c r="F247" s="20">
        <v>800</v>
      </c>
      <c r="G247" s="18">
        <f>G248</f>
        <v>9808168</v>
      </c>
      <c r="H247" s="8"/>
      <c r="I247" s="19">
        <f>I248</f>
        <v>-199700</v>
      </c>
      <c r="J247" s="19"/>
      <c r="K247" s="19"/>
      <c r="L247" s="19"/>
      <c r="M247" s="19">
        <f>M248</f>
        <v>-500000</v>
      </c>
      <c r="N247" s="19"/>
      <c r="O247" s="19"/>
      <c r="P247" s="19">
        <f>P248</f>
        <v>-4364937</v>
      </c>
      <c r="Q247" s="19"/>
      <c r="R247" s="19"/>
      <c r="S247" s="19"/>
      <c r="T247" s="19"/>
      <c r="U247" s="19">
        <f>U248</f>
        <v>4743531</v>
      </c>
      <c r="V247" s="31"/>
    </row>
    <row r="248" spans="1:22" ht="38.25">
      <c r="A248" s="1" t="s">
        <v>108</v>
      </c>
      <c r="B248" s="10">
        <v>902</v>
      </c>
      <c r="C248" s="10" t="s">
        <v>53</v>
      </c>
      <c r="D248" s="10" t="s">
        <v>18</v>
      </c>
      <c r="E248" s="10" t="s">
        <v>159</v>
      </c>
      <c r="F248" s="20">
        <v>810</v>
      </c>
      <c r="G248" s="18">
        <v>9808168</v>
      </c>
      <c r="H248" s="8"/>
      <c r="I248" s="8">
        <v>-199700</v>
      </c>
      <c r="J248" s="8"/>
      <c r="K248" s="8"/>
      <c r="L248" s="8"/>
      <c r="M248" s="8">
        <v>-500000</v>
      </c>
      <c r="N248" s="8"/>
      <c r="O248" s="8"/>
      <c r="P248" s="8">
        <v>-4364937</v>
      </c>
      <c r="Q248" s="8"/>
      <c r="R248" s="8"/>
      <c r="S248" s="8"/>
      <c r="T248" s="8"/>
      <c r="U248" s="19">
        <f>G248+H248+I248+J248+K248+L248+M248+N248+P248</f>
        <v>4743531</v>
      </c>
      <c r="V248" s="31"/>
    </row>
    <row r="249" spans="1:22" ht="12.75">
      <c r="A249" s="1" t="s">
        <v>114</v>
      </c>
      <c r="B249" s="10">
        <v>902</v>
      </c>
      <c r="C249" s="10" t="s">
        <v>53</v>
      </c>
      <c r="D249" s="10" t="s">
        <v>18</v>
      </c>
      <c r="E249" s="10" t="s">
        <v>160</v>
      </c>
      <c r="F249" s="20"/>
      <c r="G249" s="18">
        <f>G250</f>
        <v>3400000</v>
      </c>
      <c r="H249" s="8"/>
      <c r="I249" s="8"/>
      <c r="J249" s="8"/>
      <c r="K249" s="19">
        <f>K250</f>
        <v>150000</v>
      </c>
      <c r="L249" s="19"/>
      <c r="M249" s="19">
        <f>M250</f>
        <v>-76370</v>
      </c>
      <c r="N249" s="19"/>
      <c r="O249" s="19"/>
      <c r="P249" s="19"/>
      <c r="Q249" s="19">
        <f>Q250</f>
        <v>99998</v>
      </c>
      <c r="R249" s="19"/>
      <c r="S249" s="19"/>
      <c r="T249" s="19"/>
      <c r="U249" s="19">
        <f>U250</f>
        <v>3573628</v>
      </c>
      <c r="V249" s="31"/>
    </row>
    <row r="250" spans="1:22" ht="25.5">
      <c r="A250" s="1" t="s">
        <v>23</v>
      </c>
      <c r="B250" s="10">
        <v>902</v>
      </c>
      <c r="C250" s="10" t="s">
        <v>53</v>
      </c>
      <c r="D250" s="10" t="s">
        <v>18</v>
      </c>
      <c r="E250" s="10" t="s">
        <v>160</v>
      </c>
      <c r="F250" s="20">
        <v>200</v>
      </c>
      <c r="G250" s="18">
        <f>G251</f>
        <v>3400000</v>
      </c>
      <c r="H250" s="8"/>
      <c r="I250" s="8"/>
      <c r="J250" s="8"/>
      <c r="K250" s="19">
        <f>K251</f>
        <v>150000</v>
      </c>
      <c r="L250" s="19"/>
      <c r="M250" s="19">
        <f>M251</f>
        <v>-76370</v>
      </c>
      <c r="N250" s="19"/>
      <c r="O250" s="19"/>
      <c r="P250" s="19"/>
      <c r="Q250" s="19">
        <f>Q251</f>
        <v>99998</v>
      </c>
      <c r="R250" s="19"/>
      <c r="S250" s="19"/>
      <c r="T250" s="19"/>
      <c r="U250" s="19">
        <f>U251</f>
        <v>3573628</v>
      </c>
      <c r="V250" s="31"/>
    </row>
    <row r="251" spans="1:22" ht="38.25">
      <c r="A251" s="1" t="s">
        <v>25</v>
      </c>
      <c r="B251" s="10">
        <v>902</v>
      </c>
      <c r="C251" s="10" t="s">
        <v>53</v>
      </c>
      <c r="D251" s="10" t="s">
        <v>18</v>
      </c>
      <c r="E251" s="10" t="s">
        <v>160</v>
      </c>
      <c r="F251" s="20">
        <v>240</v>
      </c>
      <c r="G251" s="18">
        <v>3400000</v>
      </c>
      <c r="H251" s="8"/>
      <c r="I251" s="8"/>
      <c r="J251" s="8"/>
      <c r="K251" s="8">
        <v>150000</v>
      </c>
      <c r="L251" s="8"/>
      <c r="M251" s="8">
        <v>-76370</v>
      </c>
      <c r="N251" s="8"/>
      <c r="O251" s="8"/>
      <c r="P251" s="8"/>
      <c r="Q251" s="8">
        <v>99998</v>
      </c>
      <c r="R251" s="8"/>
      <c r="S251" s="8"/>
      <c r="T251" s="8"/>
      <c r="U251" s="19">
        <f>G251+H251+I251+J251+K251+L251+M251+N251+O251+Q251</f>
        <v>3573628</v>
      </c>
      <c r="V251" s="31"/>
    </row>
    <row r="252" spans="1:22" ht="25.5">
      <c r="A252" s="1" t="s">
        <v>115</v>
      </c>
      <c r="B252" s="10">
        <v>902</v>
      </c>
      <c r="C252" s="10" t="s">
        <v>53</v>
      </c>
      <c r="D252" s="10" t="s">
        <v>18</v>
      </c>
      <c r="E252" s="10" t="s">
        <v>161</v>
      </c>
      <c r="F252" s="20"/>
      <c r="G252" s="18">
        <f>G253</f>
        <v>500000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19">
        <f>U253</f>
        <v>500000</v>
      </c>
      <c r="V252" s="31"/>
    </row>
    <row r="253" spans="1:22" ht="25.5">
      <c r="A253" s="1" t="s">
        <v>23</v>
      </c>
      <c r="B253" s="10">
        <v>902</v>
      </c>
      <c r="C253" s="10" t="s">
        <v>53</v>
      </c>
      <c r="D253" s="10" t="s">
        <v>18</v>
      </c>
      <c r="E253" s="10" t="s">
        <v>161</v>
      </c>
      <c r="F253" s="20">
        <v>200</v>
      </c>
      <c r="G253" s="18">
        <f>G254</f>
        <v>500000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19">
        <f>U254</f>
        <v>500000</v>
      </c>
      <c r="V253" s="31"/>
    </row>
    <row r="254" spans="1:22" ht="38.25">
      <c r="A254" s="1" t="s">
        <v>25</v>
      </c>
      <c r="B254" s="10">
        <v>902</v>
      </c>
      <c r="C254" s="10" t="s">
        <v>53</v>
      </c>
      <c r="D254" s="10" t="s">
        <v>18</v>
      </c>
      <c r="E254" s="10" t="s">
        <v>161</v>
      </c>
      <c r="F254" s="20">
        <v>240</v>
      </c>
      <c r="G254" s="18">
        <v>500000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19">
        <f>G254+H254+I254+J254+K254+L254+M254+N254</f>
        <v>500000</v>
      </c>
      <c r="V254" s="31"/>
    </row>
    <row r="255" spans="1:22" ht="25.5">
      <c r="A255" s="1" t="s">
        <v>116</v>
      </c>
      <c r="B255" s="10">
        <v>902</v>
      </c>
      <c r="C255" s="10" t="s">
        <v>53</v>
      </c>
      <c r="D255" s="10" t="s">
        <v>18</v>
      </c>
      <c r="E255" s="10" t="s">
        <v>162</v>
      </c>
      <c r="F255" s="20"/>
      <c r="G255" s="18">
        <f>G256</f>
        <v>2320883</v>
      </c>
      <c r="H255" s="19">
        <f>H256</f>
        <v>7344425.33</v>
      </c>
      <c r="I255" s="19"/>
      <c r="J255" s="19"/>
      <c r="K255" s="19"/>
      <c r="L255" s="19"/>
      <c r="M255" s="19"/>
      <c r="N255" s="19"/>
      <c r="O255" s="19"/>
      <c r="P255" s="19"/>
      <c r="Q255" s="19">
        <f>Q256</f>
        <v>598555</v>
      </c>
      <c r="R255" s="19"/>
      <c r="S255" s="19"/>
      <c r="T255" s="19">
        <f>T256</f>
        <v>-498700</v>
      </c>
      <c r="U255" s="19">
        <f>U256</f>
        <v>9765163.33</v>
      </c>
      <c r="V255" s="31"/>
    </row>
    <row r="256" spans="1:22" ht="25.5">
      <c r="A256" s="1" t="s">
        <v>23</v>
      </c>
      <c r="B256" s="10">
        <v>902</v>
      </c>
      <c r="C256" s="10" t="s">
        <v>53</v>
      </c>
      <c r="D256" s="10" t="s">
        <v>18</v>
      </c>
      <c r="E256" s="10" t="s">
        <v>162</v>
      </c>
      <c r="F256" s="20">
        <v>200</v>
      </c>
      <c r="G256" s="18">
        <f>G257</f>
        <v>2320883</v>
      </c>
      <c r="H256" s="19">
        <f>H257</f>
        <v>7344425.33</v>
      </c>
      <c r="I256" s="19"/>
      <c r="J256" s="19"/>
      <c r="K256" s="19"/>
      <c r="L256" s="19"/>
      <c r="M256" s="19"/>
      <c r="N256" s="19"/>
      <c r="O256" s="19"/>
      <c r="P256" s="19"/>
      <c r="Q256" s="19">
        <f>Q257</f>
        <v>598555</v>
      </c>
      <c r="R256" s="19"/>
      <c r="S256" s="19"/>
      <c r="T256" s="19">
        <f>T257</f>
        <v>-498700</v>
      </c>
      <c r="U256" s="19">
        <f>U257</f>
        <v>9765163.33</v>
      </c>
      <c r="V256" s="31"/>
    </row>
    <row r="257" spans="1:22" ht="38.25">
      <c r="A257" s="1" t="s">
        <v>25</v>
      </c>
      <c r="B257" s="10">
        <v>902</v>
      </c>
      <c r="C257" s="10" t="s">
        <v>53</v>
      </c>
      <c r="D257" s="10" t="s">
        <v>18</v>
      </c>
      <c r="E257" s="10" t="s">
        <v>162</v>
      </c>
      <c r="F257" s="20">
        <v>240</v>
      </c>
      <c r="G257" s="18">
        <v>2320883</v>
      </c>
      <c r="H257" s="8">
        <v>7344425.33</v>
      </c>
      <c r="I257" s="8"/>
      <c r="J257" s="8"/>
      <c r="K257" s="8"/>
      <c r="L257" s="8"/>
      <c r="M257" s="8"/>
      <c r="N257" s="8"/>
      <c r="O257" s="8"/>
      <c r="P257" s="8"/>
      <c r="Q257" s="8">
        <v>598555</v>
      </c>
      <c r="R257" s="8"/>
      <c r="S257" s="8"/>
      <c r="T257" s="8">
        <v>-498700</v>
      </c>
      <c r="U257" s="19">
        <f>G257+H257+I257+J257+K257+L257+M257+N257+O257+Q257+T257</f>
        <v>9765163.33</v>
      </c>
      <c r="V257" s="31"/>
    </row>
    <row r="258" spans="1:22" ht="25.5">
      <c r="A258" s="21" t="s">
        <v>164</v>
      </c>
      <c r="B258" s="10">
        <v>902</v>
      </c>
      <c r="C258" s="10" t="s">
        <v>53</v>
      </c>
      <c r="D258" s="10" t="s">
        <v>18</v>
      </c>
      <c r="E258" s="10" t="s">
        <v>163</v>
      </c>
      <c r="F258" s="20"/>
      <c r="G258" s="18">
        <f>G259</f>
        <v>9019737</v>
      </c>
      <c r="H258" s="19">
        <f>H259</f>
        <v>997635.6</v>
      </c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>
        <f>U259</f>
        <v>10017372.6</v>
      </c>
      <c r="V258" s="31"/>
    </row>
    <row r="259" spans="1:22" ht="25.5">
      <c r="A259" s="1" t="s">
        <v>23</v>
      </c>
      <c r="B259" s="10">
        <v>902</v>
      </c>
      <c r="C259" s="10" t="s">
        <v>53</v>
      </c>
      <c r="D259" s="10" t="s">
        <v>18</v>
      </c>
      <c r="E259" s="10" t="s">
        <v>163</v>
      </c>
      <c r="F259" s="20">
        <v>200</v>
      </c>
      <c r="G259" s="18">
        <f>G260</f>
        <v>9019737</v>
      </c>
      <c r="H259" s="19">
        <f>H260</f>
        <v>997635.6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>
        <f>U260</f>
        <v>10017372.6</v>
      </c>
      <c r="V259" s="31"/>
    </row>
    <row r="260" spans="1:22" ht="38.25">
      <c r="A260" s="1" t="s">
        <v>25</v>
      </c>
      <c r="B260" s="10">
        <v>902</v>
      </c>
      <c r="C260" s="10" t="s">
        <v>53</v>
      </c>
      <c r="D260" s="10" t="s">
        <v>18</v>
      </c>
      <c r="E260" s="10" t="s">
        <v>163</v>
      </c>
      <c r="F260" s="20">
        <v>240</v>
      </c>
      <c r="G260" s="18">
        <v>9019737</v>
      </c>
      <c r="H260" s="8">
        <v>997635.6</v>
      </c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19">
        <f>G260+H260+I260+J260+K260+L260+M260+N260</f>
        <v>10017372.6</v>
      </c>
      <c r="V260" s="31"/>
    </row>
    <row r="261" spans="1:22" ht="32.25" customHeight="1" hidden="1">
      <c r="A261" s="1" t="s">
        <v>155</v>
      </c>
      <c r="B261" s="10">
        <v>902</v>
      </c>
      <c r="C261" s="10" t="s">
        <v>53</v>
      </c>
      <c r="D261" s="10" t="s">
        <v>18</v>
      </c>
      <c r="E261" s="10" t="s">
        <v>154</v>
      </c>
      <c r="F261" s="20"/>
      <c r="G261" s="18">
        <f>G262</f>
        <v>605000</v>
      </c>
      <c r="H261" s="19">
        <f>H262</f>
        <v>-499321.6</v>
      </c>
      <c r="I261" s="19"/>
      <c r="J261" s="19"/>
      <c r="K261" s="19"/>
      <c r="L261" s="19"/>
      <c r="M261" s="19">
        <f>M262</f>
        <v>-105678.4</v>
      </c>
      <c r="N261" s="19"/>
      <c r="O261" s="19"/>
      <c r="P261" s="19"/>
      <c r="Q261" s="19"/>
      <c r="R261" s="19"/>
      <c r="S261" s="19"/>
      <c r="T261" s="19"/>
      <c r="U261" s="19">
        <f>U262</f>
        <v>2.9103830456733704E-11</v>
      </c>
      <c r="V261" s="31"/>
    </row>
    <row r="262" spans="1:22" ht="25.5" hidden="1">
      <c r="A262" s="1" t="s">
        <v>23</v>
      </c>
      <c r="B262" s="10">
        <v>902</v>
      </c>
      <c r="C262" s="10" t="s">
        <v>53</v>
      </c>
      <c r="D262" s="10" t="s">
        <v>18</v>
      </c>
      <c r="E262" s="10" t="s">
        <v>154</v>
      </c>
      <c r="F262" s="20">
        <v>200</v>
      </c>
      <c r="G262" s="18">
        <f>G263</f>
        <v>605000</v>
      </c>
      <c r="H262" s="19">
        <f>H263</f>
        <v>-499321.6</v>
      </c>
      <c r="I262" s="19"/>
      <c r="J262" s="19"/>
      <c r="K262" s="19"/>
      <c r="L262" s="19"/>
      <c r="M262" s="19">
        <f>M263</f>
        <v>-105678.4</v>
      </c>
      <c r="N262" s="19"/>
      <c r="O262" s="19"/>
      <c r="P262" s="19"/>
      <c r="Q262" s="19"/>
      <c r="R262" s="19"/>
      <c r="S262" s="19"/>
      <c r="T262" s="19"/>
      <c r="U262" s="19">
        <f>U263</f>
        <v>2.9103830456733704E-11</v>
      </c>
      <c r="V262" s="31"/>
    </row>
    <row r="263" spans="1:22" ht="38.25" hidden="1">
      <c r="A263" s="1" t="s">
        <v>25</v>
      </c>
      <c r="B263" s="10">
        <v>902</v>
      </c>
      <c r="C263" s="10" t="s">
        <v>53</v>
      </c>
      <c r="D263" s="10" t="s">
        <v>18</v>
      </c>
      <c r="E263" s="10" t="s">
        <v>154</v>
      </c>
      <c r="F263" s="20">
        <v>240</v>
      </c>
      <c r="G263" s="18">
        <v>605000</v>
      </c>
      <c r="H263" s="8">
        <v>-499321.6</v>
      </c>
      <c r="I263" s="8"/>
      <c r="J263" s="8"/>
      <c r="K263" s="8"/>
      <c r="L263" s="8"/>
      <c r="M263" s="8">
        <v>-105678.4</v>
      </c>
      <c r="N263" s="8"/>
      <c r="O263" s="8"/>
      <c r="P263" s="8"/>
      <c r="Q263" s="8"/>
      <c r="R263" s="8"/>
      <c r="S263" s="8"/>
      <c r="T263" s="8"/>
      <c r="U263" s="19">
        <f>G263+H263+I263+J263+K263+L263+M263+N263</f>
        <v>2.9103830456733704E-11</v>
      </c>
      <c r="V263" s="31"/>
    </row>
    <row r="264" spans="1:22" ht="12.75">
      <c r="A264" s="1" t="s">
        <v>105</v>
      </c>
      <c r="B264" s="10">
        <v>902</v>
      </c>
      <c r="C264" s="10" t="s">
        <v>53</v>
      </c>
      <c r="D264" s="10" t="s">
        <v>18</v>
      </c>
      <c r="E264" s="10" t="s">
        <v>106</v>
      </c>
      <c r="F264" s="20"/>
      <c r="G264" s="18"/>
      <c r="H264" s="8"/>
      <c r="I264" s="8"/>
      <c r="J264" s="8"/>
      <c r="K264" s="8"/>
      <c r="L264" s="19">
        <f aca="true" t="shared" si="16" ref="L264:U265">L265</f>
        <v>209000</v>
      </c>
      <c r="M264" s="19">
        <f t="shared" si="16"/>
        <v>76370</v>
      </c>
      <c r="N264" s="19"/>
      <c r="O264" s="19">
        <f t="shared" si="16"/>
        <v>18577</v>
      </c>
      <c r="P264" s="19"/>
      <c r="Q264" s="19">
        <f t="shared" si="16"/>
        <v>21236</v>
      </c>
      <c r="R264" s="19"/>
      <c r="S264" s="19">
        <f t="shared" si="16"/>
        <v>136000</v>
      </c>
      <c r="T264" s="19"/>
      <c r="U264" s="19">
        <f t="shared" si="16"/>
        <v>461183</v>
      </c>
      <c r="V264" s="31"/>
    </row>
    <row r="265" spans="1:22" ht="12.75">
      <c r="A265" s="1" t="s">
        <v>27</v>
      </c>
      <c r="B265" s="10">
        <v>902</v>
      </c>
      <c r="C265" s="10" t="s">
        <v>53</v>
      </c>
      <c r="D265" s="10" t="s">
        <v>18</v>
      </c>
      <c r="E265" s="10" t="s">
        <v>106</v>
      </c>
      <c r="F265" s="20">
        <v>800</v>
      </c>
      <c r="G265" s="18"/>
      <c r="H265" s="8"/>
      <c r="I265" s="8"/>
      <c r="J265" s="8"/>
      <c r="K265" s="8"/>
      <c r="L265" s="19">
        <f t="shared" si="16"/>
        <v>209000</v>
      </c>
      <c r="M265" s="19">
        <f t="shared" si="16"/>
        <v>76370</v>
      </c>
      <c r="N265" s="19"/>
      <c r="O265" s="19">
        <f t="shared" si="16"/>
        <v>18577</v>
      </c>
      <c r="P265" s="19"/>
      <c r="Q265" s="19">
        <f t="shared" si="16"/>
        <v>21236</v>
      </c>
      <c r="R265" s="19"/>
      <c r="S265" s="19">
        <f t="shared" si="16"/>
        <v>136000</v>
      </c>
      <c r="T265" s="19"/>
      <c r="U265" s="19">
        <f t="shared" si="16"/>
        <v>461183</v>
      </c>
      <c r="V265" s="31"/>
    </row>
    <row r="266" spans="1:22" ht="12.75">
      <c r="A266" s="1" t="s">
        <v>59</v>
      </c>
      <c r="B266" s="10">
        <v>902</v>
      </c>
      <c r="C266" s="10" t="s">
        <v>53</v>
      </c>
      <c r="D266" s="10" t="s">
        <v>18</v>
      </c>
      <c r="E266" s="10" t="s">
        <v>106</v>
      </c>
      <c r="F266" s="20">
        <v>870</v>
      </c>
      <c r="G266" s="18"/>
      <c r="H266" s="8"/>
      <c r="I266" s="8"/>
      <c r="J266" s="8"/>
      <c r="K266" s="8"/>
      <c r="L266" s="8">
        <v>209000</v>
      </c>
      <c r="M266" s="8">
        <v>76370</v>
      </c>
      <c r="N266" s="8"/>
      <c r="O266" s="8">
        <v>18577</v>
      </c>
      <c r="P266" s="8"/>
      <c r="Q266" s="8">
        <v>21236</v>
      </c>
      <c r="R266" s="8"/>
      <c r="S266" s="8">
        <v>136000</v>
      </c>
      <c r="T266" s="8"/>
      <c r="U266" s="19">
        <f>G266+H266+I266+J266+K266+L266+M266+N266+O266+Q266+P266+S266</f>
        <v>461183</v>
      </c>
      <c r="V266" s="31"/>
    </row>
    <row r="267" spans="1:22" ht="12.75">
      <c r="A267" s="12" t="s">
        <v>247</v>
      </c>
      <c r="B267" s="13">
        <v>902</v>
      </c>
      <c r="C267" s="13" t="s">
        <v>248</v>
      </c>
      <c r="D267" s="13"/>
      <c r="E267" s="13"/>
      <c r="F267" s="14"/>
      <c r="G267" s="5">
        <f>G268</f>
        <v>95000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3">
        <f>U268</f>
        <v>95000</v>
      </c>
      <c r="V267" s="31"/>
    </row>
    <row r="268" spans="1:22" ht="25.5">
      <c r="A268" s="1" t="s">
        <v>249</v>
      </c>
      <c r="B268" s="10">
        <v>902</v>
      </c>
      <c r="C268" s="10" t="s">
        <v>248</v>
      </c>
      <c r="D268" s="10" t="s">
        <v>53</v>
      </c>
      <c r="E268" s="10"/>
      <c r="F268" s="20"/>
      <c r="G268" s="18">
        <f>G269</f>
        <v>95000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19">
        <f>U269</f>
        <v>95000</v>
      </c>
      <c r="V268" s="31"/>
    </row>
    <row r="269" spans="1:22" ht="63.75" customHeight="1">
      <c r="A269" s="1" t="s">
        <v>250</v>
      </c>
      <c r="B269" s="10">
        <v>902</v>
      </c>
      <c r="C269" s="10" t="s">
        <v>248</v>
      </c>
      <c r="D269" s="10" t="s">
        <v>53</v>
      </c>
      <c r="E269" s="10" t="s">
        <v>251</v>
      </c>
      <c r="F269" s="20"/>
      <c r="G269" s="18">
        <f>G270</f>
        <v>95000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19">
        <f>U270</f>
        <v>95000</v>
      </c>
      <c r="V269" s="31"/>
    </row>
    <row r="270" spans="1:22" ht="25.5">
      <c r="A270" s="1" t="s">
        <v>23</v>
      </c>
      <c r="B270" s="10">
        <v>902</v>
      </c>
      <c r="C270" s="10" t="s">
        <v>248</v>
      </c>
      <c r="D270" s="10" t="s">
        <v>53</v>
      </c>
      <c r="E270" s="10" t="s">
        <v>251</v>
      </c>
      <c r="F270" s="20">
        <v>200</v>
      </c>
      <c r="G270" s="18">
        <f>G271</f>
        <v>95000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19">
        <f>U271</f>
        <v>95000</v>
      </c>
      <c r="V270" s="31"/>
    </row>
    <row r="271" spans="1:22" ht="38.25">
      <c r="A271" s="1" t="s">
        <v>25</v>
      </c>
      <c r="B271" s="10">
        <v>902</v>
      </c>
      <c r="C271" s="10" t="s">
        <v>248</v>
      </c>
      <c r="D271" s="10" t="s">
        <v>53</v>
      </c>
      <c r="E271" s="10" t="s">
        <v>251</v>
      </c>
      <c r="F271" s="20">
        <v>240</v>
      </c>
      <c r="G271" s="18">
        <v>95000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19">
        <f>G271+H271+I271+J271+K271+L271+M271+N271</f>
        <v>95000</v>
      </c>
      <c r="V271" s="31"/>
    </row>
    <row r="272" spans="1:22" ht="12.75">
      <c r="A272" s="12" t="s">
        <v>51</v>
      </c>
      <c r="B272" s="13">
        <v>902</v>
      </c>
      <c r="C272" s="13" t="s">
        <v>52</v>
      </c>
      <c r="D272" s="13"/>
      <c r="E272" s="13"/>
      <c r="F272" s="14"/>
      <c r="G272" s="5">
        <f>G278+G291</f>
        <v>14613705</v>
      </c>
      <c r="H272" s="8"/>
      <c r="I272" s="3">
        <f>I278+I291+I273</f>
        <v>802970</v>
      </c>
      <c r="J272" s="3"/>
      <c r="K272" s="3">
        <f>K278+K291+K273</f>
        <v>42000</v>
      </c>
      <c r="L272" s="3"/>
      <c r="M272" s="3">
        <f>M278+M291+M273</f>
        <v>105678.4</v>
      </c>
      <c r="N272" s="3"/>
      <c r="O272" s="3"/>
      <c r="P272" s="3"/>
      <c r="Q272" s="3">
        <f>Q278+Q291+Q273</f>
        <v>519465</v>
      </c>
      <c r="R272" s="3"/>
      <c r="S272" s="3"/>
      <c r="T272" s="3">
        <f>T278+T291+T273</f>
        <v>40148.5</v>
      </c>
      <c r="U272" s="3">
        <f>U278+U291+U273</f>
        <v>16123966.9</v>
      </c>
      <c r="V272" s="31"/>
    </row>
    <row r="273" spans="1:22" ht="12.75">
      <c r="A273" s="12" t="s">
        <v>74</v>
      </c>
      <c r="B273" s="13">
        <v>902</v>
      </c>
      <c r="C273" s="13" t="s">
        <v>52</v>
      </c>
      <c r="D273" s="10" t="s">
        <v>276</v>
      </c>
      <c r="E273" s="13"/>
      <c r="F273" s="14"/>
      <c r="G273" s="5"/>
      <c r="H273" s="8"/>
      <c r="I273" s="3">
        <f>I274</f>
        <v>802970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>
        <f aca="true" t="shared" si="17" ref="T273:U276">T274</f>
        <v>40148.5</v>
      </c>
      <c r="U273" s="3">
        <f t="shared" si="17"/>
        <v>843118.5</v>
      </c>
      <c r="V273" s="31"/>
    </row>
    <row r="274" spans="1:22" ht="22.5">
      <c r="A274" s="44" t="s">
        <v>274</v>
      </c>
      <c r="B274" s="10">
        <v>902</v>
      </c>
      <c r="C274" s="13" t="s">
        <v>52</v>
      </c>
      <c r="D274" s="10" t="s">
        <v>276</v>
      </c>
      <c r="E274" s="10" t="s">
        <v>277</v>
      </c>
      <c r="F274" s="20"/>
      <c r="G274" s="5"/>
      <c r="H274" s="8"/>
      <c r="I274" s="3">
        <f>I275</f>
        <v>802970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>
        <f t="shared" si="17"/>
        <v>40148.5</v>
      </c>
      <c r="U274" s="3">
        <f t="shared" si="17"/>
        <v>843118.5</v>
      </c>
      <c r="V274" s="31"/>
    </row>
    <row r="275" spans="1:22" ht="22.5">
      <c r="A275" s="44" t="s">
        <v>272</v>
      </c>
      <c r="B275" s="10">
        <v>902</v>
      </c>
      <c r="C275" s="13" t="s">
        <v>52</v>
      </c>
      <c r="D275" s="10" t="s">
        <v>276</v>
      </c>
      <c r="E275" s="10" t="s">
        <v>277</v>
      </c>
      <c r="F275" s="20">
        <v>400</v>
      </c>
      <c r="G275" s="5"/>
      <c r="H275" s="8"/>
      <c r="I275" s="3">
        <f>I277</f>
        <v>802970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>
        <f t="shared" si="17"/>
        <v>40148.5</v>
      </c>
      <c r="U275" s="3">
        <f t="shared" si="17"/>
        <v>843118.5</v>
      </c>
      <c r="V275" s="31"/>
    </row>
    <row r="276" spans="1:22" ht="12.75">
      <c r="A276" s="1" t="s">
        <v>111</v>
      </c>
      <c r="B276" s="10">
        <v>902</v>
      </c>
      <c r="C276" s="13" t="s">
        <v>52</v>
      </c>
      <c r="D276" s="10" t="s">
        <v>276</v>
      </c>
      <c r="E276" s="10" t="s">
        <v>277</v>
      </c>
      <c r="F276" s="20">
        <v>410</v>
      </c>
      <c r="G276" s="5"/>
      <c r="H276" s="8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>
        <f t="shared" si="17"/>
        <v>40148.5</v>
      </c>
      <c r="U276" s="3">
        <f t="shared" si="17"/>
        <v>843118.5</v>
      </c>
      <c r="V276" s="31"/>
    </row>
    <row r="277" spans="1:22" ht="33.75">
      <c r="A277" s="44" t="s">
        <v>275</v>
      </c>
      <c r="B277" s="10">
        <v>902</v>
      </c>
      <c r="C277" s="13" t="s">
        <v>52</v>
      </c>
      <c r="D277" s="10" t="s">
        <v>276</v>
      </c>
      <c r="E277" s="10" t="s">
        <v>277</v>
      </c>
      <c r="F277" s="20">
        <v>414</v>
      </c>
      <c r="G277" s="5"/>
      <c r="H277" s="8"/>
      <c r="I277" s="8">
        <v>802970</v>
      </c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>
        <v>40148.5</v>
      </c>
      <c r="U277" s="19">
        <f>G277+H277+I277+J277+K277+L277+M277+N277+T277</f>
        <v>843118.5</v>
      </c>
      <c r="V277" s="31"/>
    </row>
    <row r="278" spans="1:22" ht="12.75">
      <c r="A278" s="12" t="s">
        <v>76</v>
      </c>
      <c r="B278" s="13">
        <v>902</v>
      </c>
      <c r="C278" s="13" t="s">
        <v>52</v>
      </c>
      <c r="D278" s="13" t="s">
        <v>33</v>
      </c>
      <c r="E278" s="13"/>
      <c r="F278" s="14"/>
      <c r="G278" s="5">
        <f>G279+G283</f>
        <v>14513705</v>
      </c>
      <c r="H278" s="8"/>
      <c r="I278" s="8"/>
      <c r="J278" s="8"/>
      <c r="K278" s="3">
        <f>K279+K283+K287</f>
        <v>42000</v>
      </c>
      <c r="L278" s="3"/>
      <c r="M278" s="3"/>
      <c r="N278" s="3"/>
      <c r="O278" s="3"/>
      <c r="P278" s="3"/>
      <c r="Q278" s="3">
        <f>Q279+Q283+Q287</f>
        <v>519465</v>
      </c>
      <c r="R278" s="3"/>
      <c r="S278" s="3"/>
      <c r="T278" s="3"/>
      <c r="U278" s="3">
        <f>U279+U283+U287</f>
        <v>15075170</v>
      </c>
      <c r="V278" s="31"/>
    </row>
    <row r="279" spans="1:22" ht="38.25">
      <c r="A279" s="21" t="s">
        <v>166</v>
      </c>
      <c r="B279" s="10">
        <v>902</v>
      </c>
      <c r="C279" s="10" t="s">
        <v>52</v>
      </c>
      <c r="D279" s="10" t="s">
        <v>33</v>
      </c>
      <c r="E279" s="10" t="s">
        <v>165</v>
      </c>
      <c r="F279" s="20"/>
      <c r="G279" s="18">
        <f>G280</f>
        <v>11447205</v>
      </c>
      <c r="H279" s="8"/>
      <c r="I279" s="8"/>
      <c r="J279" s="8"/>
      <c r="K279" s="8"/>
      <c r="L279" s="8"/>
      <c r="M279" s="8"/>
      <c r="N279" s="8"/>
      <c r="O279" s="8"/>
      <c r="P279" s="8"/>
      <c r="Q279" s="19">
        <f>Q280</f>
        <v>459218</v>
      </c>
      <c r="R279" s="19"/>
      <c r="S279" s="19"/>
      <c r="T279" s="19"/>
      <c r="U279" s="19">
        <f>U280</f>
        <v>11906423</v>
      </c>
      <c r="V279" s="31"/>
    </row>
    <row r="280" spans="1:22" ht="38.25">
      <c r="A280" s="1" t="s">
        <v>229</v>
      </c>
      <c r="B280" s="10">
        <v>902</v>
      </c>
      <c r="C280" s="10" t="s">
        <v>52</v>
      </c>
      <c r="D280" s="10" t="s">
        <v>33</v>
      </c>
      <c r="E280" s="10" t="s">
        <v>165</v>
      </c>
      <c r="F280" s="20">
        <v>600</v>
      </c>
      <c r="G280" s="18">
        <f>G281</f>
        <v>11447205</v>
      </c>
      <c r="H280" s="8"/>
      <c r="I280" s="8"/>
      <c r="J280" s="8"/>
      <c r="K280" s="8"/>
      <c r="L280" s="8"/>
      <c r="M280" s="8"/>
      <c r="N280" s="8"/>
      <c r="O280" s="8"/>
      <c r="P280" s="8"/>
      <c r="Q280" s="19">
        <f>Q281</f>
        <v>459218</v>
      </c>
      <c r="R280" s="19"/>
      <c r="S280" s="19"/>
      <c r="T280" s="19"/>
      <c r="U280" s="19">
        <f>U281</f>
        <v>11906423</v>
      </c>
      <c r="V280" s="31"/>
    </row>
    <row r="281" spans="1:22" ht="12.75">
      <c r="A281" s="1" t="s">
        <v>117</v>
      </c>
      <c r="B281" s="10">
        <v>902</v>
      </c>
      <c r="C281" s="10" t="s">
        <v>52</v>
      </c>
      <c r="D281" s="10" t="s">
        <v>33</v>
      </c>
      <c r="E281" s="10" t="s">
        <v>165</v>
      </c>
      <c r="F281" s="20">
        <v>610</v>
      </c>
      <c r="G281" s="18">
        <f>G282</f>
        <v>11447205</v>
      </c>
      <c r="H281" s="8"/>
      <c r="I281" s="8"/>
      <c r="J281" s="8"/>
      <c r="K281" s="8"/>
      <c r="L281" s="8"/>
      <c r="M281" s="8"/>
      <c r="N281" s="8"/>
      <c r="O281" s="8"/>
      <c r="P281" s="8"/>
      <c r="Q281" s="19">
        <f>Q282</f>
        <v>459218</v>
      </c>
      <c r="R281" s="19"/>
      <c r="S281" s="19"/>
      <c r="T281" s="19"/>
      <c r="U281" s="19">
        <f>U282</f>
        <v>11906423</v>
      </c>
      <c r="V281" s="31"/>
    </row>
    <row r="282" spans="1:22" ht="51">
      <c r="A282" s="1" t="s">
        <v>39</v>
      </c>
      <c r="B282" s="10">
        <v>902</v>
      </c>
      <c r="C282" s="10" t="s">
        <v>52</v>
      </c>
      <c r="D282" s="10" t="s">
        <v>33</v>
      </c>
      <c r="E282" s="10" t="s">
        <v>165</v>
      </c>
      <c r="F282" s="20">
        <v>611</v>
      </c>
      <c r="G282" s="18">
        <v>11447205</v>
      </c>
      <c r="H282" s="8"/>
      <c r="I282" s="8"/>
      <c r="J282" s="8"/>
      <c r="K282" s="8"/>
      <c r="L282" s="8"/>
      <c r="M282" s="8"/>
      <c r="N282" s="8"/>
      <c r="O282" s="8"/>
      <c r="P282" s="8"/>
      <c r="Q282" s="8">
        <v>459218</v>
      </c>
      <c r="R282" s="8"/>
      <c r="S282" s="8"/>
      <c r="T282" s="8"/>
      <c r="U282" s="19">
        <f>G282+H282+I282+J282+K282+L282+M282+N282+O282+Q282</f>
        <v>11906423</v>
      </c>
      <c r="V282" s="31"/>
    </row>
    <row r="283" spans="1:22" ht="38.25">
      <c r="A283" s="1" t="s">
        <v>118</v>
      </c>
      <c r="B283" s="10">
        <v>902</v>
      </c>
      <c r="C283" s="10" t="s">
        <v>52</v>
      </c>
      <c r="D283" s="10" t="s">
        <v>33</v>
      </c>
      <c r="E283" s="10" t="s">
        <v>167</v>
      </c>
      <c r="F283" s="20"/>
      <c r="G283" s="18">
        <f>G284</f>
        <v>3066500</v>
      </c>
      <c r="H283" s="8"/>
      <c r="I283" s="8"/>
      <c r="J283" s="8"/>
      <c r="K283" s="8"/>
      <c r="L283" s="8"/>
      <c r="M283" s="8"/>
      <c r="N283" s="8"/>
      <c r="O283" s="8"/>
      <c r="P283" s="8"/>
      <c r="Q283" s="19">
        <f>Q284</f>
        <v>60247</v>
      </c>
      <c r="R283" s="19"/>
      <c r="S283" s="19"/>
      <c r="T283" s="19"/>
      <c r="U283" s="19">
        <f>U284</f>
        <v>3126747</v>
      </c>
      <c r="V283" s="31"/>
    </row>
    <row r="284" spans="1:22" ht="38.25">
      <c r="A284" s="1" t="s">
        <v>229</v>
      </c>
      <c r="B284" s="10">
        <v>902</v>
      </c>
      <c r="C284" s="10" t="s">
        <v>52</v>
      </c>
      <c r="D284" s="10" t="s">
        <v>33</v>
      </c>
      <c r="E284" s="10" t="s">
        <v>167</v>
      </c>
      <c r="F284" s="20">
        <v>600</v>
      </c>
      <c r="G284" s="18">
        <f>G285</f>
        <v>3066500</v>
      </c>
      <c r="H284" s="8"/>
      <c r="I284" s="8"/>
      <c r="J284" s="8"/>
      <c r="K284" s="8"/>
      <c r="L284" s="8"/>
      <c r="M284" s="8"/>
      <c r="N284" s="8"/>
      <c r="O284" s="8"/>
      <c r="P284" s="8"/>
      <c r="Q284" s="19">
        <f>Q285</f>
        <v>60247</v>
      </c>
      <c r="R284" s="19"/>
      <c r="S284" s="19"/>
      <c r="T284" s="19"/>
      <c r="U284" s="19">
        <f>U285</f>
        <v>3126747</v>
      </c>
      <c r="V284" s="31"/>
    </row>
    <row r="285" spans="1:22" ht="12.75">
      <c r="A285" s="1" t="s">
        <v>117</v>
      </c>
      <c r="B285" s="10">
        <v>902</v>
      </c>
      <c r="C285" s="10" t="s">
        <v>52</v>
      </c>
      <c r="D285" s="10" t="s">
        <v>33</v>
      </c>
      <c r="E285" s="10" t="s">
        <v>167</v>
      </c>
      <c r="F285" s="20">
        <v>610</v>
      </c>
      <c r="G285" s="18">
        <f>G286</f>
        <v>3066500</v>
      </c>
      <c r="H285" s="8"/>
      <c r="I285" s="8"/>
      <c r="J285" s="8"/>
      <c r="K285" s="8"/>
      <c r="L285" s="8"/>
      <c r="M285" s="8"/>
      <c r="N285" s="8"/>
      <c r="O285" s="8"/>
      <c r="P285" s="8"/>
      <c r="Q285" s="19">
        <f>Q286</f>
        <v>60247</v>
      </c>
      <c r="R285" s="19"/>
      <c r="S285" s="19"/>
      <c r="T285" s="19"/>
      <c r="U285" s="19">
        <f>U286</f>
        <v>3126747</v>
      </c>
      <c r="V285" s="31"/>
    </row>
    <row r="286" spans="1:22" ht="51">
      <c r="A286" s="1" t="s">
        <v>39</v>
      </c>
      <c r="B286" s="10">
        <v>902</v>
      </c>
      <c r="C286" s="10" t="s">
        <v>52</v>
      </c>
      <c r="D286" s="10" t="s">
        <v>33</v>
      </c>
      <c r="E286" s="10" t="s">
        <v>167</v>
      </c>
      <c r="F286" s="20">
        <v>611</v>
      </c>
      <c r="G286" s="18">
        <v>3066500</v>
      </c>
      <c r="H286" s="8"/>
      <c r="I286" s="8"/>
      <c r="J286" s="8"/>
      <c r="K286" s="8"/>
      <c r="L286" s="8"/>
      <c r="M286" s="8"/>
      <c r="N286" s="8"/>
      <c r="O286" s="8"/>
      <c r="P286" s="8"/>
      <c r="Q286" s="8">
        <v>60247</v>
      </c>
      <c r="R286" s="8"/>
      <c r="S286" s="8"/>
      <c r="T286" s="8"/>
      <c r="U286" s="19">
        <f>G286+H286+I286+J286+K286+L286+M286+N286+O286+Q286</f>
        <v>3126747</v>
      </c>
      <c r="V286" s="31"/>
    </row>
    <row r="287" spans="1:22" ht="25.5">
      <c r="A287" s="21" t="s">
        <v>222</v>
      </c>
      <c r="B287" s="10">
        <v>902</v>
      </c>
      <c r="C287" s="10" t="s">
        <v>52</v>
      </c>
      <c r="D287" s="10" t="s">
        <v>33</v>
      </c>
      <c r="E287" s="10" t="s">
        <v>223</v>
      </c>
      <c r="F287" s="20"/>
      <c r="G287" s="18"/>
      <c r="H287" s="8"/>
      <c r="I287" s="8"/>
      <c r="J287" s="8"/>
      <c r="K287" s="19">
        <f>K288</f>
        <v>42000</v>
      </c>
      <c r="L287" s="19"/>
      <c r="M287" s="19"/>
      <c r="N287" s="19"/>
      <c r="O287" s="19"/>
      <c r="P287" s="19"/>
      <c r="Q287" s="19"/>
      <c r="R287" s="19"/>
      <c r="S287" s="19"/>
      <c r="T287" s="19"/>
      <c r="U287" s="19">
        <f>U288</f>
        <v>42000</v>
      </c>
      <c r="V287" s="31"/>
    </row>
    <row r="288" spans="1:22" ht="38.25">
      <c r="A288" s="1" t="s">
        <v>229</v>
      </c>
      <c r="B288" s="10">
        <v>902</v>
      </c>
      <c r="C288" s="10" t="s">
        <v>52</v>
      </c>
      <c r="D288" s="10" t="s">
        <v>33</v>
      </c>
      <c r="E288" s="10" t="s">
        <v>223</v>
      </c>
      <c r="F288" s="20">
        <v>600</v>
      </c>
      <c r="G288" s="18"/>
      <c r="H288" s="8"/>
      <c r="I288" s="8"/>
      <c r="J288" s="8"/>
      <c r="K288" s="19">
        <f>K289</f>
        <v>42000</v>
      </c>
      <c r="L288" s="19"/>
      <c r="M288" s="19"/>
      <c r="N288" s="19"/>
      <c r="O288" s="19"/>
      <c r="P288" s="19"/>
      <c r="Q288" s="19"/>
      <c r="R288" s="19"/>
      <c r="S288" s="19"/>
      <c r="T288" s="19"/>
      <c r="U288" s="19">
        <f>U289</f>
        <v>42000</v>
      </c>
      <c r="V288" s="31"/>
    </row>
    <row r="289" spans="1:22" ht="12.75">
      <c r="A289" s="1" t="s">
        <v>117</v>
      </c>
      <c r="B289" s="10">
        <v>902</v>
      </c>
      <c r="C289" s="10" t="s">
        <v>52</v>
      </c>
      <c r="D289" s="10" t="s">
        <v>33</v>
      </c>
      <c r="E289" s="10" t="s">
        <v>223</v>
      </c>
      <c r="F289" s="20">
        <v>610</v>
      </c>
      <c r="G289" s="18"/>
      <c r="H289" s="8"/>
      <c r="I289" s="8"/>
      <c r="J289" s="8"/>
      <c r="K289" s="19">
        <f>K290</f>
        <v>42000</v>
      </c>
      <c r="L289" s="19"/>
      <c r="M289" s="19"/>
      <c r="N289" s="19"/>
      <c r="O289" s="19"/>
      <c r="P289" s="19"/>
      <c r="Q289" s="19"/>
      <c r="R289" s="19"/>
      <c r="S289" s="19"/>
      <c r="T289" s="19"/>
      <c r="U289" s="19">
        <f>U290</f>
        <v>42000</v>
      </c>
      <c r="V289" s="31"/>
    </row>
    <row r="290" spans="1:22" ht="12.75">
      <c r="A290" s="1" t="s">
        <v>256</v>
      </c>
      <c r="B290" s="10">
        <v>902</v>
      </c>
      <c r="C290" s="10" t="s">
        <v>52</v>
      </c>
      <c r="D290" s="10" t="s">
        <v>33</v>
      </c>
      <c r="E290" s="10" t="s">
        <v>223</v>
      </c>
      <c r="F290" s="20">
        <v>612</v>
      </c>
      <c r="G290" s="18"/>
      <c r="H290" s="8"/>
      <c r="I290" s="8"/>
      <c r="J290" s="8"/>
      <c r="K290" s="8">
        <v>42000</v>
      </c>
      <c r="L290" s="8"/>
      <c r="M290" s="8"/>
      <c r="N290" s="8"/>
      <c r="O290" s="8"/>
      <c r="P290" s="8"/>
      <c r="Q290" s="8"/>
      <c r="R290" s="8"/>
      <c r="S290" s="8"/>
      <c r="T290" s="8"/>
      <c r="U290" s="19">
        <f>G290+H290+I290+J290+K290+L290+M290+N290</f>
        <v>42000</v>
      </c>
      <c r="V290" s="31"/>
    </row>
    <row r="291" spans="1:22" ht="12.75">
      <c r="A291" s="12" t="s">
        <v>77</v>
      </c>
      <c r="B291" s="13">
        <v>902</v>
      </c>
      <c r="C291" s="13" t="s">
        <v>52</v>
      </c>
      <c r="D291" s="13" t="s">
        <v>52</v>
      </c>
      <c r="E291" s="15" t="s">
        <v>0</v>
      </c>
      <c r="F291" s="16" t="s">
        <v>0</v>
      </c>
      <c r="G291" s="18">
        <f>G292</f>
        <v>100000</v>
      </c>
      <c r="H291" s="8"/>
      <c r="I291" s="8"/>
      <c r="J291" s="8"/>
      <c r="K291" s="8"/>
      <c r="L291" s="8"/>
      <c r="M291" s="19">
        <f>M292</f>
        <v>105678.4</v>
      </c>
      <c r="N291" s="19"/>
      <c r="O291" s="19"/>
      <c r="P291" s="19"/>
      <c r="Q291" s="19"/>
      <c r="R291" s="19"/>
      <c r="S291" s="19"/>
      <c r="T291" s="19"/>
      <c r="U291" s="19">
        <f>U292</f>
        <v>205678.4</v>
      </c>
      <c r="V291" s="31"/>
    </row>
    <row r="292" spans="1:22" ht="12.75">
      <c r="A292" s="21" t="s">
        <v>43</v>
      </c>
      <c r="B292" s="10">
        <v>902</v>
      </c>
      <c r="C292" s="10" t="s">
        <v>52</v>
      </c>
      <c r="D292" s="10" t="s">
        <v>52</v>
      </c>
      <c r="E292" s="10" t="s">
        <v>168</v>
      </c>
      <c r="F292" s="17" t="s">
        <v>0</v>
      </c>
      <c r="G292" s="5">
        <f>G293</f>
        <v>100000</v>
      </c>
      <c r="H292" s="8"/>
      <c r="I292" s="8"/>
      <c r="J292" s="8"/>
      <c r="K292" s="8"/>
      <c r="L292" s="8"/>
      <c r="M292" s="3">
        <f>M293</f>
        <v>105678.4</v>
      </c>
      <c r="N292" s="3"/>
      <c r="O292" s="3"/>
      <c r="P292" s="3"/>
      <c r="Q292" s="3"/>
      <c r="R292" s="3"/>
      <c r="S292" s="3"/>
      <c r="T292" s="3"/>
      <c r="U292" s="3">
        <f>U293</f>
        <v>205678.4</v>
      </c>
      <c r="V292" s="31"/>
    </row>
    <row r="293" spans="1:22" ht="25.5">
      <c r="A293" s="1" t="s">
        <v>23</v>
      </c>
      <c r="B293" s="10">
        <v>902</v>
      </c>
      <c r="C293" s="10" t="s">
        <v>52</v>
      </c>
      <c r="D293" s="10" t="s">
        <v>52</v>
      </c>
      <c r="E293" s="10" t="s">
        <v>168</v>
      </c>
      <c r="F293" s="20" t="s">
        <v>24</v>
      </c>
      <c r="G293" s="18">
        <f>G294</f>
        <v>100000</v>
      </c>
      <c r="H293" s="8"/>
      <c r="I293" s="8"/>
      <c r="J293" s="8"/>
      <c r="K293" s="8"/>
      <c r="L293" s="8"/>
      <c r="M293" s="19">
        <f>M294</f>
        <v>105678.4</v>
      </c>
      <c r="N293" s="19"/>
      <c r="O293" s="19"/>
      <c r="P293" s="19"/>
      <c r="Q293" s="19"/>
      <c r="R293" s="19"/>
      <c r="S293" s="19"/>
      <c r="T293" s="19"/>
      <c r="U293" s="19">
        <f>U294</f>
        <v>205678.4</v>
      </c>
      <c r="V293" s="31"/>
    </row>
    <row r="294" spans="1:22" ht="38.25">
      <c r="A294" s="1" t="s">
        <v>25</v>
      </c>
      <c r="B294" s="10">
        <v>902</v>
      </c>
      <c r="C294" s="10" t="s">
        <v>52</v>
      </c>
      <c r="D294" s="10" t="s">
        <v>52</v>
      </c>
      <c r="E294" s="10" t="s">
        <v>168</v>
      </c>
      <c r="F294" s="20" t="s">
        <v>26</v>
      </c>
      <c r="G294" s="18">
        <v>100000</v>
      </c>
      <c r="H294" s="8"/>
      <c r="I294" s="8"/>
      <c r="J294" s="8"/>
      <c r="K294" s="8"/>
      <c r="L294" s="8"/>
      <c r="M294" s="8">
        <v>105678.4</v>
      </c>
      <c r="N294" s="8"/>
      <c r="O294" s="8"/>
      <c r="P294" s="8"/>
      <c r="Q294" s="8"/>
      <c r="R294" s="8"/>
      <c r="S294" s="8"/>
      <c r="T294" s="8"/>
      <c r="U294" s="19">
        <f>G294+H294+I294+J294+K294+L294+M294+N294</f>
        <v>205678.4</v>
      </c>
      <c r="V294" s="31"/>
    </row>
    <row r="295" spans="1:22" ht="12.75">
      <c r="A295" s="12" t="s">
        <v>69</v>
      </c>
      <c r="B295" s="13">
        <v>902</v>
      </c>
      <c r="C295" s="13" t="s">
        <v>50</v>
      </c>
      <c r="D295" s="15" t="s">
        <v>0</v>
      </c>
      <c r="E295" s="15" t="s">
        <v>0</v>
      </c>
      <c r="F295" s="16" t="s">
        <v>0</v>
      </c>
      <c r="G295" s="5">
        <f>G296+G313</f>
        <v>22390090</v>
      </c>
      <c r="H295" s="8"/>
      <c r="I295" s="3">
        <f>I296+I313</f>
        <v>49370</v>
      </c>
      <c r="J295" s="3"/>
      <c r="K295" s="3">
        <f aca="true" t="shared" si="18" ref="K295:U295">K296+K313</f>
        <v>281940</v>
      </c>
      <c r="L295" s="3">
        <f t="shared" si="18"/>
        <v>30000</v>
      </c>
      <c r="M295" s="3">
        <f t="shared" si="18"/>
        <v>1707005</v>
      </c>
      <c r="N295" s="3">
        <f t="shared" si="18"/>
        <v>50400</v>
      </c>
      <c r="O295" s="3">
        <f t="shared" si="18"/>
        <v>134799.5</v>
      </c>
      <c r="P295" s="3">
        <f t="shared" si="18"/>
        <v>60000</v>
      </c>
      <c r="Q295" s="3">
        <f>Q296+Q313</f>
        <v>688058</v>
      </c>
      <c r="R295" s="3"/>
      <c r="S295" s="3">
        <f t="shared" si="18"/>
        <v>-149000</v>
      </c>
      <c r="T295" s="3">
        <f>T296+T313</f>
        <v>29320</v>
      </c>
      <c r="U295" s="3">
        <f t="shared" si="18"/>
        <v>25271982.5</v>
      </c>
      <c r="V295" s="31"/>
    </row>
    <row r="296" spans="1:22" ht="12.75">
      <c r="A296" s="12" t="s">
        <v>70</v>
      </c>
      <c r="B296" s="13">
        <v>902</v>
      </c>
      <c r="C296" s="13" t="s">
        <v>50</v>
      </c>
      <c r="D296" s="13" t="s">
        <v>16</v>
      </c>
      <c r="E296" s="15" t="s">
        <v>0</v>
      </c>
      <c r="F296" s="16" t="s">
        <v>0</v>
      </c>
      <c r="G296" s="5">
        <f>G297+G301+G305+G309</f>
        <v>20196410</v>
      </c>
      <c r="H296" s="8"/>
      <c r="I296" s="8"/>
      <c r="J296" s="8"/>
      <c r="K296" s="8"/>
      <c r="L296" s="8"/>
      <c r="M296" s="8"/>
      <c r="N296" s="8"/>
      <c r="O296" s="8"/>
      <c r="P296" s="8"/>
      <c r="Q296" s="3">
        <f>Q297+Q301+Q305+Q309</f>
        <v>681558</v>
      </c>
      <c r="R296" s="3"/>
      <c r="S296" s="3">
        <f>S297+S301+S305+S309</f>
        <v>-150000</v>
      </c>
      <c r="T296" s="3">
        <f>T297+T301+T305+T309</f>
        <v>-3180</v>
      </c>
      <c r="U296" s="3">
        <f>U297+U301+U305+U309</f>
        <v>20724788</v>
      </c>
      <c r="V296" s="31"/>
    </row>
    <row r="297" spans="1:22" ht="12.75">
      <c r="A297" s="1" t="s">
        <v>71</v>
      </c>
      <c r="B297" s="10">
        <v>902</v>
      </c>
      <c r="C297" s="10" t="s">
        <v>50</v>
      </c>
      <c r="D297" s="10" t="s">
        <v>16</v>
      </c>
      <c r="E297" s="10" t="s">
        <v>169</v>
      </c>
      <c r="F297" s="17" t="s">
        <v>0</v>
      </c>
      <c r="G297" s="18">
        <f>G298</f>
        <v>9040000</v>
      </c>
      <c r="H297" s="8"/>
      <c r="I297" s="8"/>
      <c r="J297" s="8"/>
      <c r="K297" s="8"/>
      <c r="L297" s="8"/>
      <c r="M297" s="8"/>
      <c r="N297" s="8"/>
      <c r="O297" s="8"/>
      <c r="P297" s="8"/>
      <c r="Q297" s="19">
        <f aca="true" t="shared" si="19" ref="Q297:U299">Q298</f>
        <v>112877</v>
      </c>
      <c r="R297" s="19"/>
      <c r="S297" s="19">
        <f t="shared" si="19"/>
        <v>-150000</v>
      </c>
      <c r="T297" s="19"/>
      <c r="U297" s="19">
        <f t="shared" si="19"/>
        <v>9002877</v>
      </c>
      <c r="V297" s="31"/>
    </row>
    <row r="298" spans="1:22" ht="38.25">
      <c r="A298" s="1" t="s">
        <v>229</v>
      </c>
      <c r="B298" s="10">
        <v>902</v>
      </c>
      <c r="C298" s="10" t="s">
        <v>50</v>
      </c>
      <c r="D298" s="10" t="s">
        <v>16</v>
      </c>
      <c r="E298" s="10" t="s">
        <v>169</v>
      </c>
      <c r="F298" s="20" t="s">
        <v>38</v>
      </c>
      <c r="G298" s="18">
        <f>G299</f>
        <v>9040000</v>
      </c>
      <c r="H298" s="8"/>
      <c r="I298" s="8"/>
      <c r="J298" s="8"/>
      <c r="K298" s="8"/>
      <c r="L298" s="8"/>
      <c r="M298" s="8"/>
      <c r="N298" s="8"/>
      <c r="O298" s="8"/>
      <c r="P298" s="8"/>
      <c r="Q298" s="19">
        <f t="shared" si="19"/>
        <v>112877</v>
      </c>
      <c r="R298" s="19"/>
      <c r="S298" s="19">
        <f t="shared" si="19"/>
        <v>-150000</v>
      </c>
      <c r="T298" s="19"/>
      <c r="U298" s="19">
        <f t="shared" si="19"/>
        <v>9002877</v>
      </c>
      <c r="V298" s="31"/>
    </row>
    <row r="299" spans="1:22" ht="12.75">
      <c r="A299" s="1" t="s">
        <v>117</v>
      </c>
      <c r="B299" s="10">
        <v>902</v>
      </c>
      <c r="C299" s="10" t="s">
        <v>50</v>
      </c>
      <c r="D299" s="10" t="s">
        <v>16</v>
      </c>
      <c r="E299" s="10" t="s">
        <v>169</v>
      </c>
      <c r="F299" s="20">
        <v>610</v>
      </c>
      <c r="G299" s="18">
        <f>G300</f>
        <v>9040000</v>
      </c>
      <c r="H299" s="8"/>
      <c r="I299" s="8"/>
      <c r="J299" s="8"/>
      <c r="K299" s="8"/>
      <c r="L299" s="8"/>
      <c r="M299" s="8"/>
      <c r="N299" s="8"/>
      <c r="O299" s="8"/>
      <c r="P299" s="8"/>
      <c r="Q299" s="19">
        <f t="shared" si="19"/>
        <v>112877</v>
      </c>
      <c r="R299" s="19"/>
      <c r="S299" s="19">
        <f t="shared" si="19"/>
        <v>-150000</v>
      </c>
      <c r="T299" s="19"/>
      <c r="U299" s="19">
        <f t="shared" si="19"/>
        <v>9002877</v>
      </c>
      <c r="V299" s="31"/>
    </row>
    <row r="300" spans="1:22" ht="51">
      <c r="A300" s="1" t="s">
        <v>39</v>
      </c>
      <c r="B300" s="10">
        <v>902</v>
      </c>
      <c r="C300" s="10" t="s">
        <v>50</v>
      </c>
      <c r="D300" s="10" t="s">
        <v>16</v>
      </c>
      <c r="E300" s="10" t="s">
        <v>169</v>
      </c>
      <c r="F300" s="20" t="s">
        <v>40</v>
      </c>
      <c r="G300" s="18">
        <v>9040000</v>
      </c>
      <c r="H300" s="8"/>
      <c r="I300" s="8"/>
      <c r="J300" s="8"/>
      <c r="K300" s="8"/>
      <c r="L300" s="8"/>
      <c r="M300" s="8"/>
      <c r="N300" s="8"/>
      <c r="O300" s="8"/>
      <c r="P300" s="8"/>
      <c r="Q300" s="8">
        <v>112877</v>
      </c>
      <c r="R300" s="8"/>
      <c r="S300" s="8">
        <v>-150000</v>
      </c>
      <c r="T300" s="8"/>
      <c r="U300" s="19">
        <f>G300+H300+I300+J300+K300+L300+M300+N300+O300+Q300+P300+S300</f>
        <v>9002877</v>
      </c>
      <c r="V300" s="31"/>
    </row>
    <row r="301" spans="1:22" ht="38.25">
      <c r="A301" s="21" t="s">
        <v>171</v>
      </c>
      <c r="B301" s="10">
        <v>902</v>
      </c>
      <c r="C301" s="10" t="s">
        <v>50</v>
      </c>
      <c r="D301" s="10" t="s">
        <v>16</v>
      </c>
      <c r="E301" s="10" t="s">
        <v>170</v>
      </c>
      <c r="F301" s="17" t="s">
        <v>0</v>
      </c>
      <c r="G301" s="18">
        <f>G302</f>
        <v>6166670</v>
      </c>
      <c r="H301" s="8"/>
      <c r="I301" s="8"/>
      <c r="J301" s="8"/>
      <c r="K301" s="8"/>
      <c r="L301" s="8"/>
      <c r="M301" s="8"/>
      <c r="N301" s="8"/>
      <c r="O301" s="8"/>
      <c r="P301" s="8"/>
      <c r="Q301" s="19">
        <f>Q302</f>
        <v>13709</v>
      </c>
      <c r="R301" s="19"/>
      <c r="S301" s="19"/>
      <c r="T301" s="19"/>
      <c r="U301" s="19">
        <f>U302</f>
        <v>6180379</v>
      </c>
      <c r="V301" s="31"/>
    </row>
    <row r="302" spans="1:22" ht="38.25">
      <c r="A302" s="1" t="s">
        <v>229</v>
      </c>
      <c r="B302" s="10">
        <v>902</v>
      </c>
      <c r="C302" s="10" t="s">
        <v>50</v>
      </c>
      <c r="D302" s="10" t="s">
        <v>16</v>
      </c>
      <c r="E302" s="10" t="s">
        <v>170</v>
      </c>
      <c r="F302" s="20" t="s">
        <v>38</v>
      </c>
      <c r="G302" s="18">
        <f>G303</f>
        <v>6166670</v>
      </c>
      <c r="H302" s="8"/>
      <c r="I302" s="8"/>
      <c r="J302" s="8"/>
      <c r="K302" s="8"/>
      <c r="L302" s="8"/>
      <c r="M302" s="8"/>
      <c r="N302" s="8"/>
      <c r="O302" s="8"/>
      <c r="P302" s="8"/>
      <c r="Q302" s="19">
        <f>Q303</f>
        <v>13709</v>
      </c>
      <c r="R302" s="19"/>
      <c r="S302" s="19"/>
      <c r="T302" s="19"/>
      <c r="U302" s="19">
        <f>U303</f>
        <v>6180379</v>
      </c>
      <c r="V302" s="31"/>
    </row>
    <row r="303" spans="1:22" ht="12.75">
      <c r="A303" s="1" t="s">
        <v>117</v>
      </c>
      <c r="B303" s="10">
        <v>902</v>
      </c>
      <c r="C303" s="10" t="s">
        <v>50</v>
      </c>
      <c r="D303" s="10" t="s">
        <v>16</v>
      </c>
      <c r="E303" s="10" t="s">
        <v>170</v>
      </c>
      <c r="F303" s="20">
        <v>610</v>
      </c>
      <c r="G303" s="18">
        <f>G304</f>
        <v>6166670</v>
      </c>
      <c r="H303" s="8"/>
      <c r="I303" s="8"/>
      <c r="J303" s="8"/>
      <c r="K303" s="8"/>
      <c r="L303" s="8"/>
      <c r="M303" s="8"/>
      <c r="N303" s="8"/>
      <c r="O303" s="8"/>
      <c r="P303" s="8"/>
      <c r="Q303" s="19">
        <f>Q304</f>
        <v>13709</v>
      </c>
      <c r="R303" s="19"/>
      <c r="S303" s="19"/>
      <c r="T303" s="19"/>
      <c r="U303" s="19">
        <f>U304</f>
        <v>6180379</v>
      </c>
      <c r="V303" s="31"/>
    </row>
    <row r="304" spans="1:22" ht="51">
      <c r="A304" s="1" t="s">
        <v>39</v>
      </c>
      <c r="B304" s="10">
        <v>902</v>
      </c>
      <c r="C304" s="10" t="s">
        <v>50</v>
      </c>
      <c r="D304" s="10" t="s">
        <v>16</v>
      </c>
      <c r="E304" s="10" t="s">
        <v>170</v>
      </c>
      <c r="F304" s="20" t="s">
        <v>40</v>
      </c>
      <c r="G304" s="18">
        <v>6166670</v>
      </c>
      <c r="H304" s="8"/>
      <c r="I304" s="8"/>
      <c r="J304" s="8"/>
      <c r="K304" s="8"/>
      <c r="L304" s="8"/>
      <c r="M304" s="8"/>
      <c r="N304" s="8"/>
      <c r="O304" s="8"/>
      <c r="P304" s="8"/>
      <c r="Q304" s="8">
        <v>13709</v>
      </c>
      <c r="R304" s="8"/>
      <c r="S304" s="8"/>
      <c r="T304" s="8"/>
      <c r="U304" s="19">
        <f>G304+H304+I304+J304+K304+L304+M304+N304+O304+Q304</f>
        <v>6180379</v>
      </c>
      <c r="V304" s="31"/>
    </row>
    <row r="305" spans="1:22" ht="38.25">
      <c r="A305" s="21" t="s">
        <v>173</v>
      </c>
      <c r="B305" s="10">
        <v>902</v>
      </c>
      <c r="C305" s="10" t="s">
        <v>50</v>
      </c>
      <c r="D305" s="10" t="s">
        <v>16</v>
      </c>
      <c r="E305" s="10" t="s">
        <v>172</v>
      </c>
      <c r="F305" s="17" t="s">
        <v>0</v>
      </c>
      <c r="G305" s="18">
        <f>G306</f>
        <v>4980200</v>
      </c>
      <c r="H305" s="8"/>
      <c r="I305" s="8"/>
      <c r="J305" s="8"/>
      <c r="K305" s="8"/>
      <c r="L305" s="8"/>
      <c r="M305" s="8"/>
      <c r="N305" s="8"/>
      <c r="O305" s="8"/>
      <c r="P305" s="8"/>
      <c r="Q305" s="19">
        <f>Q306</f>
        <v>554972</v>
      </c>
      <c r="R305" s="19"/>
      <c r="S305" s="19"/>
      <c r="T305" s="19"/>
      <c r="U305" s="19">
        <f>U306</f>
        <v>5535172</v>
      </c>
      <c r="V305" s="31"/>
    </row>
    <row r="306" spans="1:22" ht="38.25">
      <c r="A306" s="1" t="s">
        <v>229</v>
      </c>
      <c r="B306" s="10">
        <v>902</v>
      </c>
      <c r="C306" s="10" t="s">
        <v>50</v>
      </c>
      <c r="D306" s="10" t="s">
        <v>16</v>
      </c>
      <c r="E306" s="10" t="s">
        <v>172</v>
      </c>
      <c r="F306" s="20" t="s">
        <v>38</v>
      </c>
      <c r="G306" s="18">
        <f>G307</f>
        <v>4980200</v>
      </c>
      <c r="H306" s="8"/>
      <c r="I306" s="8"/>
      <c r="J306" s="8"/>
      <c r="K306" s="8"/>
      <c r="L306" s="8"/>
      <c r="M306" s="8"/>
      <c r="N306" s="8"/>
      <c r="O306" s="8"/>
      <c r="P306" s="8"/>
      <c r="Q306" s="19">
        <f>Q307</f>
        <v>554972</v>
      </c>
      <c r="R306" s="19"/>
      <c r="S306" s="19"/>
      <c r="T306" s="19"/>
      <c r="U306" s="19">
        <f>U307</f>
        <v>5535172</v>
      </c>
      <c r="V306" s="31"/>
    </row>
    <row r="307" spans="1:22" ht="12.75">
      <c r="A307" s="1" t="s">
        <v>117</v>
      </c>
      <c r="B307" s="10">
        <v>902</v>
      </c>
      <c r="C307" s="10" t="s">
        <v>50</v>
      </c>
      <c r="D307" s="10" t="s">
        <v>16</v>
      </c>
      <c r="E307" s="10" t="s">
        <v>172</v>
      </c>
      <c r="F307" s="20">
        <v>610</v>
      </c>
      <c r="G307" s="18">
        <f>G308</f>
        <v>4980200</v>
      </c>
      <c r="H307" s="8"/>
      <c r="I307" s="8"/>
      <c r="J307" s="8"/>
      <c r="K307" s="8"/>
      <c r="L307" s="8"/>
      <c r="M307" s="8"/>
      <c r="N307" s="8"/>
      <c r="O307" s="8"/>
      <c r="P307" s="8"/>
      <c r="Q307" s="19">
        <f>Q308</f>
        <v>554972</v>
      </c>
      <c r="R307" s="19"/>
      <c r="S307" s="19"/>
      <c r="T307" s="19"/>
      <c r="U307" s="19">
        <f>U308</f>
        <v>5535172</v>
      </c>
      <c r="V307" s="31"/>
    </row>
    <row r="308" spans="1:22" ht="51">
      <c r="A308" s="1" t="s">
        <v>39</v>
      </c>
      <c r="B308" s="10">
        <v>902</v>
      </c>
      <c r="C308" s="10" t="s">
        <v>50</v>
      </c>
      <c r="D308" s="10" t="s">
        <v>16</v>
      </c>
      <c r="E308" s="10" t="s">
        <v>172</v>
      </c>
      <c r="F308" s="20" t="s">
        <v>40</v>
      </c>
      <c r="G308" s="18">
        <v>4980200</v>
      </c>
      <c r="H308" s="8"/>
      <c r="I308" s="8"/>
      <c r="J308" s="8"/>
      <c r="K308" s="8"/>
      <c r="L308" s="8"/>
      <c r="M308" s="8"/>
      <c r="N308" s="8"/>
      <c r="O308" s="8"/>
      <c r="P308" s="8"/>
      <c r="Q308" s="8">
        <v>554972</v>
      </c>
      <c r="R308" s="8"/>
      <c r="S308" s="8"/>
      <c r="T308" s="8"/>
      <c r="U308" s="19">
        <f>G308+H308+I308+J308+K308+L308+M308+N308+O308+Q308</f>
        <v>5535172</v>
      </c>
      <c r="V308" s="31"/>
    </row>
    <row r="309" spans="1:22" ht="76.5">
      <c r="A309" s="21" t="s">
        <v>72</v>
      </c>
      <c r="B309" s="10">
        <v>902</v>
      </c>
      <c r="C309" s="10" t="s">
        <v>50</v>
      </c>
      <c r="D309" s="10" t="s">
        <v>16</v>
      </c>
      <c r="E309" s="10" t="s">
        <v>119</v>
      </c>
      <c r="F309" s="17" t="s">
        <v>0</v>
      </c>
      <c r="G309" s="18">
        <f>G310</f>
        <v>9540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19">
        <f aca="true" t="shared" si="20" ref="T309:U311">T310</f>
        <v>-3180</v>
      </c>
      <c r="U309" s="19">
        <f t="shared" si="20"/>
        <v>6360</v>
      </c>
      <c r="V309" s="31"/>
    </row>
    <row r="310" spans="1:22" ht="38.25">
      <c r="A310" s="1" t="s">
        <v>229</v>
      </c>
      <c r="B310" s="10">
        <v>902</v>
      </c>
      <c r="C310" s="10" t="s">
        <v>50</v>
      </c>
      <c r="D310" s="10" t="s">
        <v>16</v>
      </c>
      <c r="E310" s="10" t="s">
        <v>119</v>
      </c>
      <c r="F310" s="20" t="s">
        <v>38</v>
      </c>
      <c r="G310" s="18">
        <f>G311</f>
        <v>9540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19">
        <f t="shared" si="20"/>
        <v>-3180</v>
      </c>
      <c r="U310" s="19">
        <f t="shared" si="20"/>
        <v>6360</v>
      </c>
      <c r="V310" s="31"/>
    </row>
    <row r="311" spans="1:22" ht="12.75">
      <c r="A311" s="1" t="s">
        <v>117</v>
      </c>
      <c r="B311" s="10">
        <v>902</v>
      </c>
      <c r="C311" s="10" t="s">
        <v>50</v>
      </c>
      <c r="D311" s="10" t="s">
        <v>16</v>
      </c>
      <c r="E311" s="10" t="s">
        <v>119</v>
      </c>
      <c r="F311" s="20">
        <v>610</v>
      </c>
      <c r="G311" s="18">
        <v>9540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19">
        <f t="shared" si="20"/>
        <v>-3180</v>
      </c>
      <c r="U311" s="19">
        <f t="shared" si="20"/>
        <v>6360</v>
      </c>
      <c r="V311" s="31"/>
    </row>
    <row r="312" spans="1:22" ht="51">
      <c r="A312" s="1" t="s">
        <v>39</v>
      </c>
      <c r="B312" s="10">
        <v>902</v>
      </c>
      <c r="C312" s="10" t="s">
        <v>50</v>
      </c>
      <c r="D312" s="10" t="s">
        <v>16</v>
      </c>
      <c r="E312" s="10" t="s">
        <v>119</v>
      </c>
      <c r="F312" s="20" t="s">
        <v>40</v>
      </c>
      <c r="G312" s="18">
        <v>9540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>
        <v>-3180</v>
      </c>
      <c r="U312" s="19">
        <f>G312+H312+I312+J312+K312+L312+M312+N312+T312</f>
        <v>6360</v>
      </c>
      <c r="V312" s="31"/>
    </row>
    <row r="313" spans="1:22" ht="25.5">
      <c r="A313" s="1" t="s">
        <v>252</v>
      </c>
      <c r="B313" s="10">
        <v>902</v>
      </c>
      <c r="C313" s="10" t="s">
        <v>50</v>
      </c>
      <c r="D313" s="10" t="s">
        <v>253</v>
      </c>
      <c r="E313" s="10"/>
      <c r="F313" s="20"/>
      <c r="G313" s="18">
        <f>G314</f>
        <v>2193680</v>
      </c>
      <c r="H313" s="8"/>
      <c r="I313" s="19">
        <f>I314</f>
        <v>49370</v>
      </c>
      <c r="J313" s="19"/>
      <c r="K313" s="19">
        <f aca="true" t="shared" si="21" ref="K313:U313">K314</f>
        <v>281940</v>
      </c>
      <c r="L313" s="19">
        <f t="shared" si="21"/>
        <v>30000</v>
      </c>
      <c r="M313" s="19">
        <f t="shared" si="21"/>
        <v>1707005</v>
      </c>
      <c r="N313" s="19">
        <f t="shared" si="21"/>
        <v>50400</v>
      </c>
      <c r="O313" s="19">
        <f t="shared" si="21"/>
        <v>134799.5</v>
      </c>
      <c r="P313" s="19">
        <f t="shared" si="21"/>
        <v>60000</v>
      </c>
      <c r="Q313" s="19">
        <f t="shared" si="21"/>
        <v>6500</v>
      </c>
      <c r="R313" s="19"/>
      <c r="S313" s="19">
        <f t="shared" si="21"/>
        <v>1000</v>
      </c>
      <c r="T313" s="19">
        <f t="shared" si="21"/>
        <v>32500</v>
      </c>
      <c r="U313" s="19">
        <f t="shared" si="21"/>
        <v>4547194.5</v>
      </c>
      <c r="V313" s="31"/>
    </row>
    <row r="314" spans="1:22" ht="46.5" customHeight="1">
      <c r="A314" s="1" t="s">
        <v>254</v>
      </c>
      <c r="B314" s="10">
        <v>902</v>
      </c>
      <c r="C314" s="10" t="s">
        <v>50</v>
      </c>
      <c r="D314" s="10" t="s">
        <v>253</v>
      </c>
      <c r="E314" s="10" t="s">
        <v>255</v>
      </c>
      <c r="F314" s="20"/>
      <c r="G314" s="18">
        <f>G315+G317</f>
        <v>2193680</v>
      </c>
      <c r="H314" s="8"/>
      <c r="I314" s="19">
        <f>I315+I317</f>
        <v>49370</v>
      </c>
      <c r="J314" s="19"/>
      <c r="K314" s="19">
        <f aca="true" t="shared" si="22" ref="K314:U314">K315+K317</f>
        <v>281940</v>
      </c>
      <c r="L314" s="19">
        <f t="shared" si="22"/>
        <v>30000</v>
      </c>
      <c r="M314" s="19">
        <f t="shared" si="22"/>
        <v>1707005</v>
      </c>
      <c r="N314" s="19">
        <f t="shared" si="22"/>
        <v>50400</v>
      </c>
      <c r="O314" s="19">
        <f t="shared" si="22"/>
        <v>134799.5</v>
      </c>
      <c r="P314" s="19">
        <f>P315+P317</f>
        <v>60000</v>
      </c>
      <c r="Q314" s="19">
        <f>Q315+Q317</f>
        <v>6500</v>
      </c>
      <c r="R314" s="19"/>
      <c r="S314" s="19">
        <f>S315+S317</f>
        <v>1000</v>
      </c>
      <c r="T314" s="19">
        <f>T315+T317</f>
        <v>32500</v>
      </c>
      <c r="U314" s="19">
        <f t="shared" si="22"/>
        <v>4547194.5</v>
      </c>
      <c r="V314" s="31"/>
    </row>
    <row r="315" spans="1:22" ht="25.5">
      <c r="A315" s="1" t="s">
        <v>23</v>
      </c>
      <c r="B315" s="10">
        <v>902</v>
      </c>
      <c r="C315" s="10" t="s">
        <v>50</v>
      </c>
      <c r="D315" s="10" t="s">
        <v>253</v>
      </c>
      <c r="E315" s="10" t="s">
        <v>255</v>
      </c>
      <c r="F315" s="20">
        <v>200</v>
      </c>
      <c r="G315" s="18">
        <f>G316</f>
        <v>615000</v>
      </c>
      <c r="H315" s="8"/>
      <c r="I315" s="8"/>
      <c r="J315" s="8"/>
      <c r="K315" s="19">
        <f aca="true" t="shared" si="23" ref="K315:U315">K316</f>
        <v>159620</v>
      </c>
      <c r="L315" s="19">
        <f t="shared" si="23"/>
        <v>30000</v>
      </c>
      <c r="M315" s="19">
        <f t="shared" si="23"/>
        <v>1561426</v>
      </c>
      <c r="N315" s="19">
        <f t="shared" si="23"/>
        <v>50400</v>
      </c>
      <c r="O315" s="19">
        <f t="shared" si="23"/>
        <v>134799.5</v>
      </c>
      <c r="P315" s="19">
        <f t="shared" si="23"/>
        <v>453000</v>
      </c>
      <c r="Q315" s="19">
        <f t="shared" si="23"/>
        <v>6500</v>
      </c>
      <c r="R315" s="19"/>
      <c r="S315" s="19">
        <f t="shared" si="23"/>
        <v>1000</v>
      </c>
      <c r="T315" s="19">
        <f t="shared" si="23"/>
        <v>32500</v>
      </c>
      <c r="U315" s="19">
        <f t="shared" si="23"/>
        <v>3044245.5</v>
      </c>
      <c r="V315" s="31"/>
    </row>
    <row r="316" spans="1:22" ht="38.25">
      <c r="A316" s="1" t="s">
        <v>25</v>
      </c>
      <c r="B316" s="10">
        <v>902</v>
      </c>
      <c r="C316" s="10" t="s">
        <v>50</v>
      </c>
      <c r="D316" s="10" t="s">
        <v>253</v>
      </c>
      <c r="E316" s="10" t="s">
        <v>255</v>
      </c>
      <c r="F316" s="20">
        <v>240</v>
      </c>
      <c r="G316" s="18">
        <v>615000</v>
      </c>
      <c r="H316" s="8"/>
      <c r="I316" s="8"/>
      <c r="J316" s="8"/>
      <c r="K316" s="8">
        <v>159620</v>
      </c>
      <c r="L316" s="8">
        <v>30000</v>
      </c>
      <c r="M316" s="8">
        <v>1561426</v>
      </c>
      <c r="N316" s="8">
        <v>50400</v>
      </c>
      <c r="O316" s="8">
        <v>134799.5</v>
      </c>
      <c r="P316" s="8">
        <v>453000</v>
      </c>
      <c r="Q316" s="8">
        <v>6500</v>
      </c>
      <c r="R316" s="8"/>
      <c r="S316" s="8">
        <v>1000</v>
      </c>
      <c r="T316" s="8">
        <v>32500</v>
      </c>
      <c r="U316" s="19">
        <f>G316+H316+I316+J316+K316+L316+M316+N316+O316+Q316+P316+S316+T316</f>
        <v>3044245.5</v>
      </c>
      <c r="V316" s="31"/>
    </row>
    <row r="317" spans="1:22" ht="38.25">
      <c r="A317" s="1" t="s">
        <v>229</v>
      </c>
      <c r="B317" s="10">
        <v>902</v>
      </c>
      <c r="C317" s="10" t="s">
        <v>50</v>
      </c>
      <c r="D317" s="10" t="s">
        <v>253</v>
      </c>
      <c r="E317" s="10" t="s">
        <v>255</v>
      </c>
      <c r="F317" s="20">
        <v>600</v>
      </c>
      <c r="G317" s="18">
        <f>G318</f>
        <v>1578680</v>
      </c>
      <c r="H317" s="8"/>
      <c r="I317" s="19">
        <f>I318</f>
        <v>49370</v>
      </c>
      <c r="J317" s="19"/>
      <c r="K317" s="19">
        <f>K318</f>
        <v>122320</v>
      </c>
      <c r="L317" s="19"/>
      <c r="M317" s="19">
        <f>M318</f>
        <v>145579</v>
      </c>
      <c r="N317" s="19"/>
      <c r="O317" s="19"/>
      <c r="P317" s="19">
        <f>P318</f>
        <v>-393000</v>
      </c>
      <c r="Q317" s="19"/>
      <c r="R317" s="19"/>
      <c r="S317" s="19"/>
      <c r="T317" s="19"/>
      <c r="U317" s="19">
        <f>U318</f>
        <v>1502949</v>
      </c>
      <c r="V317" s="31"/>
    </row>
    <row r="318" spans="1:22" ht="12.75">
      <c r="A318" s="1" t="s">
        <v>117</v>
      </c>
      <c r="B318" s="10">
        <v>902</v>
      </c>
      <c r="C318" s="10" t="s">
        <v>50</v>
      </c>
      <c r="D318" s="10" t="s">
        <v>253</v>
      </c>
      <c r="E318" s="10" t="s">
        <v>255</v>
      </c>
      <c r="F318" s="20">
        <v>610</v>
      </c>
      <c r="G318" s="18">
        <f>G319</f>
        <v>1578680</v>
      </c>
      <c r="H318" s="8"/>
      <c r="I318" s="19">
        <f>I319</f>
        <v>49370</v>
      </c>
      <c r="J318" s="19"/>
      <c r="K318" s="19">
        <f>K319</f>
        <v>122320</v>
      </c>
      <c r="L318" s="19"/>
      <c r="M318" s="19">
        <f>M319</f>
        <v>145579</v>
      </c>
      <c r="N318" s="19"/>
      <c r="O318" s="19"/>
      <c r="P318" s="19">
        <f>P319</f>
        <v>-393000</v>
      </c>
      <c r="Q318" s="19"/>
      <c r="R318" s="19"/>
      <c r="S318" s="19"/>
      <c r="T318" s="19"/>
      <c r="U318" s="19">
        <f>U319</f>
        <v>1502949</v>
      </c>
      <c r="V318" s="31"/>
    </row>
    <row r="319" spans="1:22" ht="12.75">
      <c r="A319" s="1" t="s">
        <v>256</v>
      </c>
      <c r="B319" s="10">
        <v>902</v>
      </c>
      <c r="C319" s="10" t="s">
        <v>50</v>
      </c>
      <c r="D319" s="10" t="s">
        <v>253</v>
      </c>
      <c r="E319" s="10" t="s">
        <v>255</v>
      </c>
      <c r="F319" s="20">
        <v>612</v>
      </c>
      <c r="G319" s="18">
        <v>1578680</v>
      </c>
      <c r="H319" s="8"/>
      <c r="I319" s="8">
        <v>49370</v>
      </c>
      <c r="J319" s="8"/>
      <c r="K319" s="8">
        <v>122320</v>
      </c>
      <c r="L319" s="8"/>
      <c r="M319" s="8">
        <v>145579</v>
      </c>
      <c r="N319" s="8"/>
      <c r="O319" s="8"/>
      <c r="P319" s="8">
        <v>-393000</v>
      </c>
      <c r="Q319" s="8"/>
      <c r="R319" s="8"/>
      <c r="S319" s="8"/>
      <c r="T319" s="8"/>
      <c r="U319" s="19">
        <f>G319+H319+I319+J319+K319+L319+M319+N319+P319</f>
        <v>1502949</v>
      </c>
      <c r="V319" s="31"/>
    </row>
    <row r="320" spans="1:22" ht="12.75">
      <c r="A320" s="46" t="s">
        <v>278</v>
      </c>
      <c r="B320" s="10">
        <v>902</v>
      </c>
      <c r="C320" s="10" t="s">
        <v>282</v>
      </c>
      <c r="D320" s="10"/>
      <c r="E320" s="10"/>
      <c r="F320" s="20"/>
      <c r="G320" s="18"/>
      <c r="H320" s="8"/>
      <c r="I320" s="19">
        <f>I321</f>
        <v>15200000</v>
      </c>
      <c r="J320" s="19"/>
      <c r="K320" s="19"/>
      <c r="L320" s="19">
        <f>L321</f>
        <v>100000</v>
      </c>
      <c r="M320" s="19"/>
      <c r="N320" s="19"/>
      <c r="O320" s="19"/>
      <c r="P320" s="19">
        <f>P321</f>
        <v>4000000</v>
      </c>
      <c r="Q320" s="19"/>
      <c r="R320" s="19"/>
      <c r="S320" s="19"/>
      <c r="T320" s="19">
        <f>T321</f>
        <v>717945.17</v>
      </c>
      <c r="U320" s="19">
        <f>U321</f>
        <v>20017945.17</v>
      </c>
      <c r="V320" s="31"/>
    </row>
    <row r="321" spans="1:22" ht="12.75">
      <c r="A321" s="47" t="s">
        <v>279</v>
      </c>
      <c r="B321" s="10">
        <v>902</v>
      </c>
      <c r="C321" s="10" t="s">
        <v>282</v>
      </c>
      <c r="D321" s="10" t="s">
        <v>276</v>
      </c>
      <c r="E321" s="10"/>
      <c r="F321" s="20"/>
      <c r="G321" s="18"/>
      <c r="H321" s="8"/>
      <c r="I321" s="19">
        <f>I322</f>
        <v>15200000</v>
      </c>
      <c r="J321" s="19"/>
      <c r="K321" s="19"/>
      <c r="L321" s="19">
        <f>L322+L326</f>
        <v>100000</v>
      </c>
      <c r="M321" s="19"/>
      <c r="N321" s="19"/>
      <c r="O321" s="19"/>
      <c r="P321" s="19">
        <f>P322+P326</f>
        <v>4000000</v>
      </c>
      <c r="Q321" s="19"/>
      <c r="R321" s="19"/>
      <c r="S321" s="19"/>
      <c r="T321" s="19">
        <f>T322+T326</f>
        <v>717945.17</v>
      </c>
      <c r="U321" s="19">
        <f>U322+U326</f>
        <v>20017945.17</v>
      </c>
      <c r="V321" s="31"/>
    </row>
    <row r="322" spans="1:22" ht="22.5">
      <c r="A322" s="47" t="s">
        <v>280</v>
      </c>
      <c r="B322" s="10">
        <v>902</v>
      </c>
      <c r="C322" s="10" t="s">
        <v>282</v>
      </c>
      <c r="D322" s="10" t="s">
        <v>276</v>
      </c>
      <c r="E322" s="10" t="s">
        <v>277</v>
      </c>
      <c r="F322" s="20"/>
      <c r="G322" s="18"/>
      <c r="H322" s="8"/>
      <c r="I322" s="19">
        <f>I323</f>
        <v>15200000</v>
      </c>
      <c r="J322" s="19"/>
      <c r="K322" s="19"/>
      <c r="L322" s="19"/>
      <c r="M322" s="19"/>
      <c r="N322" s="19"/>
      <c r="O322" s="19"/>
      <c r="P322" s="19">
        <f>P323</f>
        <v>4000000</v>
      </c>
      <c r="Q322" s="19"/>
      <c r="R322" s="19"/>
      <c r="S322" s="19"/>
      <c r="T322" s="19"/>
      <c r="U322" s="19">
        <f>U323</f>
        <v>19200000</v>
      </c>
      <c r="V322" s="31"/>
    </row>
    <row r="323" spans="1:22" ht="22.5">
      <c r="A323" s="47" t="s">
        <v>272</v>
      </c>
      <c r="B323" s="10">
        <v>902</v>
      </c>
      <c r="C323" s="10" t="s">
        <v>282</v>
      </c>
      <c r="D323" s="10" t="s">
        <v>276</v>
      </c>
      <c r="E323" s="10" t="s">
        <v>277</v>
      </c>
      <c r="F323" s="20">
        <v>400</v>
      </c>
      <c r="G323" s="18"/>
      <c r="H323" s="8"/>
      <c r="I323" s="19">
        <f>I325</f>
        <v>15200000</v>
      </c>
      <c r="J323" s="19"/>
      <c r="K323" s="19"/>
      <c r="L323" s="19"/>
      <c r="M323" s="19"/>
      <c r="N323" s="19"/>
      <c r="O323" s="19"/>
      <c r="P323" s="19">
        <f>P325</f>
        <v>4000000</v>
      </c>
      <c r="Q323" s="19"/>
      <c r="R323" s="19"/>
      <c r="S323" s="19"/>
      <c r="T323" s="19"/>
      <c r="U323" s="19">
        <f>U325</f>
        <v>19200000</v>
      </c>
      <c r="V323" s="31"/>
    </row>
    <row r="324" spans="1:22" ht="12.75">
      <c r="A324" s="1" t="s">
        <v>111</v>
      </c>
      <c r="B324" s="10">
        <v>902</v>
      </c>
      <c r="C324" s="10" t="s">
        <v>282</v>
      </c>
      <c r="D324" s="10" t="s">
        <v>276</v>
      </c>
      <c r="E324" s="10" t="s">
        <v>277</v>
      </c>
      <c r="F324" s="20">
        <v>410</v>
      </c>
      <c r="G324" s="18"/>
      <c r="H324" s="8"/>
      <c r="I324" s="19"/>
      <c r="J324" s="19"/>
      <c r="K324" s="19"/>
      <c r="L324" s="19"/>
      <c r="M324" s="19"/>
      <c r="N324" s="19"/>
      <c r="O324" s="19"/>
      <c r="P324" s="19">
        <f>P325</f>
        <v>4000000</v>
      </c>
      <c r="Q324" s="19"/>
      <c r="R324" s="19"/>
      <c r="S324" s="19"/>
      <c r="T324" s="19"/>
      <c r="U324" s="19">
        <f>U325</f>
        <v>19200000</v>
      </c>
      <c r="V324" s="31"/>
    </row>
    <row r="325" spans="1:22" ht="33.75">
      <c r="A325" s="47" t="s">
        <v>281</v>
      </c>
      <c r="B325" s="10">
        <v>902</v>
      </c>
      <c r="C325" s="10" t="s">
        <v>282</v>
      </c>
      <c r="D325" s="10" t="s">
        <v>276</v>
      </c>
      <c r="E325" s="10" t="s">
        <v>277</v>
      </c>
      <c r="F325" s="20">
        <v>414</v>
      </c>
      <c r="G325" s="18"/>
      <c r="H325" s="8"/>
      <c r="I325" s="8">
        <v>15200000</v>
      </c>
      <c r="J325" s="8"/>
      <c r="K325" s="8"/>
      <c r="L325" s="8"/>
      <c r="M325" s="8"/>
      <c r="N325" s="8"/>
      <c r="O325" s="8"/>
      <c r="P325" s="8">
        <v>4000000</v>
      </c>
      <c r="Q325" s="8"/>
      <c r="R325" s="8"/>
      <c r="S325" s="8"/>
      <c r="T325" s="8"/>
      <c r="U325" s="19">
        <f>G325+H325+I325+J325+K325+L325+M325+N325+P325</f>
        <v>19200000</v>
      </c>
      <c r="V325" s="31"/>
    </row>
    <row r="326" spans="1:22" ht="45">
      <c r="A326" s="48" t="s">
        <v>293</v>
      </c>
      <c r="B326" s="10">
        <v>902</v>
      </c>
      <c r="C326" s="10" t="s">
        <v>282</v>
      </c>
      <c r="D326" s="10" t="s">
        <v>276</v>
      </c>
      <c r="E326" s="10" t="s">
        <v>294</v>
      </c>
      <c r="F326" s="20"/>
      <c r="G326" s="18"/>
      <c r="H326" s="8"/>
      <c r="I326" s="8"/>
      <c r="J326" s="8"/>
      <c r="K326" s="8"/>
      <c r="L326" s="19">
        <f>L327</f>
        <v>100000</v>
      </c>
      <c r="M326" s="19"/>
      <c r="N326" s="19"/>
      <c r="O326" s="19"/>
      <c r="P326" s="19"/>
      <c r="Q326" s="19"/>
      <c r="R326" s="19"/>
      <c r="S326" s="19"/>
      <c r="T326" s="19">
        <f>T327</f>
        <v>717945.17</v>
      </c>
      <c r="U326" s="19">
        <f>U327</f>
        <v>817945.17</v>
      </c>
      <c r="V326" s="31"/>
    </row>
    <row r="327" spans="1:22" ht="25.5">
      <c r="A327" s="1" t="s">
        <v>23</v>
      </c>
      <c r="B327" s="10">
        <v>902</v>
      </c>
      <c r="C327" s="10" t="s">
        <v>282</v>
      </c>
      <c r="D327" s="10" t="s">
        <v>276</v>
      </c>
      <c r="E327" s="10" t="s">
        <v>294</v>
      </c>
      <c r="F327" s="20">
        <v>200</v>
      </c>
      <c r="G327" s="18"/>
      <c r="H327" s="8"/>
      <c r="I327" s="8"/>
      <c r="J327" s="8"/>
      <c r="K327" s="8"/>
      <c r="L327" s="19">
        <f>L328</f>
        <v>100000</v>
      </c>
      <c r="M327" s="19"/>
      <c r="N327" s="19"/>
      <c r="O327" s="19"/>
      <c r="P327" s="19"/>
      <c r="Q327" s="19"/>
      <c r="R327" s="19"/>
      <c r="S327" s="19"/>
      <c r="T327" s="19">
        <f>T328</f>
        <v>717945.17</v>
      </c>
      <c r="U327" s="19">
        <f>U328</f>
        <v>817945.17</v>
      </c>
      <c r="V327" s="31"/>
    </row>
    <row r="328" spans="1:22" ht="38.25">
      <c r="A328" s="1" t="s">
        <v>25</v>
      </c>
      <c r="B328" s="10">
        <v>902</v>
      </c>
      <c r="C328" s="10" t="s">
        <v>282</v>
      </c>
      <c r="D328" s="10" t="s">
        <v>276</v>
      </c>
      <c r="E328" s="10" t="s">
        <v>294</v>
      </c>
      <c r="F328" s="20">
        <v>240</v>
      </c>
      <c r="G328" s="18"/>
      <c r="H328" s="8"/>
      <c r="I328" s="8"/>
      <c r="J328" s="8"/>
      <c r="K328" s="8"/>
      <c r="L328" s="8">
        <v>100000</v>
      </c>
      <c r="M328" s="8"/>
      <c r="N328" s="8"/>
      <c r="O328" s="8"/>
      <c r="P328" s="8"/>
      <c r="Q328" s="8"/>
      <c r="R328" s="8"/>
      <c r="S328" s="8"/>
      <c r="T328" s="8">
        <v>717945.17</v>
      </c>
      <c r="U328" s="19">
        <f>G328+H328+I328+J328+K328+L328+M328+N328+T328</f>
        <v>817945.17</v>
      </c>
      <c r="V328" s="31"/>
    </row>
    <row r="329" spans="1:22" ht="12.75">
      <c r="A329" s="12" t="s">
        <v>63</v>
      </c>
      <c r="B329" s="13">
        <v>902</v>
      </c>
      <c r="C329" s="13" t="s">
        <v>47</v>
      </c>
      <c r="D329" s="15" t="s">
        <v>0</v>
      </c>
      <c r="E329" s="15" t="s">
        <v>0</v>
      </c>
      <c r="F329" s="16" t="s">
        <v>0</v>
      </c>
      <c r="G329" s="5">
        <f>G330+G335+G355+G390</f>
        <v>29246257</v>
      </c>
      <c r="H329" s="3">
        <f>H330+H335+H355+H390</f>
        <v>223538</v>
      </c>
      <c r="I329" s="3">
        <f>I330+I335+I355+I390</f>
        <v>5000</v>
      </c>
      <c r="J329" s="3"/>
      <c r="K329" s="3">
        <f>K330+K335+K355+K390</f>
        <v>1083260</v>
      </c>
      <c r="L329" s="3">
        <f>L330+L335+L355+L390</f>
        <v>127500</v>
      </c>
      <c r="M329" s="3"/>
      <c r="N329" s="3">
        <f>N330+N335+N355+N390</f>
        <v>387657.17</v>
      </c>
      <c r="O329" s="3">
        <f>O330+O335+O355+O390</f>
        <v>47000</v>
      </c>
      <c r="P329" s="3">
        <f>P330+P335+P355+P390</f>
        <v>-3978000</v>
      </c>
      <c r="Q329" s="3">
        <f>Q330+Q335+Q355+Q390</f>
        <v>23844</v>
      </c>
      <c r="R329" s="3"/>
      <c r="S329" s="3">
        <f>S330+S335+S355+S390</f>
        <v>77000</v>
      </c>
      <c r="T329" s="3">
        <f>T330+T335+T355+T390</f>
        <v>2276662</v>
      </c>
      <c r="U329" s="3">
        <f>U330+U335+U355+U390</f>
        <v>29519718.17</v>
      </c>
      <c r="V329" s="31"/>
    </row>
    <row r="330" spans="1:22" ht="12.75">
      <c r="A330" s="12" t="s">
        <v>91</v>
      </c>
      <c r="B330" s="13">
        <v>902</v>
      </c>
      <c r="C330" s="13" t="s">
        <v>47</v>
      </c>
      <c r="D330" s="13" t="s">
        <v>16</v>
      </c>
      <c r="E330" s="15" t="s">
        <v>0</v>
      </c>
      <c r="F330" s="16" t="s">
        <v>0</v>
      </c>
      <c r="G330" s="5">
        <f>G331</f>
        <v>3519513</v>
      </c>
      <c r="H330" s="8"/>
      <c r="I330" s="8"/>
      <c r="J330" s="8"/>
      <c r="K330" s="8"/>
      <c r="L330" s="8"/>
      <c r="M330" s="8"/>
      <c r="N330" s="3">
        <f>N331</f>
        <v>387657.17</v>
      </c>
      <c r="O330" s="3"/>
      <c r="P330" s="3"/>
      <c r="Q330" s="3"/>
      <c r="R330" s="3"/>
      <c r="S330" s="3"/>
      <c r="T330" s="3"/>
      <c r="U330" s="3">
        <f>U331</f>
        <v>3907170.17</v>
      </c>
      <c r="V330" s="31"/>
    </row>
    <row r="331" spans="1:22" ht="38.25">
      <c r="A331" s="21" t="s">
        <v>175</v>
      </c>
      <c r="B331" s="10">
        <v>902</v>
      </c>
      <c r="C331" s="10" t="s">
        <v>47</v>
      </c>
      <c r="D331" s="10" t="s">
        <v>16</v>
      </c>
      <c r="E331" s="10" t="s">
        <v>174</v>
      </c>
      <c r="F331" s="17" t="s">
        <v>0</v>
      </c>
      <c r="G331" s="18">
        <f>G332</f>
        <v>3519513</v>
      </c>
      <c r="H331" s="8"/>
      <c r="I331" s="8"/>
      <c r="J331" s="8"/>
      <c r="K331" s="8"/>
      <c r="L331" s="8"/>
      <c r="M331" s="8"/>
      <c r="N331" s="19">
        <f>N332</f>
        <v>387657.17</v>
      </c>
      <c r="O331" s="19"/>
      <c r="P331" s="19"/>
      <c r="Q331" s="19"/>
      <c r="R331" s="19"/>
      <c r="S331" s="19"/>
      <c r="T331" s="19"/>
      <c r="U331" s="19">
        <f>U332</f>
        <v>3907170.17</v>
      </c>
      <c r="V331" s="31"/>
    </row>
    <row r="332" spans="1:22" ht="25.5">
      <c r="A332" s="1" t="s">
        <v>60</v>
      </c>
      <c r="B332" s="10">
        <v>902</v>
      </c>
      <c r="C332" s="10" t="s">
        <v>47</v>
      </c>
      <c r="D332" s="10" t="s">
        <v>16</v>
      </c>
      <c r="E332" s="10" t="s">
        <v>174</v>
      </c>
      <c r="F332" s="20" t="s">
        <v>61</v>
      </c>
      <c r="G332" s="18">
        <f>G334</f>
        <v>3519513</v>
      </c>
      <c r="H332" s="8"/>
      <c r="I332" s="8"/>
      <c r="J332" s="8"/>
      <c r="K332" s="8"/>
      <c r="L332" s="8"/>
      <c r="M332" s="8"/>
      <c r="N332" s="19">
        <f>N334</f>
        <v>387657.17</v>
      </c>
      <c r="O332" s="19"/>
      <c r="P332" s="19"/>
      <c r="Q332" s="19"/>
      <c r="R332" s="19"/>
      <c r="S332" s="19"/>
      <c r="T332" s="19"/>
      <c r="U332" s="19">
        <f>U334</f>
        <v>3907170.17</v>
      </c>
      <c r="V332" s="31"/>
    </row>
    <row r="333" spans="1:22" ht="25.5">
      <c r="A333" s="1" t="s">
        <v>259</v>
      </c>
      <c r="B333" s="10">
        <v>902</v>
      </c>
      <c r="C333" s="10" t="s">
        <v>47</v>
      </c>
      <c r="D333" s="10" t="s">
        <v>16</v>
      </c>
      <c r="E333" s="10" t="s">
        <v>174</v>
      </c>
      <c r="F333" s="20">
        <v>320</v>
      </c>
      <c r="G333" s="18">
        <f>G334</f>
        <v>3519513</v>
      </c>
      <c r="H333" s="8"/>
      <c r="I333" s="8"/>
      <c r="J333" s="8"/>
      <c r="K333" s="8"/>
      <c r="L333" s="8"/>
      <c r="M333" s="8"/>
      <c r="N333" s="19">
        <f>N334</f>
        <v>387657.17</v>
      </c>
      <c r="O333" s="19"/>
      <c r="P333" s="19"/>
      <c r="Q333" s="19"/>
      <c r="R333" s="19"/>
      <c r="S333" s="19"/>
      <c r="T333" s="19"/>
      <c r="U333" s="19">
        <f>U334</f>
        <v>3907170.17</v>
      </c>
      <c r="V333" s="31"/>
    </row>
    <row r="334" spans="1:22" ht="38.25">
      <c r="A334" s="1" t="s">
        <v>65</v>
      </c>
      <c r="B334" s="10">
        <v>902</v>
      </c>
      <c r="C334" s="10" t="s">
        <v>47</v>
      </c>
      <c r="D334" s="10" t="s">
        <v>16</v>
      </c>
      <c r="E334" s="10" t="s">
        <v>174</v>
      </c>
      <c r="F334" s="20" t="s">
        <v>66</v>
      </c>
      <c r="G334" s="18">
        <v>3519513</v>
      </c>
      <c r="H334" s="8"/>
      <c r="I334" s="8"/>
      <c r="J334" s="8"/>
      <c r="K334" s="8"/>
      <c r="L334" s="8"/>
      <c r="M334" s="8"/>
      <c r="N334" s="8">
        <v>387657.17</v>
      </c>
      <c r="O334" s="8"/>
      <c r="P334" s="8"/>
      <c r="Q334" s="8"/>
      <c r="R334" s="8"/>
      <c r="S334" s="8"/>
      <c r="T334" s="8"/>
      <c r="U334" s="19">
        <f>G334+H334+I334+J334+K334+L334+M334+N334</f>
        <v>3907170.17</v>
      </c>
      <c r="V334" s="31"/>
    </row>
    <row r="335" spans="1:22" ht="12.75">
      <c r="A335" s="12" t="s">
        <v>64</v>
      </c>
      <c r="B335" s="13">
        <v>902</v>
      </c>
      <c r="C335" s="13" t="s">
        <v>47</v>
      </c>
      <c r="D335" s="13" t="s">
        <v>18</v>
      </c>
      <c r="E335" s="10"/>
      <c r="F335" s="17"/>
      <c r="G335" s="5">
        <f>G336+G340</f>
        <v>365556</v>
      </c>
      <c r="H335" s="3">
        <f>H336+H340</f>
        <v>193320</v>
      </c>
      <c r="I335" s="3">
        <f>I336+I340+I352</f>
        <v>5000</v>
      </c>
      <c r="J335" s="3"/>
      <c r="K335" s="3">
        <f>K336+K340+K352+K344</f>
        <v>1083260</v>
      </c>
      <c r="L335" s="3">
        <f>L336+L340+L352+L344</f>
        <v>127500</v>
      </c>
      <c r="M335" s="3"/>
      <c r="N335" s="3"/>
      <c r="O335" s="3">
        <f>O336+O340+O352+O344</f>
        <v>47000</v>
      </c>
      <c r="P335" s="3">
        <f>P336+P340+P352+P344</f>
        <v>22000</v>
      </c>
      <c r="Q335" s="3">
        <f>Q336+Q340+Q352+Q344</f>
        <v>900</v>
      </c>
      <c r="R335" s="3"/>
      <c r="S335" s="3">
        <f>S336+S340+S352+S344</f>
        <v>77000</v>
      </c>
      <c r="T335" s="3">
        <f>T336+T340+T352+T344+T348</f>
        <v>1068210</v>
      </c>
      <c r="U335" s="3">
        <f>U336+U340+U352+U344+U348</f>
        <v>2989746</v>
      </c>
      <c r="V335" s="31"/>
    </row>
    <row r="336" spans="1:22" ht="38.25">
      <c r="A336" s="1" t="s">
        <v>92</v>
      </c>
      <c r="B336" s="10">
        <v>902</v>
      </c>
      <c r="C336" s="10" t="s">
        <v>47</v>
      </c>
      <c r="D336" s="10" t="s">
        <v>18</v>
      </c>
      <c r="E336" s="10" t="s">
        <v>120</v>
      </c>
      <c r="F336" s="17" t="s">
        <v>0</v>
      </c>
      <c r="G336" s="18">
        <f>G337</f>
        <v>172236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19">
        <f>U337</f>
        <v>172236</v>
      </c>
      <c r="V336" s="31"/>
    </row>
    <row r="337" spans="1:22" ht="25.5">
      <c r="A337" s="1" t="s">
        <v>60</v>
      </c>
      <c r="B337" s="10">
        <v>902</v>
      </c>
      <c r="C337" s="10" t="s">
        <v>47</v>
      </c>
      <c r="D337" s="10" t="s">
        <v>18</v>
      </c>
      <c r="E337" s="10" t="s">
        <v>120</v>
      </c>
      <c r="F337" s="20">
        <v>300</v>
      </c>
      <c r="G337" s="18">
        <f>G338</f>
        <v>172236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19">
        <f>U338</f>
        <v>172236</v>
      </c>
      <c r="V337" s="31"/>
    </row>
    <row r="338" spans="1:22" ht="25.5">
      <c r="A338" s="1" t="s">
        <v>259</v>
      </c>
      <c r="B338" s="10">
        <v>902</v>
      </c>
      <c r="C338" s="10" t="s">
        <v>47</v>
      </c>
      <c r="D338" s="10" t="s">
        <v>18</v>
      </c>
      <c r="E338" s="10" t="s">
        <v>120</v>
      </c>
      <c r="F338" s="20">
        <v>320</v>
      </c>
      <c r="G338" s="18">
        <f>G339</f>
        <v>172236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19">
        <f>U339</f>
        <v>172236</v>
      </c>
      <c r="V338" s="31"/>
    </row>
    <row r="339" spans="1:22" ht="25.5">
      <c r="A339" s="1" t="s">
        <v>62</v>
      </c>
      <c r="B339" s="10">
        <v>902</v>
      </c>
      <c r="C339" s="10" t="s">
        <v>47</v>
      </c>
      <c r="D339" s="10" t="s">
        <v>18</v>
      </c>
      <c r="E339" s="10" t="s">
        <v>120</v>
      </c>
      <c r="F339" s="20">
        <v>323</v>
      </c>
      <c r="G339" s="18">
        <v>172236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19">
        <f>G339+H339+I339+J339+K339+L339+M339+N339</f>
        <v>172236</v>
      </c>
      <c r="V339" s="31"/>
    </row>
    <row r="340" spans="1:22" ht="12.75">
      <c r="A340" s="1" t="s">
        <v>257</v>
      </c>
      <c r="B340" s="10">
        <v>902</v>
      </c>
      <c r="C340" s="10" t="s">
        <v>47</v>
      </c>
      <c r="D340" s="10" t="s">
        <v>18</v>
      </c>
      <c r="E340" s="10" t="s">
        <v>258</v>
      </c>
      <c r="F340" s="20"/>
      <c r="G340" s="18">
        <f aca="true" t="shared" si="24" ref="G340:H342">G341</f>
        <v>193320</v>
      </c>
      <c r="H340" s="19">
        <f t="shared" si="24"/>
        <v>193320</v>
      </c>
      <c r="I340" s="19"/>
      <c r="J340" s="19"/>
      <c r="K340" s="19"/>
      <c r="L340" s="19"/>
      <c r="M340" s="19"/>
      <c r="N340" s="19"/>
      <c r="O340" s="19"/>
      <c r="P340" s="19"/>
      <c r="Q340" s="19">
        <f>Q341</f>
        <v>900</v>
      </c>
      <c r="R340" s="19"/>
      <c r="S340" s="19"/>
      <c r="T340" s="19"/>
      <c r="U340" s="19">
        <f>U341</f>
        <v>387540</v>
      </c>
      <c r="V340" s="31"/>
    </row>
    <row r="341" spans="1:22" ht="25.5">
      <c r="A341" s="1" t="s">
        <v>60</v>
      </c>
      <c r="B341" s="10">
        <v>902</v>
      </c>
      <c r="C341" s="10" t="s">
        <v>47</v>
      </c>
      <c r="D341" s="10" t="s">
        <v>18</v>
      </c>
      <c r="E341" s="10" t="s">
        <v>258</v>
      </c>
      <c r="F341" s="20">
        <v>300</v>
      </c>
      <c r="G341" s="18">
        <f t="shared" si="24"/>
        <v>193320</v>
      </c>
      <c r="H341" s="19">
        <f t="shared" si="24"/>
        <v>193320</v>
      </c>
      <c r="I341" s="19"/>
      <c r="J341" s="19"/>
      <c r="K341" s="19"/>
      <c r="L341" s="19"/>
      <c r="M341" s="19"/>
      <c r="N341" s="19"/>
      <c r="O341" s="19"/>
      <c r="P341" s="19"/>
      <c r="Q341" s="19">
        <f>Q342</f>
        <v>900</v>
      </c>
      <c r="R341" s="19"/>
      <c r="S341" s="19"/>
      <c r="T341" s="19"/>
      <c r="U341" s="19">
        <f>U342</f>
        <v>387540</v>
      </c>
      <c r="V341" s="31"/>
    </row>
    <row r="342" spans="1:22" ht="25.5">
      <c r="A342" s="1" t="s">
        <v>259</v>
      </c>
      <c r="B342" s="10">
        <v>902</v>
      </c>
      <c r="C342" s="10" t="s">
        <v>47</v>
      </c>
      <c r="D342" s="10" t="s">
        <v>18</v>
      </c>
      <c r="E342" s="10" t="s">
        <v>258</v>
      </c>
      <c r="F342" s="20">
        <v>320</v>
      </c>
      <c r="G342" s="18">
        <f t="shared" si="24"/>
        <v>193320</v>
      </c>
      <c r="H342" s="19">
        <f t="shared" si="24"/>
        <v>193320</v>
      </c>
      <c r="I342" s="19"/>
      <c r="J342" s="19"/>
      <c r="K342" s="19"/>
      <c r="L342" s="19"/>
      <c r="M342" s="19"/>
      <c r="N342" s="19"/>
      <c r="O342" s="19"/>
      <c r="P342" s="19"/>
      <c r="Q342" s="19">
        <f>Q343</f>
        <v>900</v>
      </c>
      <c r="R342" s="19"/>
      <c r="S342" s="19"/>
      <c r="T342" s="19"/>
      <c r="U342" s="19">
        <f>U343</f>
        <v>387540</v>
      </c>
      <c r="V342" s="31"/>
    </row>
    <row r="343" spans="1:22" ht="12.75">
      <c r="A343" s="1" t="s">
        <v>260</v>
      </c>
      <c r="B343" s="10">
        <v>902</v>
      </c>
      <c r="C343" s="10" t="s">
        <v>47</v>
      </c>
      <c r="D343" s="10" t="s">
        <v>18</v>
      </c>
      <c r="E343" s="10" t="s">
        <v>258</v>
      </c>
      <c r="F343" s="20">
        <v>322</v>
      </c>
      <c r="G343" s="18">
        <v>193320</v>
      </c>
      <c r="H343" s="8">
        <v>193320</v>
      </c>
      <c r="I343" s="8"/>
      <c r="J343" s="8"/>
      <c r="K343" s="8"/>
      <c r="L343" s="8"/>
      <c r="M343" s="8"/>
      <c r="N343" s="8"/>
      <c r="O343" s="8"/>
      <c r="P343" s="8"/>
      <c r="Q343" s="8">
        <v>900</v>
      </c>
      <c r="R343" s="8"/>
      <c r="S343" s="8"/>
      <c r="T343" s="8"/>
      <c r="U343" s="19">
        <f>G343+H343+I343+J343+K343+L343+M343+N343+O343+Q343</f>
        <v>387540</v>
      </c>
      <c r="V343" s="31"/>
    </row>
    <row r="344" spans="1:22" ht="21">
      <c r="A344" s="49" t="s">
        <v>287</v>
      </c>
      <c r="B344" s="10">
        <v>902</v>
      </c>
      <c r="C344" s="10" t="s">
        <v>47</v>
      </c>
      <c r="D344" s="10" t="s">
        <v>18</v>
      </c>
      <c r="E344" s="10" t="s">
        <v>288</v>
      </c>
      <c r="F344" s="20"/>
      <c r="G344" s="18"/>
      <c r="H344" s="8"/>
      <c r="I344" s="8"/>
      <c r="J344" s="8"/>
      <c r="K344" s="19">
        <f>K345</f>
        <v>1063260</v>
      </c>
      <c r="L344" s="19"/>
      <c r="M344" s="19"/>
      <c r="N344" s="19"/>
      <c r="O344" s="19"/>
      <c r="P344" s="19"/>
      <c r="Q344" s="19"/>
      <c r="R344" s="19"/>
      <c r="S344" s="19"/>
      <c r="T344" s="19">
        <f aca="true" t="shared" si="25" ref="T344:U346">T345</f>
        <v>388440</v>
      </c>
      <c r="U344" s="19">
        <f t="shared" si="25"/>
        <v>1451700</v>
      </c>
      <c r="V344" s="31"/>
    </row>
    <row r="345" spans="1:22" ht="25.5">
      <c r="A345" s="1" t="s">
        <v>60</v>
      </c>
      <c r="B345" s="10">
        <v>902</v>
      </c>
      <c r="C345" s="10" t="s">
        <v>47</v>
      </c>
      <c r="D345" s="10" t="s">
        <v>18</v>
      </c>
      <c r="E345" s="10" t="s">
        <v>288</v>
      </c>
      <c r="F345" s="20">
        <v>300</v>
      </c>
      <c r="G345" s="18"/>
      <c r="H345" s="8"/>
      <c r="I345" s="8"/>
      <c r="J345" s="8"/>
      <c r="K345" s="19">
        <f>K346</f>
        <v>1063260</v>
      </c>
      <c r="L345" s="19"/>
      <c r="M345" s="19"/>
      <c r="N345" s="19"/>
      <c r="O345" s="19"/>
      <c r="P345" s="19"/>
      <c r="Q345" s="19"/>
      <c r="R345" s="19"/>
      <c r="S345" s="19"/>
      <c r="T345" s="19">
        <f t="shared" si="25"/>
        <v>388440</v>
      </c>
      <c r="U345" s="19">
        <f t="shared" si="25"/>
        <v>1451700</v>
      </c>
      <c r="V345" s="31"/>
    </row>
    <row r="346" spans="1:22" ht="25.5">
      <c r="A346" s="1" t="s">
        <v>259</v>
      </c>
      <c r="B346" s="10">
        <v>902</v>
      </c>
      <c r="C346" s="10" t="s">
        <v>47</v>
      </c>
      <c r="D346" s="10" t="s">
        <v>18</v>
      </c>
      <c r="E346" s="10" t="s">
        <v>288</v>
      </c>
      <c r="F346" s="20">
        <v>320</v>
      </c>
      <c r="G346" s="18"/>
      <c r="H346" s="8"/>
      <c r="I346" s="8"/>
      <c r="J346" s="8"/>
      <c r="K346" s="19">
        <f>K347</f>
        <v>1063260</v>
      </c>
      <c r="L346" s="19"/>
      <c r="M346" s="19"/>
      <c r="N346" s="19"/>
      <c r="O346" s="19"/>
      <c r="P346" s="19"/>
      <c r="Q346" s="19"/>
      <c r="R346" s="19"/>
      <c r="S346" s="19"/>
      <c r="T346" s="19">
        <f t="shared" si="25"/>
        <v>388440</v>
      </c>
      <c r="U346" s="19">
        <f t="shared" si="25"/>
        <v>1451700</v>
      </c>
      <c r="V346" s="31"/>
    </row>
    <row r="347" spans="1:22" ht="12.75">
      <c r="A347" s="1" t="s">
        <v>260</v>
      </c>
      <c r="B347" s="10">
        <v>902</v>
      </c>
      <c r="C347" s="10" t="s">
        <v>47</v>
      </c>
      <c r="D347" s="10" t="s">
        <v>18</v>
      </c>
      <c r="E347" s="10" t="s">
        <v>288</v>
      </c>
      <c r="F347" s="20">
        <v>322</v>
      </c>
      <c r="G347" s="18"/>
      <c r="H347" s="8"/>
      <c r="I347" s="8"/>
      <c r="J347" s="8"/>
      <c r="K347" s="8">
        <v>1063260</v>
      </c>
      <c r="L347" s="8"/>
      <c r="M347" s="8"/>
      <c r="N347" s="8"/>
      <c r="O347" s="8"/>
      <c r="P347" s="8"/>
      <c r="Q347" s="8"/>
      <c r="R347" s="8"/>
      <c r="S347" s="8"/>
      <c r="T347" s="8">
        <v>388440</v>
      </c>
      <c r="U347" s="19">
        <f>G347+H347+I347+J347+K347+L347+M347+N347+T347</f>
        <v>1451700</v>
      </c>
      <c r="V347" s="31"/>
    </row>
    <row r="348" spans="1:22" ht="67.5">
      <c r="A348" s="50" t="s">
        <v>338</v>
      </c>
      <c r="B348" s="37">
        <v>902</v>
      </c>
      <c r="C348" s="10" t="s">
        <v>47</v>
      </c>
      <c r="D348" s="10" t="s">
        <v>18</v>
      </c>
      <c r="E348" s="10" t="s">
        <v>339</v>
      </c>
      <c r="F348" s="20"/>
      <c r="G348" s="1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19">
        <f aca="true" t="shared" si="26" ref="T348:U350">T349</f>
        <v>679770</v>
      </c>
      <c r="U348" s="19">
        <f t="shared" si="26"/>
        <v>679770</v>
      </c>
      <c r="V348" s="31"/>
    </row>
    <row r="349" spans="1:22" ht="25.5">
      <c r="A349" s="1" t="s">
        <v>60</v>
      </c>
      <c r="B349" s="37">
        <v>902</v>
      </c>
      <c r="C349" s="10" t="s">
        <v>47</v>
      </c>
      <c r="D349" s="10" t="s">
        <v>18</v>
      </c>
      <c r="E349" s="10" t="s">
        <v>339</v>
      </c>
      <c r="F349" s="20">
        <v>300</v>
      </c>
      <c r="G349" s="1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19">
        <f t="shared" si="26"/>
        <v>679770</v>
      </c>
      <c r="U349" s="19">
        <f t="shared" si="26"/>
        <v>679770</v>
      </c>
      <c r="V349" s="31"/>
    </row>
    <row r="350" spans="1:22" ht="25.5">
      <c r="A350" s="1" t="s">
        <v>259</v>
      </c>
      <c r="B350" s="37">
        <v>902</v>
      </c>
      <c r="C350" s="10" t="s">
        <v>47</v>
      </c>
      <c r="D350" s="10" t="s">
        <v>18</v>
      </c>
      <c r="E350" s="10" t="s">
        <v>339</v>
      </c>
      <c r="F350" s="20">
        <v>320</v>
      </c>
      <c r="G350" s="1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19">
        <f t="shared" si="26"/>
        <v>679770</v>
      </c>
      <c r="U350" s="19">
        <f t="shared" si="26"/>
        <v>679770</v>
      </c>
      <c r="V350" s="31"/>
    </row>
    <row r="351" spans="1:22" ht="12.75">
      <c r="A351" s="1" t="s">
        <v>260</v>
      </c>
      <c r="B351" s="37">
        <v>902</v>
      </c>
      <c r="C351" s="10" t="s">
        <v>47</v>
      </c>
      <c r="D351" s="10" t="s">
        <v>18</v>
      </c>
      <c r="E351" s="10" t="s">
        <v>339</v>
      </c>
      <c r="F351" s="20">
        <v>322</v>
      </c>
      <c r="G351" s="1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>
        <v>679770</v>
      </c>
      <c r="U351" s="19">
        <f>T351</f>
        <v>679770</v>
      </c>
      <c r="V351" s="31"/>
    </row>
    <row r="352" spans="1:22" ht="12.75">
      <c r="A352" s="1" t="s">
        <v>105</v>
      </c>
      <c r="B352" s="10">
        <v>902</v>
      </c>
      <c r="C352" s="10" t="s">
        <v>47</v>
      </c>
      <c r="D352" s="10" t="s">
        <v>18</v>
      </c>
      <c r="E352" s="10" t="s">
        <v>106</v>
      </c>
      <c r="F352" s="20"/>
      <c r="G352" s="18"/>
      <c r="H352" s="8"/>
      <c r="I352" s="19">
        <f>I353</f>
        <v>5000</v>
      </c>
      <c r="J352" s="19"/>
      <c r="K352" s="19">
        <f aca="true" t="shared" si="27" ref="K352:U353">K353</f>
        <v>20000</v>
      </c>
      <c r="L352" s="19">
        <f t="shared" si="27"/>
        <v>127500</v>
      </c>
      <c r="M352" s="19"/>
      <c r="N352" s="19"/>
      <c r="O352" s="19">
        <f t="shared" si="27"/>
        <v>47000</v>
      </c>
      <c r="P352" s="19">
        <f t="shared" si="27"/>
        <v>22000</v>
      </c>
      <c r="Q352" s="19"/>
      <c r="R352" s="19"/>
      <c r="S352" s="19">
        <f t="shared" si="27"/>
        <v>77000</v>
      </c>
      <c r="T352" s="19"/>
      <c r="U352" s="19">
        <f t="shared" si="27"/>
        <v>298500</v>
      </c>
      <c r="V352" s="31"/>
    </row>
    <row r="353" spans="1:22" ht="12.75">
      <c r="A353" s="1" t="s">
        <v>27</v>
      </c>
      <c r="B353" s="10">
        <v>902</v>
      </c>
      <c r="C353" s="10" t="s">
        <v>47</v>
      </c>
      <c r="D353" s="10" t="s">
        <v>18</v>
      </c>
      <c r="E353" s="10" t="s">
        <v>106</v>
      </c>
      <c r="F353" s="20">
        <v>800</v>
      </c>
      <c r="G353" s="18"/>
      <c r="H353" s="8"/>
      <c r="I353" s="19">
        <f>I354</f>
        <v>5000</v>
      </c>
      <c r="J353" s="19"/>
      <c r="K353" s="19">
        <f t="shared" si="27"/>
        <v>20000</v>
      </c>
      <c r="L353" s="19">
        <f t="shared" si="27"/>
        <v>127500</v>
      </c>
      <c r="M353" s="19"/>
      <c r="N353" s="19"/>
      <c r="O353" s="19">
        <f t="shared" si="27"/>
        <v>47000</v>
      </c>
      <c r="P353" s="19">
        <f t="shared" si="27"/>
        <v>22000</v>
      </c>
      <c r="Q353" s="19"/>
      <c r="R353" s="19"/>
      <c r="S353" s="19">
        <f t="shared" si="27"/>
        <v>77000</v>
      </c>
      <c r="T353" s="19"/>
      <c r="U353" s="19">
        <f t="shared" si="27"/>
        <v>298500</v>
      </c>
      <c r="V353" s="31"/>
    </row>
    <row r="354" spans="1:22" ht="12.75">
      <c r="A354" s="1" t="s">
        <v>59</v>
      </c>
      <c r="B354" s="10">
        <v>902</v>
      </c>
      <c r="C354" s="10" t="s">
        <v>47</v>
      </c>
      <c r="D354" s="10" t="s">
        <v>18</v>
      </c>
      <c r="E354" s="10" t="s">
        <v>106</v>
      </c>
      <c r="F354" s="20">
        <v>870</v>
      </c>
      <c r="G354" s="18"/>
      <c r="H354" s="8"/>
      <c r="I354" s="8">
        <v>5000</v>
      </c>
      <c r="J354" s="8"/>
      <c r="K354" s="8">
        <v>20000</v>
      </c>
      <c r="L354" s="8">
        <v>127500</v>
      </c>
      <c r="M354" s="8"/>
      <c r="N354" s="8"/>
      <c r="O354" s="8">
        <v>47000</v>
      </c>
      <c r="P354" s="8">
        <v>22000</v>
      </c>
      <c r="Q354" s="8"/>
      <c r="R354" s="8"/>
      <c r="S354" s="8">
        <v>77000</v>
      </c>
      <c r="T354" s="8"/>
      <c r="U354" s="19">
        <f>G354+H354+I354+J354+K354+L354+M354+N354+O354+Q354+P354+S354</f>
        <v>298500</v>
      </c>
      <c r="V354" s="31"/>
    </row>
    <row r="355" spans="1:22" ht="12.75">
      <c r="A355" s="12" t="s">
        <v>79</v>
      </c>
      <c r="B355" s="13">
        <v>902</v>
      </c>
      <c r="C355" s="13" t="s">
        <v>47</v>
      </c>
      <c r="D355" s="13" t="s">
        <v>35</v>
      </c>
      <c r="E355" s="13"/>
      <c r="F355" s="14"/>
      <c r="G355" s="5">
        <f>G370+G366+G360</f>
        <v>22607204</v>
      </c>
      <c r="H355" s="8"/>
      <c r="I355" s="8"/>
      <c r="J355" s="8"/>
      <c r="K355" s="8"/>
      <c r="L355" s="8"/>
      <c r="M355" s="8"/>
      <c r="N355" s="8"/>
      <c r="O355" s="8"/>
      <c r="P355" s="3">
        <f>P370+P366+P360</f>
        <v>-4000000</v>
      </c>
      <c r="Q355" s="3"/>
      <c r="R355" s="3"/>
      <c r="S355" s="3"/>
      <c r="T355" s="3">
        <f>T370+T366+T360</f>
        <v>1208452</v>
      </c>
      <c r="U355" s="3">
        <f>U370+U366+U360</f>
        <v>19815656</v>
      </c>
      <c r="V355" s="31"/>
    </row>
    <row r="356" spans="1:22" ht="76.5" hidden="1">
      <c r="A356" s="21" t="s">
        <v>271</v>
      </c>
      <c r="B356" s="10">
        <v>902</v>
      </c>
      <c r="C356" s="10" t="s">
        <v>47</v>
      </c>
      <c r="D356" s="10" t="s">
        <v>35</v>
      </c>
      <c r="E356" s="10" t="s">
        <v>121</v>
      </c>
      <c r="F356" s="20"/>
      <c r="G356" s="18">
        <f>G357</f>
        <v>0</v>
      </c>
      <c r="H356" s="8"/>
      <c r="I356" s="8"/>
      <c r="J356" s="8"/>
      <c r="K356" s="8"/>
      <c r="L356" s="8"/>
      <c r="M356" s="8"/>
      <c r="N356" s="8"/>
      <c r="O356" s="8"/>
      <c r="P356" s="19">
        <f>P357</f>
        <v>457356</v>
      </c>
      <c r="Q356" s="19"/>
      <c r="R356" s="19"/>
      <c r="S356" s="19"/>
      <c r="T356" s="19">
        <f aca="true" t="shared" si="28" ref="T356:U358">T357</f>
        <v>457356</v>
      </c>
      <c r="U356" s="19">
        <f t="shared" si="28"/>
        <v>457356</v>
      </c>
      <c r="V356" s="31"/>
    </row>
    <row r="357" spans="1:22" ht="25.5" hidden="1">
      <c r="A357" s="1" t="s">
        <v>60</v>
      </c>
      <c r="B357" s="10">
        <v>902</v>
      </c>
      <c r="C357" s="10" t="s">
        <v>47</v>
      </c>
      <c r="D357" s="10" t="s">
        <v>35</v>
      </c>
      <c r="E357" s="10" t="s">
        <v>121</v>
      </c>
      <c r="F357" s="20">
        <v>300</v>
      </c>
      <c r="G357" s="18">
        <f>G358</f>
        <v>0</v>
      </c>
      <c r="H357" s="8"/>
      <c r="I357" s="8"/>
      <c r="J357" s="8"/>
      <c r="K357" s="8"/>
      <c r="L357" s="8"/>
      <c r="M357" s="8"/>
      <c r="N357" s="8"/>
      <c r="O357" s="8"/>
      <c r="P357" s="19">
        <f>P358</f>
        <v>457356</v>
      </c>
      <c r="Q357" s="19"/>
      <c r="R357" s="19"/>
      <c r="S357" s="19"/>
      <c r="T357" s="19">
        <f t="shared" si="28"/>
        <v>457356</v>
      </c>
      <c r="U357" s="19">
        <f t="shared" si="28"/>
        <v>457356</v>
      </c>
      <c r="V357" s="31"/>
    </row>
    <row r="358" spans="1:22" ht="25.5" hidden="1">
      <c r="A358" s="1" t="s">
        <v>122</v>
      </c>
      <c r="B358" s="10">
        <v>902</v>
      </c>
      <c r="C358" s="10" t="s">
        <v>47</v>
      </c>
      <c r="D358" s="10" t="s">
        <v>35</v>
      </c>
      <c r="E358" s="10" t="s">
        <v>121</v>
      </c>
      <c r="F358" s="20">
        <v>310</v>
      </c>
      <c r="G358" s="18">
        <f>G359</f>
        <v>0</v>
      </c>
      <c r="H358" s="8"/>
      <c r="I358" s="8"/>
      <c r="J358" s="8"/>
      <c r="K358" s="8"/>
      <c r="L358" s="8"/>
      <c r="M358" s="8"/>
      <c r="N358" s="8"/>
      <c r="O358" s="8"/>
      <c r="P358" s="19">
        <f>P359</f>
        <v>457356</v>
      </c>
      <c r="Q358" s="19"/>
      <c r="R358" s="19"/>
      <c r="S358" s="19"/>
      <c r="T358" s="19">
        <f t="shared" si="28"/>
        <v>457356</v>
      </c>
      <c r="U358" s="19">
        <f t="shared" si="28"/>
        <v>457356</v>
      </c>
      <c r="V358" s="31"/>
    </row>
    <row r="359" spans="1:22" ht="38.25" hidden="1">
      <c r="A359" s="1" t="s">
        <v>67</v>
      </c>
      <c r="B359" s="10">
        <v>902</v>
      </c>
      <c r="C359" s="10" t="s">
        <v>47</v>
      </c>
      <c r="D359" s="10" t="s">
        <v>35</v>
      </c>
      <c r="E359" s="10" t="s">
        <v>121</v>
      </c>
      <c r="F359" s="20">
        <v>313</v>
      </c>
      <c r="G359" s="18">
        <v>0</v>
      </c>
      <c r="H359" s="8"/>
      <c r="I359" s="8"/>
      <c r="J359" s="8"/>
      <c r="K359" s="8"/>
      <c r="L359" s="8"/>
      <c r="M359" s="8"/>
      <c r="N359" s="8"/>
      <c r="O359" s="8"/>
      <c r="P359" s="19">
        <v>457356</v>
      </c>
      <c r="Q359" s="19"/>
      <c r="R359" s="19"/>
      <c r="S359" s="19"/>
      <c r="T359" s="19">
        <v>457356</v>
      </c>
      <c r="U359" s="19">
        <v>457356</v>
      </c>
      <c r="V359" s="31"/>
    </row>
    <row r="360" spans="1:22" ht="76.5">
      <c r="A360" s="21" t="s">
        <v>93</v>
      </c>
      <c r="B360" s="10">
        <v>902</v>
      </c>
      <c r="C360" s="10" t="s">
        <v>47</v>
      </c>
      <c r="D360" s="10" t="s">
        <v>35</v>
      </c>
      <c r="E360" s="10" t="s">
        <v>124</v>
      </c>
      <c r="F360" s="17"/>
      <c r="G360" s="18">
        <f>G361+G363</f>
        <v>20377748</v>
      </c>
      <c r="H360" s="8"/>
      <c r="I360" s="8"/>
      <c r="J360" s="8"/>
      <c r="K360" s="8"/>
      <c r="L360" s="8"/>
      <c r="M360" s="8"/>
      <c r="N360" s="8"/>
      <c r="O360" s="8"/>
      <c r="P360" s="19">
        <f>P361+P363</f>
        <v>-4000000</v>
      </c>
      <c r="Q360" s="19"/>
      <c r="R360" s="19"/>
      <c r="S360" s="19"/>
      <c r="T360" s="19">
        <f>T361+T363</f>
        <v>1208452</v>
      </c>
      <c r="U360" s="19">
        <f>U361+U363</f>
        <v>17586200</v>
      </c>
      <c r="V360" s="31"/>
    </row>
    <row r="361" spans="1:22" ht="25.5">
      <c r="A361" s="1" t="s">
        <v>23</v>
      </c>
      <c r="B361" s="10">
        <v>902</v>
      </c>
      <c r="C361" s="10" t="s">
        <v>47</v>
      </c>
      <c r="D361" s="10" t="s">
        <v>35</v>
      </c>
      <c r="E361" s="10" t="s">
        <v>124</v>
      </c>
      <c r="F361" s="20" t="s">
        <v>24</v>
      </c>
      <c r="G361" s="18">
        <f>G362</f>
        <v>2483611.8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19">
        <f>U362</f>
        <v>2483611.8</v>
      </c>
      <c r="V361" s="31"/>
    </row>
    <row r="362" spans="1:22" ht="38.25">
      <c r="A362" s="1" t="s">
        <v>25</v>
      </c>
      <c r="B362" s="10">
        <v>902</v>
      </c>
      <c r="C362" s="10" t="s">
        <v>47</v>
      </c>
      <c r="D362" s="10" t="s">
        <v>35</v>
      </c>
      <c r="E362" s="10" t="s">
        <v>124</v>
      </c>
      <c r="F362" s="20" t="s">
        <v>26</v>
      </c>
      <c r="G362" s="18">
        <v>2483611.8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19">
        <f>G362+H362+I362+J362+K362+L362+M362+N362</f>
        <v>2483611.8</v>
      </c>
      <c r="V362" s="31"/>
    </row>
    <row r="363" spans="1:22" ht="25.5">
      <c r="A363" s="1" t="s">
        <v>60</v>
      </c>
      <c r="B363" s="10">
        <v>902</v>
      </c>
      <c r="C363" s="10" t="s">
        <v>47</v>
      </c>
      <c r="D363" s="10" t="s">
        <v>35</v>
      </c>
      <c r="E363" s="10" t="s">
        <v>124</v>
      </c>
      <c r="F363" s="20">
        <v>300</v>
      </c>
      <c r="G363" s="18">
        <f>G364</f>
        <v>17894136.2</v>
      </c>
      <c r="H363" s="8"/>
      <c r="I363" s="8"/>
      <c r="J363" s="8"/>
      <c r="K363" s="8"/>
      <c r="L363" s="8"/>
      <c r="M363" s="8"/>
      <c r="N363" s="8"/>
      <c r="O363" s="8"/>
      <c r="P363" s="19">
        <f>P364</f>
        <v>-4000000</v>
      </c>
      <c r="Q363" s="19"/>
      <c r="R363" s="19"/>
      <c r="S363" s="19"/>
      <c r="T363" s="19">
        <f>T364</f>
        <v>1208452</v>
      </c>
      <c r="U363" s="19">
        <f>U364</f>
        <v>15102588.2</v>
      </c>
      <c r="V363" s="31"/>
    </row>
    <row r="364" spans="1:22" ht="25.5">
      <c r="A364" s="1" t="s">
        <v>122</v>
      </c>
      <c r="B364" s="10">
        <v>902</v>
      </c>
      <c r="C364" s="10" t="s">
        <v>47</v>
      </c>
      <c r="D364" s="10" t="s">
        <v>35</v>
      </c>
      <c r="E364" s="10" t="s">
        <v>124</v>
      </c>
      <c r="F364" s="20">
        <v>310</v>
      </c>
      <c r="G364" s="18">
        <f>G365</f>
        <v>17894136.2</v>
      </c>
      <c r="H364" s="8"/>
      <c r="I364" s="8"/>
      <c r="J364" s="8"/>
      <c r="K364" s="8"/>
      <c r="L364" s="8"/>
      <c r="M364" s="8"/>
      <c r="N364" s="8"/>
      <c r="O364" s="8"/>
      <c r="P364" s="19">
        <f>P365</f>
        <v>-4000000</v>
      </c>
      <c r="Q364" s="19"/>
      <c r="R364" s="19"/>
      <c r="S364" s="19"/>
      <c r="T364" s="19">
        <f>T365</f>
        <v>1208452</v>
      </c>
      <c r="U364" s="19">
        <f>U365</f>
        <v>15102588.2</v>
      </c>
      <c r="V364" s="31"/>
    </row>
    <row r="365" spans="1:22" ht="38.25">
      <c r="A365" s="1" t="s">
        <v>67</v>
      </c>
      <c r="B365" s="10">
        <v>902</v>
      </c>
      <c r="C365" s="10" t="s">
        <v>47</v>
      </c>
      <c r="D365" s="10" t="s">
        <v>35</v>
      </c>
      <c r="E365" s="10" t="s">
        <v>124</v>
      </c>
      <c r="F365" s="20">
        <v>313</v>
      </c>
      <c r="G365" s="18">
        <v>17894136.2</v>
      </c>
      <c r="H365" s="8"/>
      <c r="I365" s="8"/>
      <c r="J365" s="8"/>
      <c r="K365" s="8"/>
      <c r="L365" s="8"/>
      <c r="M365" s="8"/>
      <c r="N365" s="8"/>
      <c r="O365" s="8"/>
      <c r="P365" s="8">
        <v>-4000000</v>
      </c>
      <c r="Q365" s="8"/>
      <c r="R365" s="8"/>
      <c r="S365" s="8"/>
      <c r="T365" s="8">
        <v>1208452</v>
      </c>
      <c r="U365" s="19">
        <f>G365+H365+I365+J365+K365+L365+M365+N365+P365+T365</f>
        <v>15102588.2</v>
      </c>
      <c r="V365" s="31"/>
    </row>
    <row r="366" spans="1:22" ht="51">
      <c r="A366" s="21" t="s">
        <v>176</v>
      </c>
      <c r="B366" s="10">
        <v>902</v>
      </c>
      <c r="C366" s="10" t="s">
        <v>47</v>
      </c>
      <c r="D366" s="10" t="s">
        <v>35</v>
      </c>
      <c r="E366" s="10" t="s">
        <v>123</v>
      </c>
      <c r="F366" s="17"/>
      <c r="G366" s="18">
        <f>G367</f>
        <v>1772100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19">
        <f>U367</f>
        <v>1772100</v>
      </c>
      <c r="V366" s="31"/>
    </row>
    <row r="367" spans="1:22" ht="25.5">
      <c r="A367" s="1" t="s">
        <v>60</v>
      </c>
      <c r="B367" s="10">
        <v>902</v>
      </c>
      <c r="C367" s="10" t="s">
        <v>47</v>
      </c>
      <c r="D367" s="10" t="s">
        <v>35</v>
      </c>
      <c r="E367" s="10" t="s">
        <v>123</v>
      </c>
      <c r="F367" s="20">
        <v>300</v>
      </c>
      <c r="G367" s="18">
        <f>G368</f>
        <v>1772100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19">
        <f>U368</f>
        <v>1772100</v>
      </c>
      <c r="V367" s="31"/>
    </row>
    <row r="368" spans="1:22" ht="25.5">
      <c r="A368" s="1" t="s">
        <v>259</v>
      </c>
      <c r="B368" s="10">
        <v>902</v>
      </c>
      <c r="C368" s="10" t="s">
        <v>47</v>
      </c>
      <c r="D368" s="10" t="s">
        <v>35</v>
      </c>
      <c r="E368" s="10" t="s">
        <v>123</v>
      </c>
      <c r="F368" s="20">
        <v>320</v>
      </c>
      <c r="G368" s="18">
        <f>G369</f>
        <v>1772100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19">
        <f>U369</f>
        <v>1772100</v>
      </c>
      <c r="V368" s="31"/>
    </row>
    <row r="369" spans="1:22" ht="25.5">
      <c r="A369" s="1" t="s">
        <v>62</v>
      </c>
      <c r="B369" s="10">
        <v>902</v>
      </c>
      <c r="C369" s="10" t="s">
        <v>47</v>
      </c>
      <c r="D369" s="10" t="s">
        <v>35</v>
      </c>
      <c r="E369" s="10" t="s">
        <v>123</v>
      </c>
      <c r="F369" s="20">
        <v>323</v>
      </c>
      <c r="G369" s="18">
        <v>1772100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19">
        <f>G369+H369+I369+J369+K369+L369+M369+N369</f>
        <v>1772100</v>
      </c>
      <c r="V369" s="31"/>
    </row>
    <row r="370" spans="1:22" ht="76.5">
      <c r="A370" s="21" t="s">
        <v>271</v>
      </c>
      <c r="B370" s="10">
        <v>902</v>
      </c>
      <c r="C370" s="10" t="s">
        <v>47</v>
      </c>
      <c r="D370" s="10" t="s">
        <v>35</v>
      </c>
      <c r="E370" s="10" t="s">
        <v>121</v>
      </c>
      <c r="F370" s="20"/>
      <c r="G370" s="18">
        <f>G371</f>
        <v>457356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19">
        <f>U371</f>
        <v>457356</v>
      </c>
      <c r="V370" s="31"/>
    </row>
    <row r="371" spans="1:22" ht="25.5">
      <c r="A371" s="1" t="s">
        <v>60</v>
      </c>
      <c r="B371" s="10">
        <v>902</v>
      </c>
      <c r="C371" s="10" t="s">
        <v>47</v>
      </c>
      <c r="D371" s="10" t="s">
        <v>35</v>
      </c>
      <c r="E371" s="10" t="s">
        <v>121</v>
      </c>
      <c r="F371" s="20">
        <v>300</v>
      </c>
      <c r="G371" s="18">
        <f>G372</f>
        <v>457356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19">
        <f>U372</f>
        <v>457356</v>
      </c>
      <c r="V371" s="31"/>
    </row>
    <row r="372" spans="1:22" ht="25.5">
      <c r="A372" s="1" t="s">
        <v>122</v>
      </c>
      <c r="B372" s="10">
        <v>902</v>
      </c>
      <c r="C372" s="10" t="s">
        <v>47</v>
      </c>
      <c r="D372" s="10" t="s">
        <v>35</v>
      </c>
      <c r="E372" s="10" t="s">
        <v>121</v>
      </c>
      <c r="F372" s="20">
        <v>310</v>
      </c>
      <c r="G372" s="18">
        <f>G373</f>
        <v>457356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19">
        <f>U373</f>
        <v>457356</v>
      </c>
      <c r="V372" s="31"/>
    </row>
    <row r="373" spans="1:22" ht="38.25">
      <c r="A373" s="1" t="s">
        <v>67</v>
      </c>
      <c r="B373" s="10">
        <v>902</v>
      </c>
      <c r="C373" s="10" t="s">
        <v>47</v>
      </c>
      <c r="D373" s="10" t="s">
        <v>35</v>
      </c>
      <c r="E373" s="10" t="s">
        <v>121</v>
      </c>
      <c r="F373" s="20">
        <v>313</v>
      </c>
      <c r="G373" s="18">
        <v>457356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19">
        <f>G373+H373+I373+J373+K373+L373+M373+N373</f>
        <v>457356</v>
      </c>
      <c r="V373" s="31"/>
    </row>
    <row r="374" spans="1:22" ht="76.5" hidden="1">
      <c r="A374" s="21" t="s">
        <v>93</v>
      </c>
      <c r="B374" s="10">
        <v>902</v>
      </c>
      <c r="C374" s="10" t="s">
        <v>47</v>
      </c>
      <c r="D374" s="10" t="s">
        <v>35</v>
      </c>
      <c r="E374" s="10" t="s">
        <v>124</v>
      </c>
      <c r="F374" s="17"/>
      <c r="G374" s="18">
        <f>G375+G377</f>
        <v>0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19">
        <f>U375+U377</f>
        <v>20377748</v>
      </c>
      <c r="V374" s="31"/>
    </row>
    <row r="375" spans="1:22" ht="25.5" hidden="1">
      <c r="A375" s="1" t="s">
        <v>23</v>
      </c>
      <c r="B375" s="10">
        <v>902</v>
      </c>
      <c r="C375" s="10" t="s">
        <v>47</v>
      </c>
      <c r="D375" s="10" t="s">
        <v>35</v>
      </c>
      <c r="E375" s="10" t="s">
        <v>124</v>
      </c>
      <c r="F375" s="20" t="s">
        <v>24</v>
      </c>
      <c r="G375" s="18">
        <f>G376</f>
        <v>0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19">
        <f>U376</f>
        <v>2483611.8</v>
      </c>
      <c r="V375" s="31"/>
    </row>
    <row r="376" spans="1:22" ht="38.25" hidden="1">
      <c r="A376" s="1" t="s">
        <v>25</v>
      </c>
      <c r="B376" s="10">
        <v>902</v>
      </c>
      <c r="C376" s="10" t="s">
        <v>47</v>
      </c>
      <c r="D376" s="10" t="s">
        <v>35</v>
      </c>
      <c r="E376" s="10" t="s">
        <v>124</v>
      </c>
      <c r="F376" s="20" t="s">
        <v>26</v>
      </c>
      <c r="G376" s="18">
        <v>0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19">
        <v>2483611.8</v>
      </c>
      <c r="V376" s="31"/>
    </row>
    <row r="377" spans="1:22" ht="25.5" hidden="1">
      <c r="A377" s="1" t="s">
        <v>60</v>
      </c>
      <c r="B377" s="10">
        <v>902</v>
      </c>
      <c r="C377" s="10" t="s">
        <v>47</v>
      </c>
      <c r="D377" s="10" t="s">
        <v>35</v>
      </c>
      <c r="E377" s="10" t="s">
        <v>124</v>
      </c>
      <c r="F377" s="20">
        <v>300</v>
      </c>
      <c r="G377" s="18">
        <f>G378</f>
        <v>0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19">
        <f>U378</f>
        <v>17894136.2</v>
      </c>
      <c r="V377" s="31"/>
    </row>
    <row r="378" spans="1:22" ht="25.5" hidden="1">
      <c r="A378" s="1" t="s">
        <v>122</v>
      </c>
      <c r="B378" s="10">
        <v>902</v>
      </c>
      <c r="C378" s="10" t="s">
        <v>47</v>
      </c>
      <c r="D378" s="10" t="s">
        <v>35</v>
      </c>
      <c r="E378" s="10" t="s">
        <v>124</v>
      </c>
      <c r="F378" s="20">
        <v>310</v>
      </c>
      <c r="G378" s="18">
        <f>G379</f>
        <v>0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19">
        <f>U379</f>
        <v>17894136.2</v>
      </c>
      <c r="V378" s="31"/>
    </row>
    <row r="379" spans="1:22" ht="38.25" hidden="1">
      <c r="A379" s="1" t="s">
        <v>67</v>
      </c>
      <c r="B379" s="10">
        <v>902</v>
      </c>
      <c r="C379" s="10" t="s">
        <v>47</v>
      </c>
      <c r="D379" s="10" t="s">
        <v>35</v>
      </c>
      <c r="E379" s="10" t="s">
        <v>124</v>
      </c>
      <c r="F379" s="20">
        <v>313</v>
      </c>
      <c r="G379" s="18">
        <v>0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19">
        <v>17894136.2</v>
      </c>
      <c r="V379" s="31"/>
    </row>
    <row r="380" spans="1:22" ht="76.5" hidden="1">
      <c r="A380" s="21" t="s">
        <v>271</v>
      </c>
      <c r="B380" s="10">
        <v>902</v>
      </c>
      <c r="C380" s="10" t="s">
        <v>47</v>
      </c>
      <c r="D380" s="10" t="s">
        <v>35</v>
      </c>
      <c r="E380" s="10" t="s">
        <v>121</v>
      </c>
      <c r="F380" s="20"/>
      <c r="G380" s="18">
        <f>G381</f>
        <v>0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19">
        <f>U381</f>
        <v>0</v>
      </c>
      <c r="V380" s="31"/>
    </row>
    <row r="381" spans="1:22" ht="25.5" hidden="1">
      <c r="A381" s="1" t="s">
        <v>60</v>
      </c>
      <c r="B381" s="10">
        <v>902</v>
      </c>
      <c r="C381" s="10" t="s">
        <v>47</v>
      </c>
      <c r="D381" s="10" t="s">
        <v>35</v>
      </c>
      <c r="E381" s="10" t="s">
        <v>121</v>
      </c>
      <c r="F381" s="20">
        <v>300</v>
      </c>
      <c r="G381" s="18">
        <f>G382</f>
        <v>0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19">
        <f>U382</f>
        <v>0</v>
      </c>
      <c r="V381" s="31"/>
    </row>
    <row r="382" spans="1:22" ht="25.5" hidden="1">
      <c r="A382" s="1" t="s">
        <v>122</v>
      </c>
      <c r="B382" s="10">
        <v>902</v>
      </c>
      <c r="C382" s="10" t="s">
        <v>47</v>
      </c>
      <c r="D382" s="10" t="s">
        <v>35</v>
      </c>
      <c r="E382" s="10" t="s">
        <v>121</v>
      </c>
      <c r="F382" s="20">
        <v>310</v>
      </c>
      <c r="G382" s="18">
        <f>G383</f>
        <v>0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19">
        <f>U383</f>
        <v>0</v>
      </c>
      <c r="V382" s="31"/>
    </row>
    <row r="383" spans="1:22" ht="38.25" hidden="1">
      <c r="A383" s="1" t="s">
        <v>67</v>
      </c>
      <c r="B383" s="10">
        <v>902</v>
      </c>
      <c r="C383" s="10" t="s">
        <v>47</v>
      </c>
      <c r="D383" s="10" t="s">
        <v>35</v>
      </c>
      <c r="E383" s="10" t="s">
        <v>121</v>
      </c>
      <c r="F383" s="20">
        <v>313</v>
      </c>
      <c r="G383" s="18">
        <v>0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19">
        <v>0</v>
      </c>
      <c r="V383" s="31"/>
    </row>
    <row r="384" spans="1:22" ht="76.5" hidden="1">
      <c r="A384" s="21" t="s">
        <v>93</v>
      </c>
      <c r="B384" s="10">
        <v>902</v>
      </c>
      <c r="C384" s="10" t="s">
        <v>47</v>
      </c>
      <c r="D384" s="10" t="s">
        <v>35</v>
      </c>
      <c r="E384" s="10" t="s">
        <v>124</v>
      </c>
      <c r="F384" s="17"/>
      <c r="G384" s="18">
        <f>G385+G387</f>
        <v>0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19">
        <f>U385+U387</f>
        <v>20377748</v>
      </c>
      <c r="V384" s="31"/>
    </row>
    <row r="385" spans="1:22" ht="25.5" hidden="1">
      <c r="A385" s="1" t="s">
        <v>23</v>
      </c>
      <c r="B385" s="10">
        <v>902</v>
      </c>
      <c r="C385" s="10" t="s">
        <v>47</v>
      </c>
      <c r="D385" s="10" t="s">
        <v>35</v>
      </c>
      <c r="E385" s="10" t="s">
        <v>124</v>
      </c>
      <c r="F385" s="20" t="s">
        <v>24</v>
      </c>
      <c r="G385" s="18">
        <f>G386</f>
        <v>0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19">
        <f>U386</f>
        <v>2483611.8</v>
      </c>
      <c r="V385" s="31"/>
    </row>
    <row r="386" spans="1:22" ht="38.25" hidden="1">
      <c r="A386" s="1" t="s">
        <v>25</v>
      </c>
      <c r="B386" s="10">
        <v>902</v>
      </c>
      <c r="C386" s="10" t="s">
        <v>47</v>
      </c>
      <c r="D386" s="10" t="s">
        <v>35</v>
      </c>
      <c r="E386" s="10" t="s">
        <v>124</v>
      </c>
      <c r="F386" s="20" t="s">
        <v>26</v>
      </c>
      <c r="G386" s="18">
        <v>0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19">
        <v>2483611.8</v>
      </c>
      <c r="V386" s="31"/>
    </row>
    <row r="387" spans="1:22" ht="25.5" hidden="1">
      <c r="A387" s="1" t="s">
        <v>60</v>
      </c>
      <c r="B387" s="10">
        <v>902</v>
      </c>
      <c r="C387" s="10" t="s">
        <v>47</v>
      </c>
      <c r="D387" s="10" t="s">
        <v>35</v>
      </c>
      <c r="E387" s="10" t="s">
        <v>124</v>
      </c>
      <c r="F387" s="20">
        <v>300</v>
      </c>
      <c r="G387" s="18">
        <f>G388</f>
        <v>0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19">
        <f>U388</f>
        <v>17894136.2</v>
      </c>
      <c r="V387" s="31"/>
    </row>
    <row r="388" spans="1:22" ht="25.5" hidden="1">
      <c r="A388" s="1" t="s">
        <v>122</v>
      </c>
      <c r="B388" s="10">
        <v>902</v>
      </c>
      <c r="C388" s="10" t="s">
        <v>47</v>
      </c>
      <c r="D388" s="10" t="s">
        <v>35</v>
      </c>
      <c r="E388" s="10" t="s">
        <v>124</v>
      </c>
      <c r="F388" s="20">
        <v>310</v>
      </c>
      <c r="G388" s="18">
        <f>G389</f>
        <v>0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19">
        <f>U389</f>
        <v>17894136.2</v>
      </c>
      <c r="V388" s="31"/>
    </row>
    <row r="389" spans="1:22" ht="38.25" hidden="1">
      <c r="A389" s="1" t="s">
        <v>67</v>
      </c>
      <c r="B389" s="10">
        <v>902</v>
      </c>
      <c r="C389" s="10" t="s">
        <v>47</v>
      </c>
      <c r="D389" s="10" t="s">
        <v>35</v>
      </c>
      <c r="E389" s="10" t="s">
        <v>124</v>
      </c>
      <c r="F389" s="20">
        <v>313</v>
      </c>
      <c r="G389" s="18">
        <v>0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19">
        <v>17894136.2</v>
      </c>
      <c r="V389" s="31"/>
    </row>
    <row r="390" spans="1:22" ht="12.75">
      <c r="A390" s="12" t="s">
        <v>73</v>
      </c>
      <c r="B390" s="13">
        <v>902</v>
      </c>
      <c r="C390" s="13" t="s">
        <v>47</v>
      </c>
      <c r="D390" s="13" t="s">
        <v>57</v>
      </c>
      <c r="E390" s="10"/>
      <c r="F390" s="20"/>
      <c r="G390" s="5">
        <f>G391+G396+G400</f>
        <v>2753984</v>
      </c>
      <c r="H390" s="3">
        <f>H391+H396+H400</f>
        <v>30218</v>
      </c>
      <c r="I390" s="3"/>
      <c r="J390" s="3"/>
      <c r="K390" s="3"/>
      <c r="L390" s="3"/>
      <c r="M390" s="3"/>
      <c r="N390" s="3"/>
      <c r="O390" s="3"/>
      <c r="P390" s="3"/>
      <c r="Q390" s="3">
        <f>Q391+Q396+Q400</f>
        <v>22944</v>
      </c>
      <c r="R390" s="3"/>
      <c r="S390" s="3"/>
      <c r="T390" s="3"/>
      <c r="U390" s="3">
        <f>U391+U396+U400</f>
        <v>2807146</v>
      </c>
      <c r="V390" s="31"/>
    </row>
    <row r="391" spans="1:22" ht="25.5">
      <c r="A391" s="21" t="s">
        <v>140</v>
      </c>
      <c r="B391" s="10">
        <v>902</v>
      </c>
      <c r="C391" s="10">
        <v>10</v>
      </c>
      <c r="D391" s="10" t="s">
        <v>57</v>
      </c>
      <c r="E391" s="10" t="s">
        <v>142</v>
      </c>
      <c r="F391" s="20"/>
      <c r="G391" s="18">
        <f>G392</f>
        <v>121984</v>
      </c>
      <c r="H391" s="19">
        <f>H392</f>
        <v>30218</v>
      </c>
      <c r="I391" s="19"/>
      <c r="J391" s="19"/>
      <c r="K391" s="19"/>
      <c r="L391" s="19"/>
      <c r="M391" s="19"/>
      <c r="N391" s="19"/>
      <c r="O391" s="19"/>
      <c r="P391" s="19"/>
      <c r="Q391" s="19">
        <f>Q392</f>
        <v>22944</v>
      </c>
      <c r="R391" s="19"/>
      <c r="S391" s="19"/>
      <c r="T391" s="19"/>
      <c r="U391" s="19">
        <f>U392</f>
        <v>175146</v>
      </c>
      <c r="V391" s="31"/>
    </row>
    <row r="392" spans="1:22" ht="63.75">
      <c r="A392" s="1" t="s">
        <v>19</v>
      </c>
      <c r="B392" s="10">
        <v>902</v>
      </c>
      <c r="C392" s="10">
        <v>10</v>
      </c>
      <c r="D392" s="10" t="s">
        <v>57</v>
      </c>
      <c r="E392" s="10" t="s">
        <v>142</v>
      </c>
      <c r="F392" s="20">
        <v>100</v>
      </c>
      <c r="G392" s="18">
        <f>G393</f>
        <v>121984</v>
      </c>
      <c r="H392" s="19">
        <f>H393</f>
        <v>30218</v>
      </c>
      <c r="I392" s="19"/>
      <c r="J392" s="19"/>
      <c r="K392" s="19"/>
      <c r="L392" s="19"/>
      <c r="M392" s="19"/>
      <c r="N392" s="19"/>
      <c r="O392" s="19"/>
      <c r="P392" s="19"/>
      <c r="Q392" s="19">
        <f>Q393</f>
        <v>22944</v>
      </c>
      <c r="R392" s="19"/>
      <c r="S392" s="19"/>
      <c r="T392" s="19"/>
      <c r="U392" s="19">
        <f>U393</f>
        <v>175146</v>
      </c>
      <c r="V392" s="31"/>
    </row>
    <row r="393" spans="1:22" ht="25.5">
      <c r="A393" s="1" t="s">
        <v>21</v>
      </c>
      <c r="B393" s="10">
        <v>902</v>
      </c>
      <c r="C393" s="10">
        <v>10</v>
      </c>
      <c r="D393" s="10" t="s">
        <v>57</v>
      </c>
      <c r="E393" s="10" t="s">
        <v>142</v>
      </c>
      <c r="F393" s="20">
        <v>120</v>
      </c>
      <c r="G393" s="18">
        <f>G394+G395</f>
        <v>121984</v>
      </c>
      <c r="H393" s="19">
        <f>H394+H395</f>
        <v>30218</v>
      </c>
      <c r="I393" s="19"/>
      <c r="J393" s="19"/>
      <c r="K393" s="19"/>
      <c r="L393" s="19"/>
      <c r="M393" s="19"/>
      <c r="N393" s="19"/>
      <c r="O393" s="19"/>
      <c r="P393" s="19"/>
      <c r="Q393" s="19">
        <f>Q394+Q395</f>
        <v>22944</v>
      </c>
      <c r="R393" s="19"/>
      <c r="S393" s="19"/>
      <c r="T393" s="19"/>
      <c r="U393" s="19">
        <f>U394+U395</f>
        <v>175146</v>
      </c>
      <c r="V393" s="31"/>
    </row>
    <row r="394" spans="1:22" ht="38.25">
      <c r="A394" s="1" t="s">
        <v>227</v>
      </c>
      <c r="B394" s="10">
        <v>902</v>
      </c>
      <c r="C394" s="10">
        <v>10</v>
      </c>
      <c r="D394" s="10" t="s">
        <v>57</v>
      </c>
      <c r="E394" s="10" t="s">
        <v>142</v>
      </c>
      <c r="F394" s="20">
        <v>121</v>
      </c>
      <c r="G394" s="18">
        <v>28294</v>
      </c>
      <c r="H394" s="8">
        <v>30218</v>
      </c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19">
        <f>G394+H394+I394+J394+K394+L394+M394+N394</f>
        <v>58512</v>
      </c>
      <c r="V394" s="31"/>
    </row>
    <row r="395" spans="1:22" ht="38.25">
      <c r="A395" s="1" t="s">
        <v>139</v>
      </c>
      <c r="B395" s="10">
        <v>902</v>
      </c>
      <c r="C395" s="10">
        <v>10</v>
      </c>
      <c r="D395" s="10" t="s">
        <v>57</v>
      </c>
      <c r="E395" s="10" t="s">
        <v>142</v>
      </c>
      <c r="F395" s="20">
        <v>122</v>
      </c>
      <c r="G395" s="18">
        <v>93690</v>
      </c>
      <c r="H395" s="8"/>
      <c r="I395" s="8"/>
      <c r="J395" s="8"/>
      <c r="K395" s="8"/>
      <c r="L395" s="8"/>
      <c r="M395" s="8"/>
      <c r="N395" s="8"/>
      <c r="O395" s="8"/>
      <c r="P395" s="8"/>
      <c r="Q395" s="8">
        <v>22944</v>
      </c>
      <c r="R395" s="8"/>
      <c r="S395" s="8"/>
      <c r="T395" s="8"/>
      <c r="U395" s="19">
        <f>G395+H395+I395+J395+K395+L395+M395+N395+O395+Q395</f>
        <v>116634</v>
      </c>
      <c r="V395" s="31"/>
    </row>
    <row r="396" spans="1:22" ht="114.75">
      <c r="A396" s="21" t="s">
        <v>177</v>
      </c>
      <c r="B396" s="10">
        <v>902</v>
      </c>
      <c r="C396" s="10">
        <v>10</v>
      </c>
      <c r="D396" s="10" t="s">
        <v>57</v>
      </c>
      <c r="E396" s="10" t="s">
        <v>125</v>
      </c>
      <c r="F396" s="20"/>
      <c r="G396" s="18">
        <f>G397</f>
        <v>987000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19">
        <f>U397</f>
        <v>987000</v>
      </c>
      <c r="V396" s="31"/>
    </row>
    <row r="397" spans="1:22" ht="63.75">
      <c r="A397" s="1" t="s">
        <v>19</v>
      </c>
      <c r="B397" s="10">
        <v>902</v>
      </c>
      <c r="C397" s="10">
        <v>10</v>
      </c>
      <c r="D397" s="10" t="s">
        <v>57</v>
      </c>
      <c r="E397" s="10" t="s">
        <v>125</v>
      </c>
      <c r="F397" s="20">
        <v>100</v>
      </c>
      <c r="G397" s="18">
        <f>G398</f>
        <v>987000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19">
        <f>U398</f>
        <v>987000</v>
      </c>
      <c r="V397" s="31"/>
    </row>
    <row r="398" spans="1:22" ht="25.5">
      <c r="A398" s="1" t="s">
        <v>21</v>
      </c>
      <c r="B398" s="10">
        <v>902</v>
      </c>
      <c r="C398" s="10">
        <v>10</v>
      </c>
      <c r="D398" s="10" t="s">
        <v>57</v>
      </c>
      <c r="E398" s="10" t="s">
        <v>125</v>
      </c>
      <c r="F398" s="20">
        <v>120</v>
      </c>
      <c r="G398" s="18">
        <f>G399</f>
        <v>987000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19">
        <f>U399</f>
        <v>987000</v>
      </c>
      <c r="V398" s="31"/>
    </row>
    <row r="399" spans="1:22" ht="38.25">
      <c r="A399" s="1" t="s">
        <v>227</v>
      </c>
      <c r="B399" s="10">
        <v>902</v>
      </c>
      <c r="C399" s="10">
        <v>10</v>
      </c>
      <c r="D399" s="10" t="s">
        <v>57</v>
      </c>
      <c r="E399" s="10" t="s">
        <v>125</v>
      </c>
      <c r="F399" s="20">
        <v>121</v>
      </c>
      <c r="G399" s="18">
        <v>987000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19">
        <f>G399+H399+I399+J399+K399+L399+M399+N399</f>
        <v>987000</v>
      </c>
      <c r="V399" s="31"/>
    </row>
    <row r="400" spans="1:22" ht="76.5">
      <c r="A400" s="21" t="s">
        <v>93</v>
      </c>
      <c r="B400" s="10">
        <v>902</v>
      </c>
      <c r="C400" s="10">
        <v>10</v>
      </c>
      <c r="D400" s="10" t="s">
        <v>57</v>
      </c>
      <c r="E400" s="10" t="s">
        <v>124</v>
      </c>
      <c r="F400" s="20"/>
      <c r="G400" s="18">
        <f>G401</f>
        <v>1645000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19">
        <f>U401</f>
        <v>1645000</v>
      </c>
      <c r="V400" s="31"/>
    </row>
    <row r="401" spans="1:22" ht="63.75">
      <c r="A401" s="1" t="s">
        <v>19</v>
      </c>
      <c r="B401" s="10">
        <v>902</v>
      </c>
      <c r="C401" s="10">
        <v>10</v>
      </c>
      <c r="D401" s="10" t="s">
        <v>57</v>
      </c>
      <c r="E401" s="10" t="s">
        <v>124</v>
      </c>
      <c r="F401" s="20">
        <v>100</v>
      </c>
      <c r="G401" s="18">
        <f>G402</f>
        <v>1645000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19">
        <f>U402</f>
        <v>1645000</v>
      </c>
      <c r="V401" s="31"/>
    </row>
    <row r="402" spans="1:22" ht="25.5">
      <c r="A402" s="1" t="s">
        <v>21</v>
      </c>
      <c r="B402" s="10">
        <v>902</v>
      </c>
      <c r="C402" s="10">
        <v>10</v>
      </c>
      <c r="D402" s="10" t="s">
        <v>57</v>
      </c>
      <c r="E402" s="10" t="s">
        <v>124</v>
      </c>
      <c r="F402" s="20">
        <v>120</v>
      </c>
      <c r="G402" s="18">
        <f>G403</f>
        <v>1645000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19">
        <f>U403</f>
        <v>1645000</v>
      </c>
      <c r="V402" s="31"/>
    </row>
    <row r="403" spans="1:22" ht="38.25">
      <c r="A403" s="1" t="s">
        <v>227</v>
      </c>
      <c r="B403" s="10">
        <v>902</v>
      </c>
      <c r="C403" s="10">
        <v>10</v>
      </c>
      <c r="D403" s="10" t="s">
        <v>57</v>
      </c>
      <c r="E403" s="10" t="s">
        <v>124</v>
      </c>
      <c r="F403" s="20">
        <v>121</v>
      </c>
      <c r="G403" s="18">
        <v>1645000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19">
        <f>G403+H403+I403+J403+K403+L403+M403+N403</f>
        <v>1645000</v>
      </c>
      <c r="V403" s="31"/>
    </row>
    <row r="404" spans="1:22" ht="12.75">
      <c r="A404" s="12" t="s">
        <v>89</v>
      </c>
      <c r="B404" s="13">
        <v>902</v>
      </c>
      <c r="C404" s="13" t="s">
        <v>83</v>
      </c>
      <c r="D404" s="15" t="s">
        <v>0</v>
      </c>
      <c r="E404" s="10"/>
      <c r="F404" s="20"/>
      <c r="G404" s="5">
        <f>G405</f>
        <v>1177900</v>
      </c>
      <c r="H404" s="3">
        <f>H405</f>
        <v>54337715</v>
      </c>
      <c r="I404" s="3">
        <f>I405</f>
        <v>27000</v>
      </c>
      <c r="J404" s="3"/>
      <c r="K404" s="3">
        <f>K405</f>
        <v>381000</v>
      </c>
      <c r="L404" s="3"/>
      <c r="M404" s="3">
        <f>M405</f>
        <v>1863475.88</v>
      </c>
      <c r="N404" s="3"/>
      <c r="O404" s="3"/>
      <c r="P404" s="3"/>
      <c r="Q404" s="3"/>
      <c r="R404" s="3"/>
      <c r="S404" s="3">
        <f>S405</f>
        <v>51346</v>
      </c>
      <c r="T404" s="3"/>
      <c r="U404" s="3">
        <f>U405</f>
        <v>57838436.88</v>
      </c>
      <c r="V404" s="31"/>
    </row>
    <row r="405" spans="1:22" ht="12.75">
      <c r="A405" s="12" t="s">
        <v>90</v>
      </c>
      <c r="B405" s="13">
        <v>902</v>
      </c>
      <c r="C405" s="13" t="s">
        <v>83</v>
      </c>
      <c r="D405" s="13" t="s">
        <v>16</v>
      </c>
      <c r="E405" s="10"/>
      <c r="F405" s="20"/>
      <c r="G405" s="5">
        <f>G406+G409</f>
        <v>1177900</v>
      </c>
      <c r="H405" s="3">
        <f>H406+H409</f>
        <v>54337715</v>
      </c>
      <c r="I405" s="3">
        <f>I406+I409</f>
        <v>27000</v>
      </c>
      <c r="J405" s="3"/>
      <c r="K405" s="3">
        <f>K406+K409</f>
        <v>381000</v>
      </c>
      <c r="L405" s="3"/>
      <c r="M405" s="3">
        <f>M406+M409</f>
        <v>1863475.88</v>
      </c>
      <c r="N405" s="3"/>
      <c r="O405" s="3"/>
      <c r="P405" s="3"/>
      <c r="Q405" s="3"/>
      <c r="R405" s="3"/>
      <c r="S405" s="3">
        <f>S406+S409</f>
        <v>51346</v>
      </c>
      <c r="T405" s="3"/>
      <c r="U405" s="3">
        <f>U406+U409</f>
        <v>57838436.88</v>
      </c>
      <c r="V405" s="31"/>
    </row>
    <row r="406" spans="1:22" ht="25.5">
      <c r="A406" s="21" t="s">
        <v>138</v>
      </c>
      <c r="B406" s="10">
        <v>902</v>
      </c>
      <c r="C406" s="10" t="s">
        <v>83</v>
      </c>
      <c r="D406" s="10" t="s">
        <v>16</v>
      </c>
      <c r="E406" s="10" t="s">
        <v>178</v>
      </c>
      <c r="F406" s="17" t="s">
        <v>0</v>
      </c>
      <c r="G406" s="18">
        <f>G407</f>
        <v>917900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19">
        <f>U407</f>
        <v>917900</v>
      </c>
      <c r="V406" s="31"/>
    </row>
    <row r="407" spans="1:22" ht="25.5">
      <c r="A407" s="1" t="s">
        <v>23</v>
      </c>
      <c r="B407" s="10">
        <v>902</v>
      </c>
      <c r="C407" s="10" t="s">
        <v>83</v>
      </c>
      <c r="D407" s="10" t="s">
        <v>16</v>
      </c>
      <c r="E407" s="10" t="s">
        <v>178</v>
      </c>
      <c r="F407" s="20" t="s">
        <v>24</v>
      </c>
      <c r="G407" s="18">
        <f>G408</f>
        <v>917900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19">
        <f>U408</f>
        <v>917900</v>
      </c>
      <c r="V407" s="31"/>
    </row>
    <row r="408" spans="1:22" ht="38.25">
      <c r="A408" s="1" t="s">
        <v>25</v>
      </c>
      <c r="B408" s="10">
        <v>902</v>
      </c>
      <c r="C408" s="10" t="s">
        <v>83</v>
      </c>
      <c r="D408" s="10" t="s">
        <v>16</v>
      </c>
      <c r="E408" s="10" t="s">
        <v>178</v>
      </c>
      <c r="F408" s="20" t="s">
        <v>26</v>
      </c>
      <c r="G408" s="18">
        <v>917900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19">
        <f>G408+H408+I408+J408+K408+L408+M408+N408</f>
        <v>917900</v>
      </c>
      <c r="V408" s="31"/>
    </row>
    <row r="409" spans="1:22" ht="38.25">
      <c r="A409" s="21" t="s">
        <v>179</v>
      </c>
      <c r="B409" s="10">
        <v>902</v>
      </c>
      <c r="C409" s="10" t="s">
        <v>83</v>
      </c>
      <c r="D409" s="10" t="s">
        <v>16</v>
      </c>
      <c r="E409" s="10" t="s">
        <v>180</v>
      </c>
      <c r="F409" s="20"/>
      <c r="G409" s="18">
        <f>G410</f>
        <v>260000</v>
      </c>
      <c r="H409" s="19">
        <f>H410+H412</f>
        <v>54337715</v>
      </c>
      <c r="I409" s="19">
        <f>I410+I412</f>
        <v>27000</v>
      </c>
      <c r="J409" s="19"/>
      <c r="K409" s="19">
        <f>K410+K412</f>
        <v>381000</v>
      </c>
      <c r="L409" s="19"/>
      <c r="M409" s="19">
        <f>M410+M412</f>
        <v>1863475.88</v>
      </c>
      <c r="N409" s="19"/>
      <c r="O409" s="19"/>
      <c r="P409" s="19"/>
      <c r="Q409" s="19"/>
      <c r="R409" s="19"/>
      <c r="S409" s="19">
        <f>S410+S412</f>
        <v>51346</v>
      </c>
      <c r="T409" s="19"/>
      <c r="U409" s="19">
        <f>U410+U412</f>
        <v>56920536.88</v>
      </c>
      <c r="V409" s="31"/>
    </row>
    <row r="410" spans="1:22" ht="25.5">
      <c r="A410" s="1" t="s">
        <v>23</v>
      </c>
      <c r="B410" s="10">
        <v>902</v>
      </c>
      <c r="C410" s="10" t="s">
        <v>83</v>
      </c>
      <c r="D410" s="10" t="s">
        <v>16</v>
      </c>
      <c r="E410" s="10" t="s">
        <v>180</v>
      </c>
      <c r="F410" s="20" t="s">
        <v>24</v>
      </c>
      <c r="G410" s="18">
        <f>G411</f>
        <v>260000</v>
      </c>
      <c r="H410" s="8"/>
      <c r="I410" s="19">
        <f>I411</f>
        <v>27000</v>
      </c>
      <c r="J410" s="19"/>
      <c r="K410" s="19">
        <f>K411</f>
        <v>1000</v>
      </c>
      <c r="L410" s="19"/>
      <c r="M410" s="19"/>
      <c r="N410" s="19"/>
      <c r="O410" s="19"/>
      <c r="P410" s="19"/>
      <c r="Q410" s="19"/>
      <c r="R410" s="19"/>
      <c r="S410" s="19">
        <f>S411</f>
        <v>51346</v>
      </c>
      <c r="T410" s="19"/>
      <c r="U410" s="19">
        <f>U411</f>
        <v>339346</v>
      </c>
      <c r="V410" s="31"/>
    </row>
    <row r="411" spans="1:22" ht="38.25">
      <c r="A411" s="1" t="s">
        <v>25</v>
      </c>
      <c r="B411" s="10">
        <v>902</v>
      </c>
      <c r="C411" s="10" t="s">
        <v>83</v>
      </c>
      <c r="D411" s="10" t="s">
        <v>16</v>
      </c>
      <c r="E411" s="10" t="s">
        <v>180</v>
      </c>
      <c r="F411" s="20" t="s">
        <v>26</v>
      </c>
      <c r="G411" s="18">
        <v>260000</v>
      </c>
      <c r="H411" s="8"/>
      <c r="I411" s="8">
        <v>27000</v>
      </c>
      <c r="J411" s="8"/>
      <c r="K411" s="8">
        <v>1000</v>
      </c>
      <c r="L411" s="8"/>
      <c r="M411" s="8"/>
      <c r="N411" s="8"/>
      <c r="O411" s="8"/>
      <c r="P411" s="8"/>
      <c r="Q411" s="8"/>
      <c r="R411" s="8"/>
      <c r="S411" s="8">
        <v>51346</v>
      </c>
      <c r="T411" s="8"/>
      <c r="U411" s="19">
        <f>G411+H411+I411+J411+K411+L411+M411+N411+O411+Q411+P411+S411</f>
        <v>339346</v>
      </c>
      <c r="V411" s="31"/>
    </row>
    <row r="412" spans="1:22" ht="38.25">
      <c r="A412" s="1" t="s">
        <v>272</v>
      </c>
      <c r="B412" s="10">
        <v>902</v>
      </c>
      <c r="C412" s="10" t="s">
        <v>83</v>
      </c>
      <c r="D412" s="10" t="s">
        <v>16</v>
      </c>
      <c r="E412" s="10" t="s">
        <v>180</v>
      </c>
      <c r="F412" s="20">
        <v>400</v>
      </c>
      <c r="G412" s="18"/>
      <c r="H412" s="19">
        <f>H414</f>
        <v>54337715</v>
      </c>
      <c r="I412" s="19"/>
      <c r="J412" s="19"/>
      <c r="K412" s="19">
        <f>K413</f>
        <v>380000</v>
      </c>
      <c r="L412" s="19"/>
      <c r="M412" s="19">
        <f>M413</f>
        <v>1863475.88</v>
      </c>
      <c r="N412" s="19"/>
      <c r="O412" s="19"/>
      <c r="P412" s="19"/>
      <c r="Q412" s="19"/>
      <c r="R412" s="19"/>
      <c r="S412" s="19"/>
      <c r="T412" s="19"/>
      <c r="U412" s="19">
        <f>U413</f>
        <v>56581190.88</v>
      </c>
      <c r="V412" s="31"/>
    </row>
    <row r="413" spans="1:22" ht="12.75">
      <c r="A413" s="1"/>
      <c r="B413" s="10">
        <v>902</v>
      </c>
      <c r="C413" s="10" t="s">
        <v>83</v>
      </c>
      <c r="D413" s="10" t="s">
        <v>16</v>
      </c>
      <c r="E413" s="10" t="s">
        <v>180</v>
      </c>
      <c r="F413" s="20">
        <v>410</v>
      </c>
      <c r="G413" s="18"/>
      <c r="H413" s="19"/>
      <c r="I413" s="19"/>
      <c r="J413" s="19"/>
      <c r="K413" s="19">
        <f>K414</f>
        <v>380000</v>
      </c>
      <c r="L413" s="19"/>
      <c r="M413" s="19">
        <f>M414</f>
        <v>1863475.88</v>
      </c>
      <c r="N413" s="19"/>
      <c r="O413" s="19"/>
      <c r="P413" s="19"/>
      <c r="Q413" s="19"/>
      <c r="R413" s="19"/>
      <c r="S413" s="19"/>
      <c r="T413" s="19"/>
      <c r="U413" s="19">
        <f>U414</f>
        <v>56581190.88</v>
      </c>
      <c r="V413" s="31"/>
    </row>
    <row r="414" spans="1:22" ht="38.25">
      <c r="A414" s="1" t="s">
        <v>273</v>
      </c>
      <c r="B414" s="10">
        <v>902</v>
      </c>
      <c r="C414" s="10" t="s">
        <v>83</v>
      </c>
      <c r="D414" s="10" t="s">
        <v>16</v>
      </c>
      <c r="E414" s="10" t="s">
        <v>180</v>
      </c>
      <c r="F414" s="20">
        <v>414</v>
      </c>
      <c r="G414" s="18"/>
      <c r="H414" s="8">
        <v>54337715</v>
      </c>
      <c r="I414" s="8"/>
      <c r="J414" s="8"/>
      <c r="K414" s="8">
        <v>380000</v>
      </c>
      <c r="L414" s="8"/>
      <c r="M414" s="8">
        <v>1863475.88</v>
      </c>
      <c r="N414" s="8"/>
      <c r="O414" s="8"/>
      <c r="P414" s="8"/>
      <c r="Q414" s="8"/>
      <c r="R414" s="8"/>
      <c r="S414" s="8"/>
      <c r="T414" s="8"/>
      <c r="U414" s="19">
        <f>G414+H414+I414+J414+K414+L414+M414+N414</f>
        <v>56581190.88</v>
      </c>
      <c r="V414" s="31"/>
    </row>
    <row r="415" spans="1:22" ht="25.5">
      <c r="A415" s="12" t="s">
        <v>126</v>
      </c>
      <c r="B415" s="13">
        <v>903</v>
      </c>
      <c r="C415" s="15" t="s">
        <v>0</v>
      </c>
      <c r="D415" s="15" t="s">
        <v>0</v>
      </c>
      <c r="E415" s="15" t="s">
        <v>0</v>
      </c>
      <c r="F415" s="16" t="s">
        <v>0</v>
      </c>
      <c r="G415" s="5">
        <f>G416</f>
        <v>5510800</v>
      </c>
      <c r="H415" s="3">
        <f>H416</f>
        <v>-3071.61</v>
      </c>
      <c r="I415" s="3"/>
      <c r="J415" s="3"/>
      <c r="K415" s="3">
        <f>K416</f>
        <v>225673</v>
      </c>
      <c r="L415" s="3">
        <f>L416+L435</f>
        <v>18486</v>
      </c>
      <c r="M415" s="3">
        <f>M416+M435</f>
        <v>146399.5</v>
      </c>
      <c r="N415" s="3"/>
      <c r="O415" s="3"/>
      <c r="P415" s="3">
        <f>P416+P435</f>
        <v>30000</v>
      </c>
      <c r="Q415" s="3">
        <f>Q416+Q435</f>
        <v>-5100</v>
      </c>
      <c r="R415" s="3"/>
      <c r="S415" s="3"/>
      <c r="T415" s="3"/>
      <c r="U415" s="3">
        <f>U416+U435</f>
        <v>5923186.890000001</v>
      </c>
      <c r="V415" s="31"/>
    </row>
    <row r="416" spans="1:22" ht="12.75">
      <c r="A416" s="12" t="s">
        <v>15</v>
      </c>
      <c r="B416" s="13">
        <v>903</v>
      </c>
      <c r="C416" s="13" t="s">
        <v>16</v>
      </c>
      <c r="D416" s="15" t="s">
        <v>0</v>
      </c>
      <c r="E416" s="15" t="s">
        <v>0</v>
      </c>
      <c r="F416" s="16" t="s">
        <v>0</v>
      </c>
      <c r="G416" s="5">
        <f>G417</f>
        <v>5510800</v>
      </c>
      <c r="H416" s="3">
        <f>H417</f>
        <v>-3071.61</v>
      </c>
      <c r="I416" s="3"/>
      <c r="J416" s="3"/>
      <c r="K416" s="3">
        <f>K417</f>
        <v>225673</v>
      </c>
      <c r="L416" s="3"/>
      <c r="M416" s="3">
        <f>M417</f>
        <v>146399.5</v>
      </c>
      <c r="N416" s="3"/>
      <c r="O416" s="3"/>
      <c r="P416" s="3">
        <f>P417</f>
        <v>30000</v>
      </c>
      <c r="Q416" s="3"/>
      <c r="R416" s="3"/>
      <c r="S416" s="3"/>
      <c r="T416" s="3"/>
      <c r="U416" s="3">
        <f>U417</f>
        <v>5909800.890000001</v>
      </c>
      <c r="V416" s="31"/>
    </row>
    <row r="417" spans="1:22" ht="12.75">
      <c r="A417" s="12" t="s">
        <v>36</v>
      </c>
      <c r="B417" s="13">
        <v>903</v>
      </c>
      <c r="C417" s="13" t="s">
        <v>16</v>
      </c>
      <c r="D417" s="13" t="s">
        <v>37</v>
      </c>
      <c r="E417" s="15" t="s">
        <v>0</v>
      </c>
      <c r="F417" s="16" t="s">
        <v>0</v>
      </c>
      <c r="G417" s="5">
        <f>G418+G429+G432</f>
        <v>5510800</v>
      </c>
      <c r="H417" s="3">
        <f>H418+H429+H432</f>
        <v>-3071.61</v>
      </c>
      <c r="I417" s="3"/>
      <c r="J417" s="3"/>
      <c r="K417" s="3">
        <f>K418+K429+K432</f>
        <v>225673</v>
      </c>
      <c r="L417" s="3"/>
      <c r="M417" s="3">
        <f>M418+M429+M432</f>
        <v>146399.5</v>
      </c>
      <c r="N417" s="3"/>
      <c r="O417" s="3"/>
      <c r="P417" s="3">
        <f>P418+P429+P432</f>
        <v>30000</v>
      </c>
      <c r="Q417" s="3"/>
      <c r="R417" s="3"/>
      <c r="S417" s="3"/>
      <c r="T417" s="3"/>
      <c r="U417" s="3">
        <f>U418+U429+U432</f>
        <v>5909800.890000001</v>
      </c>
      <c r="V417" s="31"/>
    </row>
    <row r="418" spans="1:22" ht="25.5">
      <c r="A418" s="21" t="s">
        <v>140</v>
      </c>
      <c r="B418" s="10">
        <v>903</v>
      </c>
      <c r="C418" s="10" t="s">
        <v>16</v>
      </c>
      <c r="D418" s="10" t="s">
        <v>37</v>
      </c>
      <c r="E418" s="10" t="s">
        <v>181</v>
      </c>
      <c r="F418" s="17"/>
      <c r="G418" s="18">
        <f>G419+G423+G426</f>
        <v>4469200</v>
      </c>
      <c r="H418" s="19">
        <f>H419+H423+H426</f>
        <v>-3071.61</v>
      </c>
      <c r="I418" s="19"/>
      <c r="J418" s="19"/>
      <c r="K418" s="19">
        <f>K419+K423+K426</f>
        <v>225673</v>
      </c>
      <c r="L418" s="19"/>
      <c r="M418" s="19"/>
      <c r="N418" s="19"/>
      <c r="O418" s="19"/>
      <c r="P418" s="19"/>
      <c r="Q418" s="19"/>
      <c r="R418" s="19"/>
      <c r="S418" s="19"/>
      <c r="T418" s="19"/>
      <c r="U418" s="19">
        <f>U419+U423+U426</f>
        <v>4691801.390000001</v>
      </c>
      <c r="V418" s="31"/>
    </row>
    <row r="419" spans="1:22" ht="63.75">
      <c r="A419" s="1" t="s">
        <v>19</v>
      </c>
      <c r="B419" s="10">
        <v>903</v>
      </c>
      <c r="C419" s="10" t="s">
        <v>16</v>
      </c>
      <c r="D419" s="10" t="s">
        <v>37</v>
      </c>
      <c r="E419" s="10" t="s">
        <v>181</v>
      </c>
      <c r="F419" s="20" t="s">
        <v>20</v>
      </c>
      <c r="G419" s="18">
        <f>G420</f>
        <v>3352082</v>
      </c>
      <c r="H419" s="19">
        <f>H420</f>
        <v>-3071.61</v>
      </c>
      <c r="I419" s="19"/>
      <c r="J419" s="19"/>
      <c r="K419" s="19">
        <f>K420</f>
        <v>225673</v>
      </c>
      <c r="L419" s="19"/>
      <c r="M419" s="19"/>
      <c r="N419" s="19"/>
      <c r="O419" s="19"/>
      <c r="P419" s="19"/>
      <c r="Q419" s="19"/>
      <c r="R419" s="19"/>
      <c r="S419" s="19"/>
      <c r="T419" s="19"/>
      <c r="U419" s="19">
        <f>U420</f>
        <v>3574683.39</v>
      </c>
      <c r="V419" s="31"/>
    </row>
    <row r="420" spans="1:22" ht="25.5">
      <c r="A420" s="1" t="s">
        <v>21</v>
      </c>
      <c r="B420" s="10">
        <v>903</v>
      </c>
      <c r="C420" s="10" t="s">
        <v>16</v>
      </c>
      <c r="D420" s="10" t="s">
        <v>37</v>
      </c>
      <c r="E420" s="10" t="s">
        <v>181</v>
      </c>
      <c r="F420" s="20" t="s">
        <v>22</v>
      </c>
      <c r="G420" s="18">
        <f>G421+G422</f>
        <v>3352082</v>
      </c>
      <c r="H420" s="19">
        <f>H421+H422</f>
        <v>-3071.61</v>
      </c>
      <c r="I420" s="19"/>
      <c r="J420" s="19"/>
      <c r="K420" s="19">
        <f>K421+K422</f>
        <v>225673</v>
      </c>
      <c r="L420" s="19"/>
      <c r="M420" s="19"/>
      <c r="N420" s="19"/>
      <c r="O420" s="19"/>
      <c r="P420" s="19"/>
      <c r="Q420" s="19"/>
      <c r="R420" s="19"/>
      <c r="S420" s="19"/>
      <c r="T420" s="19"/>
      <c r="U420" s="19">
        <f>U421+U422</f>
        <v>3574683.39</v>
      </c>
      <c r="V420" s="31"/>
    </row>
    <row r="421" spans="1:22" ht="38.25">
      <c r="A421" s="1" t="s">
        <v>227</v>
      </c>
      <c r="B421" s="10">
        <v>903</v>
      </c>
      <c r="C421" s="10" t="s">
        <v>16</v>
      </c>
      <c r="D421" s="10" t="s">
        <v>37</v>
      </c>
      <c r="E421" s="10" t="s">
        <v>181</v>
      </c>
      <c r="F421" s="20">
        <v>121</v>
      </c>
      <c r="G421" s="18">
        <v>3253392</v>
      </c>
      <c r="H421" s="8">
        <v>-3071.61</v>
      </c>
      <c r="I421" s="8"/>
      <c r="J421" s="8"/>
      <c r="K421" s="8">
        <v>225673</v>
      </c>
      <c r="L421" s="8"/>
      <c r="M421" s="8"/>
      <c r="N421" s="8"/>
      <c r="O421" s="8"/>
      <c r="P421" s="8"/>
      <c r="Q421" s="8"/>
      <c r="R421" s="8"/>
      <c r="S421" s="8"/>
      <c r="T421" s="8"/>
      <c r="U421" s="19">
        <f>G421+H421+I421+J421+K421+L421+M421+N421</f>
        <v>3475993.39</v>
      </c>
      <c r="V421" s="31"/>
    </row>
    <row r="422" spans="1:22" ht="38.25">
      <c r="A422" s="1" t="s">
        <v>139</v>
      </c>
      <c r="B422" s="10">
        <v>903</v>
      </c>
      <c r="C422" s="10" t="s">
        <v>16</v>
      </c>
      <c r="D422" s="10" t="s">
        <v>37</v>
      </c>
      <c r="E422" s="10" t="s">
        <v>181</v>
      </c>
      <c r="F422" s="20">
        <v>122</v>
      </c>
      <c r="G422" s="18">
        <v>98690</v>
      </c>
      <c r="H422" s="8">
        <v>0</v>
      </c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19">
        <f>G422+H422+I422+J422+K422+L422+M422+N422</f>
        <v>98690</v>
      </c>
      <c r="V422" s="31"/>
    </row>
    <row r="423" spans="1:22" ht="25.5">
      <c r="A423" s="1" t="s">
        <v>23</v>
      </c>
      <c r="B423" s="10">
        <v>903</v>
      </c>
      <c r="C423" s="10" t="s">
        <v>16</v>
      </c>
      <c r="D423" s="10" t="s">
        <v>37</v>
      </c>
      <c r="E423" s="10" t="s">
        <v>181</v>
      </c>
      <c r="F423" s="20">
        <v>200</v>
      </c>
      <c r="G423" s="18">
        <f>G424</f>
        <v>605490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19">
        <f>U424</f>
        <v>605490</v>
      </c>
      <c r="V423" s="31"/>
    </row>
    <row r="424" spans="1:22" ht="38.25">
      <c r="A424" s="1" t="s">
        <v>25</v>
      </c>
      <c r="B424" s="10">
        <v>903</v>
      </c>
      <c r="C424" s="10" t="s">
        <v>16</v>
      </c>
      <c r="D424" s="10" t="s">
        <v>37</v>
      </c>
      <c r="E424" s="10" t="s">
        <v>181</v>
      </c>
      <c r="F424" s="20">
        <v>240</v>
      </c>
      <c r="G424" s="18">
        <v>605490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19">
        <f>G424+H424+I424+J424+K424+L424+M424+N424</f>
        <v>605490</v>
      </c>
      <c r="V424" s="31"/>
    </row>
    <row r="425" spans="1:22" ht="12.75">
      <c r="A425" s="1" t="s">
        <v>27</v>
      </c>
      <c r="B425" s="10">
        <v>903</v>
      </c>
      <c r="C425" s="10" t="s">
        <v>16</v>
      </c>
      <c r="D425" s="10" t="s">
        <v>37</v>
      </c>
      <c r="E425" s="10" t="s">
        <v>181</v>
      </c>
      <c r="F425" s="20">
        <v>800</v>
      </c>
      <c r="G425" s="18">
        <f>G426</f>
        <v>511628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19">
        <f>U426</f>
        <v>511628</v>
      </c>
      <c r="V425" s="31"/>
    </row>
    <row r="426" spans="1:22" ht="12.75">
      <c r="A426" s="1" t="s">
        <v>101</v>
      </c>
      <c r="B426" s="10">
        <v>903</v>
      </c>
      <c r="C426" s="10" t="s">
        <v>16</v>
      </c>
      <c r="D426" s="10" t="s">
        <v>37</v>
      </c>
      <c r="E426" s="10" t="s">
        <v>181</v>
      </c>
      <c r="F426" s="20">
        <v>850</v>
      </c>
      <c r="G426" s="18">
        <f>G427+G428</f>
        <v>511628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19">
        <f>U427+U428</f>
        <v>511628</v>
      </c>
      <c r="V426" s="31"/>
    </row>
    <row r="427" spans="1:22" ht="25.5">
      <c r="A427" s="1" t="s">
        <v>29</v>
      </c>
      <c r="B427" s="10">
        <v>903</v>
      </c>
      <c r="C427" s="10" t="s">
        <v>16</v>
      </c>
      <c r="D427" s="10" t="s">
        <v>37</v>
      </c>
      <c r="E427" s="10" t="s">
        <v>181</v>
      </c>
      <c r="F427" s="20">
        <v>851</v>
      </c>
      <c r="G427" s="18">
        <v>485928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19">
        <f>G427+H427+I427+J427+K427+L427+M427+N427</f>
        <v>485928</v>
      </c>
      <c r="V427" s="31"/>
    </row>
    <row r="428" spans="1:22" ht="12.75">
      <c r="A428" s="1" t="s">
        <v>31</v>
      </c>
      <c r="B428" s="10">
        <v>903</v>
      </c>
      <c r="C428" s="10" t="s">
        <v>16</v>
      </c>
      <c r="D428" s="10" t="s">
        <v>37</v>
      </c>
      <c r="E428" s="10" t="s">
        <v>181</v>
      </c>
      <c r="F428" s="20">
        <v>852</v>
      </c>
      <c r="G428" s="18">
        <v>25700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19">
        <f>G428+H428+I428+J428+K428+L428+M428+N428</f>
        <v>25700</v>
      </c>
      <c r="V428" s="31"/>
    </row>
    <row r="429" spans="1:22" ht="38.25">
      <c r="A429" s="21" t="s">
        <v>183</v>
      </c>
      <c r="B429" s="10">
        <v>903</v>
      </c>
      <c r="C429" s="10" t="s">
        <v>16</v>
      </c>
      <c r="D429" s="10" t="s">
        <v>37</v>
      </c>
      <c r="E429" s="10" t="s">
        <v>182</v>
      </c>
      <c r="F429" s="17" t="s">
        <v>0</v>
      </c>
      <c r="G429" s="18">
        <f>G430</f>
        <v>1000000</v>
      </c>
      <c r="H429" s="8"/>
      <c r="I429" s="8"/>
      <c r="J429" s="8"/>
      <c r="K429" s="8"/>
      <c r="L429" s="8"/>
      <c r="M429" s="19">
        <f>M430</f>
        <v>146399.5</v>
      </c>
      <c r="N429" s="19"/>
      <c r="O429" s="19"/>
      <c r="P429" s="19"/>
      <c r="Q429" s="19"/>
      <c r="R429" s="19"/>
      <c r="S429" s="19"/>
      <c r="T429" s="19"/>
      <c r="U429" s="19">
        <f>U430</f>
        <v>1146399.5</v>
      </c>
      <c r="V429" s="31"/>
    </row>
    <row r="430" spans="1:22" ht="25.5">
      <c r="A430" s="1" t="s">
        <v>23</v>
      </c>
      <c r="B430" s="10">
        <v>903</v>
      </c>
      <c r="C430" s="10" t="s">
        <v>16</v>
      </c>
      <c r="D430" s="10" t="s">
        <v>37</v>
      </c>
      <c r="E430" s="10" t="s">
        <v>182</v>
      </c>
      <c r="F430" s="20" t="s">
        <v>24</v>
      </c>
      <c r="G430" s="18">
        <f>G431</f>
        <v>1000000</v>
      </c>
      <c r="H430" s="8"/>
      <c r="I430" s="8"/>
      <c r="J430" s="8"/>
      <c r="K430" s="8"/>
      <c r="L430" s="8"/>
      <c r="M430" s="19">
        <f>M431</f>
        <v>146399.5</v>
      </c>
      <c r="N430" s="19"/>
      <c r="O430" s="19"/>
      <c r="P430" s="19"/>
      <c r="Q430" s="19"/>
      <c r="R430" s="19"/>
      <c r="S430" s="19"/>
      <c r="T430" s="19"/>
      <c r="U430" s="19">
        <f>U431</f>
        <v>1146399.5</v>
      </c>
      <c r="V430" s="31"/>
    </row>
    <row r="431" spans="1:22" ht="38.25">
      <c r="A431" s="1" t="s">
        <v>25</v>
      </c>
      <c r="B431" s="10">
        <v>903</v>
      </c>
      <c r="C431" s="10" t="s">
        <v>16</v>
      </c>
      <c r="D431" s="10" t="s">
        <v>37</v>
      </c>
      <c r="E431" s="10" t="s">
        <v>182</v>
      </c>
      <c r="F431" s="20" t="s">
        <v>26</v>
      </c>
      <c r="G431" s="18">
        <v>1000000</v>
      </c>
      <c r="H431" s="8"/>
      <c r="I431" s="8"/>
      <c r="J431" s="8"/>
      <c r="K431" s="8"/>
      <c r="L431" s="8"/>
      <c r="M431" s="8">
        <v>146399.5</v>
      </c>
      <c r="N431" s="8"/>
      <c r="O431" s="8"/>
      <c r="P431" s="8"/>
      <c r="Q431" s="8"/>
      <c r="R431" s="8"/>
      <c r="S431" s="8"/>
      <c r="T431" s="8"/>
      <c r="U431" s="19">
        <f>G431+H431+I431+J431+K431+L431+M431+N431</f>
        <v>1146399.5</v>
      </c>
      <c r="V431" s="31"/>
    </row>
    <row r="432" spans="1:22" ht="25.5">
      <c r="A432" s="21" t="s">
        <v>185</v>
      </c>
      <c r="B432" s="10">
        <v>903</v>
      </c>
      <c r="C432" s="10" t="s">
        <v>16</v>
      </c>
      <c r="D432" s="10" t="s">
        <v>37</v>
      </c>
      <c r="E432" s="10" t="s">
        <v>184</v>
      </c>
      <c r="F432" s="20"/>
      <c r="G432" s="18">
        <f>G433</f>
        <v>41600</v>
      </c>
      <c r="H432" s="8"/>
      <c r="I432" s="8"/>
      <c r="J432" s="8"/>
      <c r="K432" s="8"/>
      <c r="L432" s="8"/>
      <c r="M432" s="8"/>
      <c r="N432" s="8"/>
      <c r="O432" s="8"/>
      <c r="P432" s="19">
        <f>P433</f>
        <v>30000</v>
      </c>
      <c r="Q432" s="19"/>
      <c r="R432" s="19"/>
      <c r="S432" s="19"/>
      <c r="T432" s="19"/>
      <c r="U432" s="19">
        <f>U433</f>
        <v>71600</v>
      </c>
      <c r="V432" s="31"/>
    </row>
    <row r="433" spans="1:22" ht="25.5">
      <c r="A433" s="1" t="s">
        <v>23</v>
      </c>
      <c r="B433" s="10">
        <v>903</v>
      </c>
      <c r="C433" s="10" t="s">
        <v>16</v>
      </c>
      <c r="D433" s="10" t="s">
        <v>37</v>
      </c>
      <c r="E433" s="10" t="s">
        <v>184</v>
      </c>
      <c r="F433" s="20" t="s">
        <v>24</v>
      </c>
      <c r="G433" s="18">
        <f>G434</f>
        <v>41600</v>
      </c>
      <c r="H433" s="8"/>
      <c r="I433" s="8"/>
      <c r="J433" s="8"/>
      <c r="K433" s="8"/>
      <c r="L433" s="8"/>
      <c r="M433" s="8"/>
      <c r="N433" s="8"/>
      <c r="O433" s="8"/>
      <c r="P433" s="19">
        <f>P434</f>
        <v>30000</v>
      </c>
      <c r="Q433" s="19"/>
      <c r="R433" s="19"/>
      <c r="S433" s="19"/>
      <c r="T433" s="19"/>
      <c r="U433" s="19">
        <f>U434</f>
        <v>71600</v>
      </c>
      <c r="V433" s="31"/>
    </row>
    <row r="434" spans="1:22" ht="38.25">
      <c r="A434" s="1" t="s">
        <v>25</v>
      </c>
      <c r="B434" s="10">
        <v>903</v>
      </c>
      <c r="C434" s="10" t="s">
        <v>16</v>
      </c>
      <c r="D434" s="10" t="s">
        <v>37</v>
      </c>
      <c r="E434" s="10" t="s">
        <v>184</v>
      </c>
      <c r="F434" s="20" t="s">
        <v>26</v>
      </c>
      <c r="G434" s="18">
        <v>41600</v>
      </c>
      <c r="H434" s="8"/>
      <c r="I434" s="8"/>
      <c r="J434" s="8"/>
      <c r="K434" s="8"/>
      <c r="L434" s="8"/>
      <c r="M434" s="8"/>
      <c r="N434" s="8"/>
      <c r="O434" s="8"/>
      <c r="P434" s="8">
        <v>30000</v>
      </c>
      <c r="Q434" s="8"/>
      <c r="R434" s="8"/>
      <c r="S434" s="8"/>
      <c r="T434" s="8"/>
      <c r="U434" s="19">
        <f>G434+H434+I434+J434+K434+L434+M434+N434+P434</f>
        <v>71600</v>
      </c>
      <c r="V434" s="31"/>
    </row>
    <row r="435" spans="1:22" ht="12.75">
      <c r="A435" s="12" t="s">
        <v>48</v>
      </c>
      <c r="B435" s="10">
        <v>903</v>
      </c>
      <c r="C435" s="13" t="s">
        <v>35</v>
      </c>
      <c r="D435" s="13"/>
      <c r="E435" s="10"/>
      <c r="F435" s="20"/>
      <c r="G435" s="18"/>
      <c r="H435" s="8"/>
      <c r="I435" s="8"/>
      <c r="J435" s="8"/>
      <c r="K435" s="8"/>
      <c r="L435" s="19">
        <f>L436</f>
        <v>18486</v>
      </c>
      <c r="M435" s="19"/>
      <c r="N435" s="19"/>
      <c r="O435" s="19"/>
      <c r="P435" s="19"/>
      <c r="Q435" s="19">
        <f>Q436</f>
        <v>-5100</v>
      </c>
      <c r="R435" s="19"/>
      <c r="S435" s="19"/>
      <c r="T435" s="19"/>
      <c r="U435" s="19">
        <f>U436</f>
        <v>13386</v>
      </c>
      <c r="V435" s="31"/>
    </row>
    <row r="436" spans="1:22" ht="12.75">
      <c r="A436" s="12" t="s">
        <v>55</v>
      </c>
      <c r="B436" s="10">
        <v>903</v>
      </c>
      <c r="C436" s="13" t="s">
        <v>35</v>
      </c>
      <c r="D436" s="13" t="s">
        <v>56</v>
      </c>
      <c r="E436" s="10"/>
      <c r="F436" s="20"/>
      <c r="G436" s="18"/>
      <c r="H436" s="8"/>
      <c r="I436" s="8"/>
      <c r="J436" s="8"/>
      <c r="K436" s="8"/>
      <c r="L436" s="19">
        <f>L437</f>
        <v>18486</v>
      </c>
      <c r="M436" s="19"/>
      <c r="N436" s="19"/>
      <c r="O436" s="19"/>
      <c r="P436" s="19"/>
      <c r="Q436" s="19">
        <f>Q437</f>
        <v>-5100</v>
      </c>
      <c r="R436" s="19"/>
      <c r="S436" s="19"/>
      <c r="T436" s="19"/>
      <c r="U436" s="19">
        <f>U437</f>
        <v>13386</v>
      </c>
      <c r="V436" s="31"/>
    </row>
    <row r="437" spans="1:22" ht="63.75">
      <c r="A437" s="1" t="s">
        <v>264</v>
      </c>
      <c r="B437" s="10">
        <v>903</v>
      </c>
      <c r="C437" s="13" t="s">
        <v>35</v>
      </c>
      <c r="D437" s="13" t="s">
        <v>56</v>
      </c>
      <c r="E437" s="10" t="s">
        <v>263</v>
      </c>
      <c r="F437" s="20"/>
      <c r="G437" s="18"/>
      <c r="H437" s="8"/>
      <c r="I437" s="8"/>
      <c r="J437" s="8"/>
      <c r="K437" s="8"/>
      <c r="L437" s="19">
        <f>L438</f>
        <v>18486</v>
      </c>
      <c r="M437" s="19"/>
      <c r="N437" s="19"/>
      <c r="O437" s="19"/>
      <c r="P437" s="19"/>
      <c r="Q437" s="19">
        <f>Q438</f>
        <v>-5100</v>
      </c>
      <c r="R437" s="19"/>
      <c r="S437" s="19"/>
      <c r="T437" s="19"/>
      <c r="U437" s="19">
        <f>U438</f>
        <v>13386</v>
      </c>
      <c r="V437" s="31"/>
    </row>
    <row r="438" spans="1:22" ht="25.5">
      <c r="A438" s="1" t="s">
        <v>23</v>
      </c>
      <c r="B438" s="10">
        <v>903</v>
      </c>
      <c r="C438" s="13" t="s">
        <v>35</v>
      </c>
      <c r="D438" s="13" t="s">
        <v>56</v>
      </c>
      <c r="E438" s="10" t="s">
        <v>263</v>
      </c>
      <c r="F438" s="20">
        <v>200</v>
      </c>
      <c r="G438" s="18"/>
      <c r="H438" s="8"/>
      <c r="I438" s="8"/>
      <c r="J438" s="8"/>
      <c r="K438" s="8"/>
      <c r="L438" s="19">
        <f>L439</f>
        <v>18486</v>
      </c>
      <c r="M438" s="19"/>
      <c r="N438" s="19"/>
      <c r="O438" s="19"/>
      <c r="P438" s="19"/>
      <c r="Q438" s="19">
        <f>Q439</f>
        <v>-5100</v>
      </c>
      <c r="R438" s="19"/>
      <c r="S438" s="19"/>
      <c r="T438" s="19"/>
      <c r="U438" s="19">
        <f>U439</f>
        <v>13386</v>
      </c>
      <c r="V438" s="31"/>
    </row>
    <row r="439" spans="1:22" ht="38.25">
      <c r="A439" s="1" t="s">
        <v>25</v>
      </c>
      <c r="B439" s="10">
        <v>903</v>
      </c>
      <c r="C439" s="13" t="s">
        <v>35</v>
      </c>
      <c r="D439" s="13" t="s">
        <v>56</v>
      </c>
      <c r="E439" s="10" t="s">
        <v>263</v>
      </c>
      <c r="F439" s="20">
        <v>240</v>
      </c>
      <c r="G439" s="18"/>
      <c r="H439" s="8"/>
      <c r="I439" s="8"/>
      <c r="J439" s="8"/>
      <c r="K439" s="8"/>
      <c r="L439" s="8">
        <v>18486</v>
      </c>
      <c r="M439" s="8"/>
      <c r="N439" s="8"/>
      <c r="O439" s="8"/>
      <c r="P439" s="8"/>
      <c r="Q439" s="8">
        <v>-5100</v>
      </c>
      <c r="R439" s="8"/>
      <c r="S439" s="8"/>
      <c r="T439" s="8"/>
      <c r="U439" s="19">
        <f>G439+H439+I439+J439+K439+L439+M439+N439+O439+Q439</f>
        <v>13386</v>
      </c>
      <c r="V439" s="31"/>
    </row>
    <row r="440" spans="1:22" ht="25.5">
      <c r="A440" s="12" t="s">
        <v>127</v>
      </c>
      <c r="B440" s="13">
        <v>921</v>
      </c>
      <c r="C440" s="15" t="s">
        <v>0</v>
      </c>
      <c r="D440" s="15" t="s">
        <v>0</v>
      </c>
      <c r="E440" s="15" t="s">
        <v>0</v>
      </c>
      <c r="F440" s="20"/>
      <c r="G440" s="5">
        <f>G441+G452</f>
        <v>457796963</v>
      </c>
      <c r="H440" s="3">
        <f>H441+H452</f>
        <v>2415.680000000051</v>
      </c>
      <c r="I440" s="3">
        <f>I441+I452</f>
        <v>1023000</v>
      </c>
      <c r="J440" s="3"/>
      <c r="K440" s="3">
        <f>K441+K452</f>
        <v>5788357</v>
      </c>
      <c r="L440" s="3">
        <f aca="true" t="shared" si="29" ref="L440:S440">L441+L452+L447</f>
        <v>750201.74</v>
      </c>
      <c r="M440" s="3">
        <f t="shared" si="29"/>
        <v>582466.96</v>
      </c>
      <c r="N440" s="3">
        <f t="shared" si="29"/>
        <v>217716.2</v>
      </c>
      <c r="O440" s="3">
        <f t="shared" si="29"/>
        <v>1050921.38</v>
      </c>
      <c r="P440" s="3">
        <f t="shared" si="29"/>
        <v>734158</v>
      </c>
      <c r="Q440" s="3">
        <f t="shared" si="29"/>
        <v>1769435.98</v>
      </c>
      <c r="R440" s="3">
        <f t="shared" si="29"/>
        <v>18385800</v>
      </c>
      <c r="S440" s="3">
        <f t="shared" si="29"/>
        <v>1542477.37</v>
      </c>
      <c r="T440" s="3">
        <f>T441+T452+T447+T604</f>
        <v>2188217.53</v>
      </c>
      <c r="U440" s="3">
        <f>U441+U452+U447+U604</f>
        <v>492431766.84</v>
      </c>
      <c r="V440" s="31"/>
    </row>
    <row r="441" spans="1:22" ht="12.75" hidden="1">
      <c r="A441" s="12" t="s">
        <v>48</v>
      </c>
      <c r="B441" s="13">
        <v>921</v>
      </c>
      <c r="C441" s="13" t="s">
        <v>35</v>
      </c>
      <c r="D441" s="15"/>
      <c r="E441" s="15"/>
      <c r="F441" s="20"/>
      <c r="G441" s="5">
        <f aca="true" t="shared" si="30" ref="G441:H445">G442</f>
        <v>999359.28</v>
      </c>
      <c r="H441" s="3">
        <f t="shared" si="30"/>
        <v>-999359.28</v>
      </c>
      <c r="I441" s="3"/>
      <c r="J441" s="3"/>
      <c r="K441" s="3">
        <f aca="true" t="shared" si="31" ref="K441:L445">K442</f>
        <v>0</v>
      </c>
      <c r="L441" s="3">
        <f t="shared" si="31"/>
        <v>0</v>
      </c>
      <c r="M441" s="3"/>
      <c r="N441" s="3"/>
      <c r="O441" s="3"/>
      <c r="P441" s="3"/>
      <c r="Q441" s="3"/>
      <c r="R441" s="3"/>
      <c r="S441" s="3"/>
      <c r="T441" s="3"/>
      <c r="U441" s="3">
        <f>U442</f>
        <v>0</v>
      </c>
      <c r="V441" s="31"/>
    </row>
    <row r="442" spans="1:22" ht="12.75" hidden="1">
      <c r="A442" s="1" t="s">
        <v>55</v>
      </c>
      <c r="B442" s="10">
        <v>921</v>
      </c>
      <c r="C442" s="10" t="s">
        <v>35</v>
      </c>
      <c r="D442" s="10" t="s">
        <v>56</v>
      </c>
      <c r="E442" s="25"/>
      <c r="F442" s="20"/>
      <c r="G442" s="18">
        <f t="shared" si="30"/>
        <v>999359.28</v>
      </c>
      <c r="H442" s="19">
        <f t="shared" si="30"/>
        <v>-999359.28</v>
      </c>
      <c r="I442" s="19"/>
      <c r="J442" s="19"/>
      <c r="K442" s="19">
        <f t="shared" si="31"/>
        <v>0</v>
      </c>
      <c r="L442" s="19">
        <f t="shared" si="31"/>
        <v>0</v>
      </c>
      <c r="M442" s="19"/>
      <c r="N442" s="19"/>
      <c r="O442" s="19"/>
      <c r="P442" s="19"/>
      <c r="Q442" s="19"/>
      <c r="R442" s="19"/>
      <c r="S442" s="19"/>
      <c r="T442" s="19"/>
      <c r="U442" s="19">
        <f>U443</f>
        <v>0</v>
      </c>
      <c r="V442" s="31"/>
    </row>
    <row r="443" spans="1:22" ht="12.75" hidden="1">
      <c r="A443" s="1" t="s">
        <v>261</v>
      </c>
      <c r="B443" s="10">
        <v>921</v>
      </c>
      <c r="C443" s="10" t="s">
        <v>35</v>
      </c>
      <c r="D443" s="10" t="s">
        <v>56</v>
      </c>
      <c r="E443" s="26" t="s">
        <v>262</v>
      </c>
      <c r="F443" s="20"/>
      <c r="G443" s="18">
        <f t="shared" si="30"/>
        <v>999359.28</v>
      </c>
      <c r="H443" s="19">
        <f t="shared" si="30"/>
        <v>-999359.28</v>
      </c>
      <c r="I443" s="19"/>
      <c r="J443" s="19"/>
      <c r="K443" s="19">
        <f t="shared" si="31"/>
        <v>0</v>
      </c>
      <c r="L443" s="19">
        <f t="shared" si="31"/>
        <v>0</v>
      </c>
      <c r="M443" s="19"/>
      <c r="N443" s="19"/>
      <c r="O443" s="19"/>
      <c r="P443" s="19"/>
      <c r="Q443" s="19"/>
      <c r="R443" s="19"/>
      <c r="S443" s="19"/>
      <c r="T443" s="19"/>
      <c r="U443" s="19">
        <f>U444</f>
        <v>0</v>
      </c>
      <c r="V443" s="31"/>
    </row>
    <row r="444" spans="1:22" ht="38.25" hidden="1">
      <c r="A444" s="1" t="s">
        <v>229</v>
      </c>
      <c r="B444" s="10">
        <v>921</v>
      </c>
      <c r="C444" s="10" t="s">
        <v>35</v>
      </c>
      <c r="D444" s="10">
        <v>12</v>
      </c>
      <c r="E444" s="10" t="s">
        <v>262</v>
      </c>
      <c r="F444" s="20">
        <v>600</v>
      </c>
      <c r="G444" s="18">
        <f t="shared" si="30"/>
        <v>999359.28</v>
      </c>
      <c r="H444" s="19">
        <f t="shared" si="30"/>
        <v>-999359.28</v>
      </c>
      <c r="I444" s="19"/>
      <c r="J444" s="19"/>
      <c r="K444" s="19">
        <f t="shared" si="31"/>
        <v>0</v>
      </c>
      <c r="L444" s="19">
        <f t="shared" si="31"/>
        <v>0</v>
      </c>
      <c r="M444" s="19"/>
      <c r="N444" s="19"/>
      <c r="O444" s="19"/>
      <c r="P444" s="19"/>
      <c r="Q444" s="19"/>
      <c r="R444" s="19"/>
      <c r="S444" s="19"/>
      <c r="T444" s="19"/>
      <c r="U444" s="19">
        <f>U445</f>
        <v>0</v>
      </c>
      <c r="V444" s="31"/>
    </row>
    <row r="445" spans="1:22" ht="12.75" hidden="1">
      <c r="A445" s="1" t="s">
        <v>117</v>
      </c>
      <c r="B445" s="10">
        <v>921</v>
      </c>
      <c r="C445" s="10" t="s">
        <v>35</v>
      </c>
      <c r="D445" s="10">
        <v>12</v>
      </c>
      <c r="E445" s="10" t="s">
        <v>262</v>
      </c>
      <c r="F445" s="20">
        <v>610</v>
      </c>
      <c r="G445" s="18">
        <f t="shared" si="30"/>
        <v>999359.28</v>
      </c>
      <c r="H445" s="19">
        <f t="shared" si="30"/>
        <v>-999359.28</v>
      </c>
      <c r="I445" s="19"/>
      <c r="J445" s="19"/>
      <c r="K445" s="19">
        <f t="shared" si="31"/>
        <v>0</v>
      </c>
      <c r="L445" s="19">
        <f t="shared" si="31"/>
        <v>0</v>
      </c>
      <c r="M445" s="19"/>
      <c r="N445" s="19"/>
      <c r="O445" s="19"/>
      <c r="P445" s="19"/>
      <c r="Q445" s="19"/>
      <c r="R445" s="19"/>
      <c r="S445" s="19"/>
      <c r="T445" s="19"/>
      <c r="U445" s="19">
        <f>U446</f>
        <v>0</v>
      </c>
      <c r="V445" s="31"/>
    </row>
    <row r="446" spans="1:22" ht="12.75" hidden="1">
      <c r="A446" s="1" t="s">
        <v>256</v>
      </c>
      <c r="B446" s="10">
        <v>921</v>
      </c>
      <c r="C446" s="10" t="s">
        <v>35</v>
      </c>
      <c r="D446" s="10">
        <v>12</v>
      </c>
      <c r="E446" s="10" t="s">
        <v>262</v>
      </c>
      <c r="F446" s="20">
        <v>612</v>
      </c>
      <c r="G446" s="18">
        <v>999359.28</v>
      </c>
      <c r="H446" s="8">
        <v>-999359.28</v>
      </c>
      <c r="I446" s="8"/>
      <c r="J446" s="8"/>
      <c r="K446" s="19">
        <v>0</v>
      </c>
      <c r="L446" s="19">
        <v>0</v>
      </c>
      <c r="M446" s="19"/>
      <c r="N446" s="19"/>
      <c r="O446" s="19"/>
      <c r="P446" s="19"/>
      <c r="Q446" s="19"/>
      <c r="R446" s="19"/>
      <c r="S446" s="19"/>
      <c r="T446" s="19"/>
      <c r="U446" s="19">
        <f>G446+H446</f>
        <v>0</v>
      </c>
      <c r="V446" s="31"/>
    </row>
    <row r="447" spans="1:22" ht="12.75">
      <c r="A447" s="12" t="s">
        <v>48</v>
      </c>
      <c r="B447" s="13">
        <v>921</v>
      </c>
      <c r="C447" s="13" t="s">
        <v>35</v>
      </c>
      <c r="D447" s="10"/>
      <c r="E447" s="10"/>
      <c r="F447" s="20"/>
      <c r="G447" s="18"/>
      <c r="H447" s="8"/>
      <c r="I447" s="8"/>
      <c r="J447" s="8"/>
      <c r="K447" s="19"/>
      <c r="L447" s="19">
        <f>L448</f>
        <v>11903.74</v>
      </c>
      <c r="M447" s="19"/>
      <c r="N447" s="19"/>
      <c r="O447" s="19"/>
      <c r="P447" s="19"/>
      <c r="Q447" s="19">
        <f>Q448</f>
        <v>-4145.44</v>
      </c>
      <c r="R447" s="19"/>
      <c r="S447" s="19"/>
      <c r="T447" s="19"/>
      <c r="U447" s="19">
        <f>U448</f>
        <v>7758.3</v>
      </c>
      <c r="V447" s="31"/>
    </row>
    <row r="448" spans="1:22" ht="12.75">
      <c r="A448" s="12" t="s">
        <v>55</v>
      </c>
      <c r="B448" s="13">
        <v>921</v>
      </c>
      <c r="C448" s="13" t="s">
        <v>35</v>
      </c>
      <c r="D448" s="13" t="s">
        <v>56</v>
      </c>
      <c r="E448" s="10"/>
      <c r="F448" s="20"/>
      <c r="G448" s="18"/>
      <c r="H448" s="8"/>
      <c r="I448" s="8"/>
      <c r="J448" s="8"/>
      <c r="K448" s="19"/>
      <c r="L448" s="19">
        <f>L449</f>
        <v>11903.74</v>
      </c>
      <c r="M448" s="19"/>
      <c r="N448" s="19"/>
      <c r="O448" s="19"/>
      <c r="P448" s="19"/>
      <c r="Q448" s="19">
        <f>Q449</f>
        <v>-4145.44</v>
      </c>
      <c r="R448" s="19"/>
      <c r="S448" s="19"/>
      <c r="T448" s="19"/>
      <c r="U448" s="19">
        <f>U449</f>
        <v>7758.3</v>
      </c>
      <c r="V448" s="31"/>
    </row>
    <row r="449" spans="1:22" ht="63.75">
      <c r="A449" s="1" t="s">
        <v>264</v>
      </c>
      <c r="B449" s="13">
        <v>921</v>
      </c>
      <c r="C449" s="13" t="s">
        <v>35</v>
      </c>
      <c r="D449" s="13" t="s">
        <v>56</v>
      </c>
      <c r="E449" s="10" t="s">
        <v>263</v>
      </c>
      <c r="F449" s="20"/>
      <c r="G449" s="18"/>
      <c r="H449" s="8"/>
      <c r="I449" s="8"/>
      <c r="J449" s="8"/>
      <c r="K449" s="19"/>
      <c r="L449" s="19">
        <f>L450</f>
        <v>11903.74</v>
      </c>
      <c r="M449" s="19"/>
      <c r="N449" s="19"/>
      <c r="O449" s="19"/>
      <c r="P449" s="19"/>
      <c r="Q449" s="19">
        <f>Q450</f>
        <v>-4145.44</v>
      </c>
      <c r="R449" s="19"/>
      <c r="S449" s="19"/>
      <c r="T449" s="19"/>
      <c r="U449" s="19">
        <f>U450</f>
        <v>7758.3</v>
      </c>
      <c r="V449" s="31"/>
    </row>
    <row r="450" spans="1:22" ht="25.5">
      <c r="A450" s="1" t="s">
        <v>23</v>
      </c>
      <c r="B450" s="13">
        <v>921</v>
      </c>
      <c r="C450" s="13" t="s">
        <v>35</v>
      </c>
      <c r="D450" s="13" t="s">
        <v>56</v>
      </c>
      <c r="E450" s="10" t="s">
        <v>263</v>
      </c>
      <c r="F450" s="20">
        <v>200</v>
      </c>
      <c r="G450" s="18"/>
      <c r="H450" s="8"/>
      <c r="I450" s="8"/>
      <c r="J450" s="8"/>
      <c r="K450" s="19"/>
      <c r="L450" s="19">
        <f>L451</f>
        <v>11903.74</v>
      </c>
      <c r="M450" s="19"/>
      <c r="N450" s="19"/>
      <c r="O450" s="19"/>
      <c r="P450" s="19"/>
      <c r="Q450" s="19">
        <f>Q451</f>
        <v>-4145.44</v>
      </c>
      <c r="R450" s="19"/>
      <c r="S450" s="19"/>
      <c r="T450" s="19"/>
      <c r="U450" s="19">
        <f>U451</f>
        <v>7758.3</v>
      </c>
      <c r="V450" s="31"/>
    </row>
    <row r="451" spans="1:22" ht="38.25">
      <c r="A451" s="1" t="s">
        <v>25</v>
      </c>
      <c r="B451" s="13">
        <v>921</v>
      </c>
      <c r="C451" s="13" t="s">
        <v>35</v>
      </c>
      <c r="D451" s="13" t="s">
        <v>56</v>
      </c>
      <c r="E451" s="10" t="s">
        <v>263</v>
      </c>
      <c r="F451" s="20">
        <v>240</v>
      </c>
      <c r="G451" s="18"/>
      <c r="H451" s="8"/>
      <c r="I451" s="8"/>
      <c r="J451" s="8"/>
      <c r="K451" s="19"/>
      <c r="L451" s="19">
        <v>11903.74</v>
      </c>
      <c r="M451" s="19"/>
      <c r="N451" s="19"/>
      <c r="O451" s="19"/>
      <c r="P451" s="19"/>
      <c r="Q451" s="19">
        <v>-4145.44</v>
      </c>
      <c r="R451" s="19"/>
      <c r="S451" s="19"/>
      <c r="T451" s="19"/>
      <c r="U451" s="19">
        <f>G451+H451+I451+J451+K451+L451+M451+N451+O451+Q451</f>
        <v>7758.3</v>
      </c>
      <c r="V451" s="31"/>
    </row>
    <row r="452" spans="1:22" ht="12.75">
      <c r="A452" s="12" t="s">
        <v>51</v>
      </c>
      <c r="B452" s="13">
        <v>921</v>
      </c>
      <c r="C452" s="13" t="s">
        <v>52</v>
      </c>
      <c r="D452" s="15" t="s">
        <v>0</v>
      </c>
      <c r="E452" s="15" t="s">
        <v>0</v>
      </c>
      <c r="F452" s="20"/>
      <c r="G452" s="5">
        <f>G453+G474+G560+G598</f>
        <v>456797603.72</v>
      </c>
      <c r="H452" s="3">
        <f>H453+H474+H560+H598</f>
        <v>1001774.9600000001</v>
      </c>
      <c r="I452" s="3">
        <f>I453+I474+I560+I598</f>
        <v>1023000</v>
      </c>
      <c r="J452" s="3"/>
      <c r="K452" s="3">
        <f aca="true" t="shared" si="32" ref="K452:Q452">K453+K474+K560+K598</f>
        <v>5788357</v>
      </c>
      <c r="L452" s="3">
        <f t="shared" si="32"/>
        <v>738298</v>
      </c>
      <c r="M452" s="3">
        <f t="shared" si="32"/>
        <v>582466.96</v>
      </c>
      <c r="N452" s="3">
        <f t="shared" si="32"/>
        <v>217716.2</v>
      </c>
      <c r="O452" s="3">
        <f t="shared" si="32"/>
        <v>1050921.38</v>
      </c>
      <c r="P452" s="3">
        <f t="shared" si="32"/>
        <v>734158</v>
      </c>
      <c r="Q452" s="3">
        <f t="shared" si="32"/>
        <v>1773581.42</v>
      </c>
      <c r="R452" s="3">
        <f>R453+R474+R560+R598</f>
        <v>18385800</v>
      </c>
      <c r="S452" s="3">
        <f>S453+S474+S560+S598</f>
        <v>1542477.37</v>
      </c>
      <c r="T452" s="3">
        <f>T453+T474+T560+T598</f>
        <v>1977217.5299999998</v>
      </c>
      <c r="U452" s="3">
        <f>U453+U474+U560+U598</f>
        <v>492213008.53999996</v>
      </c>
      <c r="V452" s="31"/>
    </row>
    <row r="453" spans="1:22" ht="12.75">
      <c r="A453" s="12" t="s">
        <v>74</v>
      </c>
      <c r="B453" s="13">
        <v>921</v>
      </c>
      <c r="C453" s="13" t="s">
        <v>52</v>
      </c>
      <c r="D453" s="13" t="s">
        <v>16</v>
      </c>
      <c r="E453" s="15" t="s">
        <v>0</v>
      </c>
      <c r="F453" s="14"/>
      <c r="G453" s="5">
        <f>G454+G458+G462</f>
        <v>159296385.56</v>
      </c>
      <c r="H453" s="3">
        <f>H454+H458+H462+H470</f>
        <v>580471.44</v>
      </c>
      <c r="I453" s="3"/>
      <c r="J453" s="3"/>
      <c r="K453" s="3">
        <f>K454+K458+K462+K470</f>
        <v>267929</v>
      </c>
      <c r="L453" s="3"/>
      <c r="M453" s="3"/>
      <c r="N453" s="3">
        <f>N454+N458+N462+N470</f>
        <v>3129395</v>
      </c>
      <c r="O453" s="3">
        <f>O454+O458+O462+O470</f>
        <v>3392619</v>
      </c>
      <c r="P453" s="3">
        <f>P454+P458+P462+P470</f>
        <v>-0.1000000000003638</v>
      </c>
      <c r="Q453" s="3">
        <f>Q454+Q458+Q462+Q470</f>
        <v>401443</v>
      </c>
      <c r="R453" s="3">
        <f>R454+R458+R462+R470+R466</f>
        <v>18385800</v>
      </c>
      <c r="S453" s="3">
        <f>S454+S458+S462+S470+S466</f>
        <v>443391</v>
      </c>
      <c r="T453" s="3">
        <f>T454+T458+T462+T470+T466</f>
        <v>376157.83</v>
      </c>
      <c r="U453" s="3">
        <f>U454+U458+U462+U470+U466</f>
        <v>186273591.73</v>
      </c>
      <c r="V453" s="31"/>
    </row>
    <row r="454" spans="1:22" ht="12.75">
      <c r="A454" s="1" t="s">
        <v>130</v>
      </c>
      <c r="B454" s="10">
        <v>921</v>
      </c>
      <c r="C454" s="10" t="s">
        <v>52</v>
      </c>
      <c r="D454" s="10" t="s">
        <v>16</v>
      </c>
      <c r="E454" s="10" t="s">
        <v>186</v>
      </c>
      <c r="F454" s="20"/>
      <c r="G454" s="18">
        <f>G455</f>
        <v>41925909.56</v>
      </c>
      <c r="H454" s="8"/>
      <c r="I454" s="8"/>
      <c r="J454" s="8"/>
      <c r="K454" s="19">
        <f>K455</f>
        <v>267929</v>
      </c>
      <c r="L454" s="19"/>
      <c r="M454" s="19"/>
      <c r="N454" s="19"/>
      <c r="O454" s="19">
        <f aca="true" t="shared" si="33" ref="O454:U456">O455</f>
        <v>-5000</v>
      </c>
      <c r="P454" s="19">
        <f t="shared" si="33"/>
        <v>-9739.6</v>
      </c>
      <c r="Q454" s="19">
        <f t="shared" si="33"/>
        <v>401443</v>
      </c>
      <c r="R454" s="19"/>
      <c r="S454" s="19">
        <f t="shared" si="33"/>
        <v>443391</v>
      </c>
      <c r="T454" s="19">
        <f t="shared" si="33"/>
        <v>372121.82</v>
      </c>
      <c r="U454" s="19">
        <f t="shared" si="33"/>
        <v>43396054.78</v>
      </c>
      <c r="V454" s="31"/>
    </row>
    <row r="455" spans="1:22" ht="38.25">
      <c r="A455" s="1" t="s">
        <v>229</v>
      </c>
      <c r="B455" s="10">
        <v>921</v>
      </c>
      <c r="C455" s="10" t="s">
        <v>52</v>
      </c>
      <c r="D455" s="10" t="s">
        <v>16</v>
      </c>
      <c r="E455" s="10" t="s">
        <v>186</v>
      </c>
      <c r="F455" s="20" t="s">
        <v>38</v>
      </c>
      <c r="G455" s="18">
        <f>G456</f>
        <v>41925909.56</v>
      </c>
      <c r="H455" s="8"/>
      <c r="I455" s="8"/>
      <c r="J455" s="8"/>
      <c r="K455" s="19">
        <f>K456</f>
        <v>267929</v>
      </c>
      <c r="L455" s="19"/>
      <c r="M455" s="19"/>
      <c r="N455" s="19"/>
      <c r="O455" s="19">
        <f t="shared" si="33"/>
        <v>-5000</v>
      </c>
      <c r="P455" s="19">
        <f t="shared" si="33"/>
        <v>-9739.6</v>
      </c>
      <c r="Q455" s="19">
        <f t="shared" si="33"/>
        <v>401443</v>
      </c>
      <c r="R455" s="19"/>
      <c r="S455" s="19">
        <f t="shared" si="33"/>
        <v>443391</v>
      </c>
      <c r="T455" s="19">
        <f t="shared" si="33"/>
        <v>372121.82</v>
      </c>
      <c r="U455" s="19">
        <f t="shared" si="33"/>
        <v>43396054.78</v>
      </c>
      <c r="V455" s="31"/>
    </row>
    <row r="456" spans="1:22" ht="12.75">
      <c r="A456" s="1" t="s">
        <v>117</v>
      </c>
      <c r="B456" s="10">
        <v>921</v>
      </c>
      <c r="C456" s="10" t="s">
        <v>52</v>
      </c>
      <c r="D456" s="10" t="s">
        <v>16</v>
      </c>
      <c r="E456" s="10" t="s">
        <v>186</v>
      </c>
      <c r="F456" s="20">
        <v>610</v>
      </c>
      <c r="G456" s="18">
        <f>G457</f>
        <v>41925909.56</v>
      </c>
      <c r="H456" s="8"/>
      <c r="I456" s="8"/>
      <c r="J456" s="8"/>
      <c r="K456" s="19">
        <f>K457</f>
        <v>267929</v>
      </c>
      <c r="L456" s="19"/>
      <c r="M456" s="19"/>
      <c r="N456" s="19"/>
      <c r="O456" s="19">
        <f t="shared" si="33"/>
        <v>-5000</v>
      </c>
      <c r="P456" s="19">
        <f t="shared" si="33"/>
        <v>-9739.6</v>
      </c>
      <c r="Q456" s="19">
        <f t="shared" si="33"/>
        <v>401443</v>
      </c>
      <c r="R456" s="19"/>
      <c r="S456" s="19">
        <f t="shared" si="33"/>
        <v>443391</v>
      </c>
      <c r="T456" s="19">
        <f t="shared" si="33"/>
        <v>372121.82</v>
      </c>
      <c r="U456" s="19">
        <f t="shared" si="33"/>
        <v>43396054.78</v>
      </c>
      <c r="V456" s="31">
        <v>731391</v>
      </c>
    </row>
    <row r="457" spans="1:22" ht="51">
      <c r="A457" s="1" t="s">
        <v>39</v>
      </c>
      <c r="B457" s="10">
        <v>921</v>
      </c>
      <c r="C457" s="10" t="s">
        <v>52</v>
      </c>
      <c r="D457" s="10" t="s">
        <v>16</v>
      </c>
      <c r="E457" s="10" t="s">
        <v>186</v>
      </c>
      <c r="F457" s="20" t="s">
        <v>40</v>
      </c>
      <c r="G457" s="18">
        <v>41925909.56</v>
      </c>
      <c r="H457" s="8"/>
      <c r="I457" s="8"/>
      <c r="J457" s="8"/>
      <c r="K457" s="8">
        <v>267929</v>
      </c>
      <c r="L457" s="8"/>
      <c r="M457" s="8"/>
      <c r="N457" s="8"/>
      <c r="O457" s="8">
        <v>-5000</v>
      </c>
      <c r="P457" s="8">
        <v>-9739.6</v>
      </c>
      <c r="Q457" s="8">
        <v>401443</v>
      </c>
      <c r="R457" s="8"/>
      <c r="S457" s="8">
        <v>443391</v>
      </c>
      <c r="T457" s="8">
        <v>372121.82</v>
      </c>
      <c r="U457" s="19">
        <f>G457+H457+I457+J457+K457+L457+M457+N457+O457+Q457+P457+S457+T457</f>
        <v>43396054.78</v>
      </c>
      <c r="V457" s="31">
        <v>-288000</v>
      </c>
    </row>
    <row r="458" spans="1:22" ht="38.25">
      <c r="A458" s="21" t="s">
        <v>75</v>
      </c>
      <c r="B458" s="10">
        <v>921</v>
      </c>
      <c r="C458" s="10" t="s">
        <v>52</v>
      </c>
      <c r="D458" s="10" t="s">
        <v>16</v>
      </c>
      <c r="E458" s="10" t="s">
        <v>128</v>
      </c>
      <c r="F458" s="20"/>
      <c r="G458" s="18">
        <f>G459</f>
        <v>117250476</v>
      </c>
      <c r="H458" s="8"/>
      <c r="I458" s="8"/>
      <c r="J458" s="8"/>
      <c r="K458" s="8"/>
      <c r="L458" s="8"/>
      <c r="M458" s="8"/>
      <c r="N458" s="19">
        <f aca="true" t="shared" si="34" ref="N458:O460">N459</f>
        <v>3129395</v>
      </c>
      <c r="O458" s="19">
        <f t="shared" si="34"/>
        <v>3397619</v>
      </c>
      <c r="P458" s="19"/>
      <c r="Q458" s="19"/>
      <c r="R458" s="19"/>
      <c r="S458" s="19"/>
      <c r="T458" s="19"/>
      <c r="U458" s="19">
        <f>U459</f>
        <v>123777490</v>
      </c>
      <c r="V458" s="31">
        <f>SUM(V456:V457)</f>
        <v>443391</v>
      </c>
    </row>
    <row r="459" spans="1:22" ht="38.25">
      <c r="A459" s="1" t="s">
        <v>229</v>
      </c>
      <c r="B459" s="10">
        <v>921</v>
      </c>
      <c r="C459" s="10" t="s">
        <v>52</v>
      </c>
      <c r="D459" s="10" t="s">
        <v>16</v>
      </c>
      <c r="E459" s="10" t="s">
        <v>128</v>
      </c>
      <c r="F459" s="20" t="s">
        <v>38</v>
      </c>
      <c r="G459" s="18">
        <f>G460</f>
        <v>117250476</v>
      </c>
      <c r="H459" s="8"/>
      <c r="I459" s="8"/>
      <c r="J459" s="8"/>
      <c r="K459" s="8"/>
      <c r="L459" s="8"/>
      <c r="M459" s="8"/>
      <c r="N459" s="19">
        <f t="shared" si="34"/>
        <v>3129395</v>
      </c>
      <c r="O459" s="19">
        <f t="shared" si="34"/>
        <v>3397619</v>
      </c>
      <c r="P459" s="19"/>
      <c r="Q459" s="19"/>
      <c r="R459" s="19"/>
      <c r="S459" s="19"/>
      <c r="T459" s="19"/>
      <c r="U459" s="19">
        <f>U460</f>
        <v>123777490</v>
      </c>
      <c r="V459" s="31"/>
    </row>
    <row r="460" spans="1:22" ht="12.75">
      <c r="A460" s="1" t="s">
        <v>117</v>
      </c>
      <c r="B460" s="10">
        <v>921</v>
      </c>
      <c r="C460" s="10" t="s">
        <v>52</v>
      </c>
      <c r="D460" s="10" t="s">
        <v>16</v>
      </c>
      <c r="E460" s="10" t="s">
        <v>128</v>
      </c>
      <c r="F460" s="20">
        <v>610</v>
      </c>
      <c r="G460" s="18">
        <f>G461</f>
        <v>117250476</v>
      </c>
      <c r="H460" s="8"/>
      <c r="I460" s="8"/>
      <c r="J460" s="8"/>
      <c r="K460" s="8"/>
      <c r="L460" s="8"/>
      <c r="M460" s="8"/>
      <c r="N460" s="19">
        <f t="shared" si="34"/>
        <v>3129395</v>
      </c>
      <c r="O460" s="19">
        <f t="shared" si="34"/>
        <v>3397619</v>
      </c>
      <c r="P460" s="19"/>
      <c r="Q460" s="19"/>
      <c r="R460" s="19"/>
      <c r="S460" s="19"/>
      <c r="T460" s="19"/>
      <c r="U460" s="19">
        <f>U461</f>
        <v>123777490</v>
      </c>
      <c r="V460" s="31"/>
    </row>
    <row r="461" spans="1:22" ht="51">
      <c r="A461" s="1" t="s">
        <v>39</v>
      </c>
      <c r="B461" s="10">
        <v>921</v>
      </c>
      <c r="C461" s="10" t="s">
        <v>52</v>
      </c>
      <c r="D461" s="10" t="s">
        <v>16</v>
      </c>
      <c r="E461" s="10" t="s">
        <v>128</v>
      </c>
      <c r="F461" s="20" t="s">
        <v>40</v>
      </c>
      <c r="G461" s="18">
        <v>117250476</v>
      </c>
      <c r="H461" s="8"/>
      <c r="I461" s="8"/>
      <c r="J461" s="8"/>
      <c r="K461" s="8"/>
      <c r="L461" s="8"/>
      <c r="M461" s="8"/>
      <c r="N461" s="8">
        <v>3129395</v>
      </c>
      <c r="O461" s="8">
        <v>3397619</v>
      </c>
      <c r="P461" s="8"/>
      <c r="Q461" s="8"/>
      <c r="R461" s="8"/>
      <c r="S461" s="8"/>
      <c r="T461" s="8"/>
      <c r="U461" s="19">
        <f>G461+H461+I461+J461+K461+L461+M461+N461+O461</f>
        <v>123777490</v>
      </c>
      <c r="V461" s="31"/>
    </row>
    <row r="462" spans="1:22" ht="63.75">
      <c r="A462" s="21" t="s">
        <v>78</v>
      </c>
      <c r="B462" s="10">
        <v>921</v>
      </c>
      <c r="C462" s="10" t="s">
        <v>52</v>
      </c>
      <c r="D462" s="10" t="s">
        <v>16</v>
      </c>
      <c r="E462" s="10" t="s">
        <v>132</v>
      </c>
      <c r="F462" s="17" t="s">
        <v>0</v>
      </c>
      <c r="G462" s="18">
        <f>G463</f>
        <v>120000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19">
        <f aca="true" t="shared" si="35" ref="T462:U464">T463</f>
        <v>4036.01</v>
      </c>
      <c r="U462" s="19">
        <f t="shared" si="35"/>
        <v>124036.01</v>
      </c>
      <c r="V462" s="31"/>
    </row>
    <row r="463" spans="1:22" ht="38.25">
      <c r="A463" s="1" t="s">
        <v>229</v>
      </c>
      <c r="B463" s="10">
        <v>921</v>
      </c>
      <c r="C463" s="10" t="s">
        <v>52</v>
      </c>
      <c r="D463" s="10" t="s">
        <v>16</v>
      </c>
      <c r="E463" s="10" t="s">
        <v>132</v>
      </c>
      <c r="F463" s="20" t="s">
        <v>38</v>
      </c>
      <c r="G463" s="18">
        <f>G464</f>
        <v>120000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19">
        <f t="shared" si="35"/>
        <v>4036.01</v>
      </c>
      <c r="U463" s="19">
        <f t="shared" si="35"/>
        <v>124036.01</v>
      </c>
      <c r="V463" s="31"/>
    </row>
    <row r="464" spans="1:22" ht="12.75">
      <c r="A464" s="1" t="s">
        <v>117</v>
      </c>
      <c r="B464" s="10">
        <v>921</v>
      </c>
      <c r="C464" s="10" t="s">
        <v>52</v>
      </c>
      <c r="D464" s="10" t="s">
        <v>16</v>
      </c>
      <c r="E464" s="10" t="s">
        <v>132</v>
      </c>
      <c r="F464" s="20">
        <v>610</v>
      </c>
      <c r="G464" s="18">
        <f>G465</f>
        <v>120000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19">
        <f t="shared" si="35"/>
        <v>4036.01</v>
      </c>
      <c r="U464" s="19">
        <f t="shared" si="35"/>
        <v>124036.01</v>
      </c>
      <c r="V464" s="31"/>
    </row>
    <row r="465" spans="1:22" ht="51">
      <c r="A465" s="1" t="s">
        <v>39</v>
      </c>
      <c r="B465" s="10">
        <v>921</v>
      </c>
      <c r="C465" s="10" t="s">
        <v>52</v>
      </c>
      <c r="D465" s="10" t="s">
        <v>16</v>
      </c>
      <c r="E465" s="10" t="s">
        <v>132</v>
      </c>
      <c r="F465" s="20" t="s">
        <v>40</v>
      </c>
      <c r="G465" s="18">
        <v>120000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>
        <v>4036.01</v>
      </c>
      <c r="U465" s="19">
        <f>G465+H465+I465+J465+K465+L465+M465+N465+T465</f>
        <v>124036.01</v>
      </c>
      <c r="V465" s="31"/>
    </row>
    <row r="466" spans="1:22" ht="76.5">
      <c r="A466" s="1" t="s">
        <v>327</v>
      </c>
      <c r="B466" s="10">
        <v>921</v>
      </c>
      <c r="C466" s="10" t="s">
        <v>52</v>
      </c>
      <c r="D466" s="10" t="s">
        <v>16</v>
      </c>
      <c r="E466" s="10" t="s">
        <v>326</v>
      </c>
      <c r="F466" s="20"/>
      <c r="G466" s="1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19">
        <f aca="true" t="shared" si="36" ref="R466:U468">R467</f>
        <v>18385800</v>
      </c>
      <c r="S466" s="19"/>
      <c r="T466" s="19"/>
      <c r="U466" s="19">
        <f t="shared" si="36"/>
        <v>18385800</v>
      </c>
      <c r="V466" s="31"/>
    </row>
    <row r="467" spans="1:22" ht="38.25">
      <c r="A467" s="1" t="s">
        <v>229</v>
      </c>
      <c r="B467" s="10">
        <v>921</v>
      </c>
      <c r="C467" s="10" t="s">
        <v>52</v>
      </c>
      <c r="D467" s="10" t="s">
        <v>16</v>
      </c>
      <c r="E467" s="10" t="s">
        <v>326</v>
      </c>
      <c r="F467" s="20">
        <v>600</v>
      </c>
      <c r="G467" s="1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19">
        <f t="shared" si="36"/>
        <v>18385800</v>
      </c>
      <c r="S467" s="19"/>
      <c r="T467" s="19"/>
      <c r="U467" s="19">
        <f t="shared" si="36"/>
        <v>18385800</v>
      </c>
      <c r="V467" s="31"/>
    </row>
    <row r="468" spans="1:22" ht="12.75">
      <c r="A468" s="1" t="s">
        <v>117</v>
      </c>
      <c r="B468" s="10">
        <v>921</v>
      </c>
      <c r="C468" s="10" t="s">
        <v>52</v>
      </c>
      <c r="D468" s="10" t="s">
        <v>16</v>
      </c>
      <c r="E468" s="10" t="s">
        <v>326</v>
      </c>
      <c r="F468" s="20">
        <v>610</v>
      </c>
      <c r="G468" s="1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19">
        <f t="shared" si="36"/>
        <v>18385800</v>
      </c>
      <c r="S468" s="19"/>
      <c r="T468" s="19"/>
      <c r="U468" s="19">
        <f t="shared" si="36"/>
        <v>18385800</v>
      </c>
      <c r="V468" s="31"/>
    </row>
    <row r="469" spans="1:22" ht="12.75">
      <c r="A469" s="1" t="s">
        <v>256</v>
      </c>
      <c r="B469" s="10">
        <v>921</v>
      </c>
      <c r="C469" s="10" t="s">
        <v>52</v>
      </c>
      <c r="D469" s="10" t="s">
        <v>16</v>
      </c>
      <c r="E469" s="10" t="s">
        <v>326</v>
      </c>
      <c r="F469" s="20">
        <v>612</v>
      </c>
      <c r="G469" s="1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>
        <v>18385800</v>
      </c>
      <c r="S469" s="8"/>
      <c r="T469" s="8"/>
      <c r="U469" s="19">
        <f>R469</f>
        <v>18385800</v>
      </c>
      <c r="V469" s="31"/>
    </row>
    <row r="470" spans="1:22" ht="12.75">
      <c r="A470" s="1" t="s">
        <v>261</v>
      </c>
      <c r="B470" s="10">
        <v>921</v>
      </c>
      <c r="C470" s="10" t="s">
        <v>52</v>
      </c>
      <c r="D470" s="10" t="s">
        <v>16</v>
      </c>
      <c r="E470" s="26" t="s">
        <v>262</v>
      </c>
      <c r="F470" s="20"/>
      <c r="G470" s="18"/>
      <c r="H470" s="19">
        <f>H471</f>
        <v>580471.44</v>
      </c>
      <c r="I470" s="19"/>
      <c r="J470" s="19"/>
      <c r="K470" s="19"/>
      <c r="L470" s="19"/>
      <c r="M470" s="19"/>
      <c r="N470" s="19"/>
      <c r="O470" s="19"/>
      <c r="P470" s="19">
        <f>P471</f>
        <v>9739.5</v>
      </c>
      <c r="Q470" s="19"/>
      <c r="R470" s="19"/>
      <c r="S470" s="19"/>
      <c r="T470" s="19"/>
      <c r="U470" s="19">
        <f>U471</f>
        <v>590210.94</v>
      </c>
      <c r="V470" s="31"/>
    </row>
    <row r="471" spans="1:22" ht="38.25">
      <c r="A471" s="1" t="s">
        <v>229</v>
      </c>
      <c r="B471" s="10">
        <v>921</v>
      </c>
      <c r="C471" s="10" t="s">
        <v>52</v>
      </c>
      <c r="D471" s="10" t="s">
        <v>16</v>
      </c>
      <c r="E471" s="10" t="s">
        <v>262</v>
      </c>
      <c r="F471" s="20">
        <v>600</v>
      </c>
      <c r="G471" s="18"/>
      <c r="H471" s="19">
        <f>H472</f>
        <v>580471.44</v>
      </c>
      <c r="I471" s="19"/>
      <c r="J471" s="19"/>
      <c r="K471" s="19"/>
      <c r="L471" s="19"/>
      <c r="M471" s="19"/>
      <c r="N471" s="19"/>
      <c r="O471" s="19"/>
      <c r="P471" s="19">
        <f>P472</f>
        <v>9739.5</v>
      </c>
      <c r="Q471" s="19"/>
      <c r="R471" s="19"/>
      <c r="S471" s="19"/>
      <c r="T471" s="19"/>
      <c r="U471" s="19">
        <f>U472</f>
        <v>590210.94</v>
      </c>
      <c r="V471" s="31"/>
    </row>
    <row r="472" spans="1:22" ht="12.75">
      <c r="A472" s="1" t="s">
        <v>117</v>
      </c>
      <c r="B472" s="10">
        <v>921</v>
      </c>
      <c r="C472" s="10" t="s">
        <v>52</v>
      </c>
      <c r="D472" s="10" t="s">
        <v>16</v>
      </c>
      <c r="E472" s="10" t="s">
        <v>262</v>
      </c>
      <c r="F472" s="20">
        <v>610</v>
      </c>
      <c r="G472" s="18"/>
      <c r="H472" s="19">
        <f>H473</f>
        <v>580471.44</v>
      </c>
      <c r="I472" s="19"/>
      <c r="J472" s="19"/>
      <c r="K472" s="19"/>
      <c r="L472" s="19"/>
      <c r="M472" s="19"/>
      <c r="N472" s="19"/>
      <c r="O472" s="19"/>
      <c r="P472" s="19">
        <f>P473</f>
        <v>9739.5</v>
      </c>
      <c r="Q472" s="19"/>
      <c r="R472" s="19"/>
      <c r="S472" s="19"/>
      <c r="T472" s="19"/>
      <c r="U472" s="19">
        <f>U473</f>
        <v>590210.94</v>
      </c>
      <c r="V472" s="31"/>
    </row>
    <row r="473" spans="1:22" ht="12.75">
      <c r="A473" s="1" t="s">
        <v>256</v>
      </c>
      <c r="B473" s="10">
        <v>921</v>
      </c>
      <c r="C473" s="10" t="s">
        <v>52</v>
      </c>
      <c r="D473" s="10" t="s">
        <v>16</v>
      </c>
      <c r="E473" s="10" t="s">
        <v>262</v>
      </c>
      <c r="F473" s="20">
        <v>612</v>
      </c>
      <c r="G473" s="18"/>
      <c r="H473" s="8">
        <v>580471.44</v>
      </c>
      <c r="I473" s="8"/>
      <c r="J473" s="8"/>
      <c r="K473" s="8"/>
      <c r="L473" s="8"/>
      <c r="M473" s="8"/>
      <c r="N473" s="8"/>
      <c r="O473" s="8"/>
      <c r="P473" s="8">
        <v>9739.5</v>
      </c>
      <c r="Q473" s="8"/>
      <c r="R473" s="8"/>
      <c r="S473" s="8"/>
      <c r="T473" s="8"/>
      <c r="U473" s="19">
        <f>G473+H473+I473+J473+K473+L473+M473+N473+P473</f>
        <v>590210.94</v>
      </c>
      <c r="V473" s="31"/>
    </row>
    <row r="474" spans="1:22" ht="12.75">
      <c r="A474" s="12" t="s">
        <v>76</v>
      </c>
      <c r="B474" s="13">
        <v>921</v>
      </c>
      <c r="C474" s="13" t="s">
        <v>52</v>
      </c>
      <c r="D474" s="13" t="s">
        <v>33</v>
      </c>
      <c r="E474" s="15" t="s">
        <v>0</v>
      </c>
      <c r="F474" s="14"/>
      <c r="G474" s="5">
        <f>G475+G524+G528+G532+G536+G540+G548</f>
        <v>265069062.16</v>
      </c>
      <c r="H474" s="3">
        <f>H475+H524+H528+H532+H536+H540+H548+H556</f>
        <v>418887.84</v>
      </c>
      <c r="I474" s="3">
        <f>I475+I524+I528+I532+I536+I540+I548+I556</f>
        <v>0</v>
      </c>
      <c r="J474" s="3"/>
      <c r="K474" s="3">
        <f>K475+K524+K528+K532+K536+K540+K548+K556+K544</f>
        <v>3855131</v>
      </c>
      <c r="L474" s="3">
        <f>L475+L524+L528+L532+L536+L540+L548+L556+L544+L553</f>
        <v>504000</v>
      </c>
      <c r="M474" s="3"/>
      <c r="N474" s="3">
        <f>N475+N524+N528+N532+N536+N540+N548+N556+N544+N553</f>
        <v>-3129395</v>
      </c>
      <c r="O474" s="3">
        <f>O475+O524+O528+O532+O536+O540+O548+O556+O544+O553</f>
        <v>-3397619</v>
      </c>
      <c r="P474" s="3">
        <f>P475+P524+P528+P532+P536+P540+P548+P556+P544+P552</f>
        <v>96574.1</v>
      </c>
      <c r="Q474" s="3">
        <f>Q475+Q524+Q528+Q532+Q536+Q540+Q548+Q556+Q544+Q552</f>
        <v>1372138.42</v>
      </c>
      <c r="R474" s="3"/>
      <c r="S474" s="3"/>
      <c r="T474" s="3">
        <f>T475+T524+T528+T532+T536+T540+T548+T556+T544+T552</f>
        <v>135229.13</v>
      </c>
      <c r="U474" s="3">
        <f>U475+U524+U528+U532+U536+U540+U548+U556+U544+U552</f>
        <v>264924008.65</v>
      </c>
      <c r="V474" s="31"/>
    </row>
    <row r="475" spans="1:22" ht="25.5">
      <c r="A475" s="21" t="s">
        <v>188</v>
      </c>
      <c r="B475" s="10">
        <v>921</v>
      </c>
      <c r="C475" s="10" t="s">
        <v>52</v>
      </c>
      <c r="D475" s="10" t="s">
        <v>33</v>
      </c>
      <c r="E475" s="10" t="s">
        <v>187</v>
      </c>
      <c r="F475" s="20"/>
      <c r="G475" s="18">
        <f>G476+G480+G484+G488+G492+G496+G500+G504+G508+G512+G516+G520</f>
        <v>42366049.080000006</v>
      </c>
      <c r="H475" s="8"/>
      <c r="I475" s="19">
        <f>I476+I480+I484+I488+I492+I496+I500+I504+I508+I512+I516+I520</f>
        <v>-61272</v>
      </c>
      <c r="J475" s="19"/>
      <c r="K475" s="19">
        <f>K476+K480+K484+K488+K492+K496+K500+K504+K508+K512+K516+K520</f>
        <v>30231</v>
      </c>
      <c r="L475" s="19"/>
      <c r="M475" s="19"/>
      <c r="N475" s="19"/>
      <c r="O475" s="19">
        <f>O476+O480+O484+O488+O492+O496+O500+O504+O508+O512+O516+O520</f>
        <v>-33856.44</v>
      </c>
      <c r="P475" s="19">
        <f>P476+P480+P484+P488+P492+P496+P500+P504+P508+P512+P516+P520</f>
        <v>60625</v>
      </c>
      <c r="Q475" s="19">
        <f>Q476+Q480+Q484+Q488+Q492+Q496+Q500+Q504+Q508+Q512+Q516+Q520</f>
        <v>495041.51999999996</v>
      </c>
      <c r="R475" s="19"/>
      <c r="S475" s="19"/>
      <c r="T475" s="19">
        <f>T476+T480+T484+T488+T492+T496+T500+T504+T508+T512+T516+T520</f>
        <v>9811.760000000004</v>
      </c>
      <c r="U475" s="19">
        <f>U476+U480+U484+U488+U492+U496+U500+U504+U508+U512+U516+U520</f>
        <v>42866629.92</v>
      </c>
      <c r="V475" s="31"/>
    </row>
    <row r="476" spans="1:22" ht="51">
      <c r="A476" s="21" t="s">
        <v>189</v>
      </c>
      <c r="B476" s="10">
        <v>921</v>
      </c>
      <c r="C476" s="10" t="s">
        <v>52</v>
      </c>
      <c r="D476" s="10" t="s">
        <v>33</v>
      </c>
      <c r="E476" s="10" t="s">
        <v>190</v>
      </c>
      <c r="F476" s="20"/>
      <c r="G476" s="18">
        <f>G477</f>
        <v>3573590.44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19">
        <f aca="true" t="shared" si="37" ref="T476:U478">T477</f>
        <v>-1614.36</v>
      </c>
      <c r="U476" s="19">
        <f t="shared" si="37"/>
        <v>3571976.08</v>
      </c>
      <c r="V476" s="31"/>
    </row>
    <row r="477" spans="1:22" ht="38.25">
      <c r="A477" s="1" t="s">
        <v>229</v>
      </c>
      <c r="B477" s="10">
        <v>921</v>
      </c>
      <c r="C477" s="10" t="s">
        <v>52</v>
      </c>
      <c r="D477" s="10" t="s">
        <v>33</v>
      </c>
      <c r="E477" s="10" t="s">
        <v>190</v>
      </c>
      <c r="F477" s="20">
        <v>600</v>
      </c>
      <c r="G477" s="18">
        <f>G478</f>
        <v>3573590.44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19">
        <f t="shared" si="37"/>
        <v>-1614.36</v>
      </c>
      <c r="U477" s="19">
        <f t="shared" si="37"/>
        <v>3571976.08</v>
      </c>
      <c r="V477" s="31"/>
    </row>
    <row r="478" spans="1:22" ht="12.75">
      <c r="A478" s="1" t="s">
        <v>117</v>
      </c>
      <c r="B478" s="10">
        <v>921</v>
      </c>
      <c r="C478" s="10" t="s">
        <v>52</v>
      </c>
      <c r="D478" s="10" t="s">
        <v>33</v>
      </c>
      <c r="E478" s="10" t="s">
        <v>190</v>
      </c>
      <c r="F478" s="20">
        <v>610</v>
      </c>
      <c r="G478" s="18">
        <f>G479</f>
        <v>3573590.44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19">
        <f t="shared" si="37"/>
        <v>-1614.36</v>
      </c>
      <c r="U478" s="19">
        <f t="shared" si="37"/>
        <v>3571976.08</v>
      </c>
      <c r="V478" s="31"/>
    </row>
    <row r="479" spans="1:22" ht="51">
      <c r="A479" s="1" t="s">
        <v>39</v>
      </c>
      <c r="B479" s="10">
        <v>921</v>
      </c>
      <c r="C479" s="10" t="s">
        <v>52</v>
      </c>
      <c r="D479" s="10" t="s">
        <v>33</v>
      </c>
      <c r="E479" s="10" t="s">
        <v>190</v>
      </c>
      <c r="F479" s="20">
        <v>611</v>
      </c>
      <c r="G479" s="18">
        <v>3573590.44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>
        <v>-1614.36</v>
      </c>
      <c r="U479" s="19">
        <f>G479+H479+I479+J479+K479+L479+M479+N479+T479</f>
        <v>3571976.08</v>
      </c>
      <c r="V479" s="31"/>
    </row>
    <row r="480" spans="1:22" ht="63.75">
      <c r="A480" s="21" t="s">
        <v>191</v>
      </c>
      <c r="B480" s="10">
        <v>921</v>
      </c>
      <c r="C480" s="10" t="s">
        <v>52</v>
      </c>
      <c r="D480" s="10" t="s">
        <v>33</v>
      </c>
      <c r="E480" s="10" t="s">
        <v>192</v>
      </c>
      <c r="F480" s="20"/>
      <c r="G480" s="18">
        <f>G481</f>
        <v>2535764.44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19">
        <f aca="true" t="shared" si="38" ref="T480:U482">T481</f>
        <v>-28455.96</v>
      </c>
      <c r="U480" s="19">
        <f t="shared" si="38"/>
        <v>2507308.48</v>
      </c>
      <c r="V480" s="31"/>
    </row>
    <row r="481" spans="1:22" ht="38.25">
      <c r="A481" s="1" t="s">
        <v>229</v>
      </c>
      <c r="B481" s="10">
        <v>921</v>
      </c>
      <c r="C481" s="10" t="s">
        <v>52</v>
      </c>
      <c r="D481" s="10" t="s">
        <v>33</v>
      </c>
      <c r="E481" s="10" t="s">
        <v>192</v>
      </c>
      <c r="F481" s="20">
        <v>600</v>
      </c>
      <c r="G481" s="18">
        <f>G482</f>
        <v>2535764.44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19">
        <f t="shared" si="38"/>
        <v>-28455.96</v>
      </c>
      <c r="U481" s="19">
        <f t="shared" si="38"/>
        <v>2507308.48</v>
      </c>
      <c r="V481" s="31"/>
    </row>
    <row r="482" spans="1:22" ht="12.75">
      <c r="A482" s="1" t="s">
        <v>117</v>
      </c>
      <c r="B482" s="10">
        <v>921</v>
      </c>
      <c r="C482" s="10" t="s">
        <v>52</v>
      </c>
      <c r="D482" s="10" t="s">
        <v>33</v>
      </c>
      <c r="E482" s="10" t="s">
        <v>192</v>
      </c>
      <c r="F482" s="20">
        <v>610</v>
      </c>
      <c r="G482" s="18">
        <f>G483</f>
        <v>2535764.44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19">
        <f t="shared" si="38"/>
        <v>-28455.96</v>
      </c>
      <c r="U482" s="19">
        <f t="shared" si="38"/>
        <v>2507308.48</v>
      </c>
      <c r="V482" s="31"/>
    </row>
    <row r="483" spans="1:22" ht="51">
      <c r="A483" s="1" t="s">
        <v>39</v>
      </c>
      <c r="B483" s="10">
        <v>921</v>
      </c>
      <c r="C483" s="10" t="s">
        <v>52</v>
      </c>
      <c r="D483" s="10" t="s">
        <v>33</v>
      </c>
      <c r="E483" s="10" t="s">
        <v>192</v>
      </c>
      <c r="F483" s="20">
        <v>611</v>
      </c>
      <c r="G483" s="18">
        <v>2535764.44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>
        <v>-28455.96</v>
      </c>
      <c r="U483" s="19">
        <f>G483+H483+I483+J483+K483+L483+M483+N483+T483</f>
        <v>2507308.48</v>
      </c>
      <c r="V483" s="31"/>
    </row>
    <row r="484" spans="1:22" ht="63.75">
      <c r="A484" s="21" t="s">
        <v>193</v>
      </c>
      <c r="B484" s="10">
        <v>921</v>
      </c>
      <c r="C484" s="10" t="s">
        <v>52</v>
      </c>
      <c r="D484" s="10" t="s">
        <v>33</v>
      </c>
      <c r="E484" s="10" t="s">
        <v>194</v>
      </c>
      <c r="F484" s="20"/>
      <c r="G484" s="18">
        <f>G485</f>
        <v>4433372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19">
        <f aca="true" t="shared" si="39" ref="T484:U486">T485</f>
        <v>-1380.96</v>
      </c>
      <c r="U484" s="19">
        <f t="shared" si="39"/>
        <v>4431991.04</v>
      </c>
      <c r="V484" s="31"/>
    </row>
    <row r="485" spans="1:22" ht="38.25">
      <c r="A485" s="1" t="s">
        <v>229</v>
      </c>
      <c r="B485" s="10">
        <v>921</v>
      </c>
      <c r="C485" s="10" t="s">
        <v>52</v>
      </c>
      <c r="D485" s="10" t="s">
        <v>33</v>
      </c>
      <c r="E485" s="10" t="s">
        <v>194</v>
      </c>
      <c r="F485" s="20">
        <v>600</v>
      </c>
      <c r="G485" s="18">
        <f>G486</f>
        <v>4433372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19">
        <f t="shared" si="39"/>
        <v>-1380.96</v>
      </c>
      <c r="U485" s="19">
        <f t="shared" si="39"/>
        <v>4431991.04</v>
      </c>
      <c r="V485" s="31"/>
    </row>
    <row r="486" spans="1:22" ht="12.75">
      <c r="A486" s="1" t="s">
        <v>117</v>
      </c>
      <c r="B486" s="10">
        <v>921</v>
      </c>
      <c r="C486" s="10" t="s">
        <v>52</v>
      </c>
      <c r="D486" s="10" t="s">
        <v>33</v>
      </c>
      <c r="E486" s="10" t="s">
        <v>194</v>
      </c>
      <c r="F486" s="20">
        <v>610</v>
      </c>
      <c r="G486" s="18">
        <f>G487</f>
        <v>4433372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19">
        <f t="shared" si="39"/>
        <v>-1380.96</v>
      </c>
      <c r="U486" s="19">
        <f t="shared" si="39"/>
        <v>4431991.04</v>
      </c>
      <c r="V486" s="31"/>
    </row>
    <row r="487" spans="1:22" ht="51">
      <c r="A487" s="1" t="s">
        <v>39</v>
      </c>
      <c r="B487" s="10">
        <v>921</v>
      </c>
      <c r="C487" s="10" t="s">
        <v>52</v>
      </c>
      <c r="D487" s="10" t="s">
        <v>33</v>
      </c>
      <c r="E487" s="10" t="s">
        <v>194</v>
      </c>
      <c r="F487" s="20">
        <v>611</v>
      </c>
      <c r="G487" s="18">
        <v>4433372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>
        <v>-1380.96</v>
      </c>
      <c r="U487" s="19">
        <f>G487+H487+I487+J487+K487+L487+M487+N487+T487</f>
        <v>4431991.04</v>
      </c>
      <c r="V487" s="31"/>
    </row>
    <row r="488" spans="1:22" ht="63.75">
      <c r="A488" s="21" t="s">
        <v>195</v>
      </c>
      <c r="B488" s="10">
        <v>921</v>
      </c>
      <c r="C488" s="10" t="s">
        <v>52</v>
      </c>
      <c r="D488" s="10" t="s">
        <v>33</v>
      </c>
      <c r="E488" s="10" t="s">
        <v>196</v>
      </c>
      <c r="F488" s="20"/>
      <c r="G488" s="18">
        <f>G489</f>
        <v>2540186.44</v>
      </c>
      <c r="H488" s="8"/>
      <c r="I488" s="8"/>
      <c r="J488" s="8"/>
      <c r="K488" s="8"/>
      <c r="L488" s="8"/>
      <c r="M488" s="8"/>
      <c r="N488" s="8"/>
      <c r="O488" s="19">
        <f>O489</f>
        <v>25667.8</v>
      </c>
      <c r="P488" s="19"/>
      <c r="Q488" s="19"/>
      <c r="R488" s="19"/>
      <c r="S488" s="19"/>
      <c r="T488" s="19">
        <f aca="true" t="shared" si="40" ref="T488:U490">T489</f>
        <v>50452.62</v>
      </c>
      <c r="U488" s="19">
        <f t="shared" si="40"/>
        <v>2616306.86</v>
      </c>
      <c r="V488" s="31"/>
    </row>
    <row r="489" spans="1:22" ht="38.25">
      <c r="A489" s="1" t="s">
        <v>229</v>
      </c>
      <c r="B489" s="10">
        <v>921</v>
      </c>
      <c r="C489" s="10" t="s">
        <v>52</v>
      </c>
      <c r="D489" s="10" t="s">
        <v>33</v>
      </c>
      <c r="E489" s="10" t="s">
        <v>196</v>
      </c>
      <c r="F489" s="20">
        <v>600</v>
      </c>
      <c r="G489" s="18">
        <f>G490</f>
        <v>2540186.44</v>
      </c>
      <c r="H489" s="8"/>
      <c r="I489" s="8"/>
      <c r="J489" s="8"/>
      <c r="K489" s="8"/>
      <c r="L489" s="8"/>
      <c r="M489" s="8"/>
      <c r="N489" s="8"/>
      <c r="O489" s="19">
        <f>O490</f>
        <v>25667.8</v>
      </c>
      <c r="P489" s="19"/>
      <c r="Q489" s="19"/>
      <c r="R489" s="19"/>
      <c r="S489" s="19"/>
      <c r="T489" s="19">
        <f t="shared" si="40"/>
        <v>50452.62</v>
      </c>
      <c r="U489" s="19">
        <f t="shared" si="40"/>
        <v>2616306.86</v>
      </c>
      <c r="V489" s="31"/>
    </row>
    <row r="490" spans="1:22" ht="12.75">
      <c r="A490" s="1" t="s">
        <v>117</v>
      </c>
      <c r="B490" s="10">
        <v>921</v>
      </c>
      <c r="C490" s="10" t="s">
        <v>52</v>
      </c>
      <c r="D490" s="10" t="s">
        <v>33</v>
      </c>
      <c r="E490" s="10" t="s">
        <v>196</v>
      </c>
      <c r="F490" s="20">
        <v>610</v>
      </c>
      <c r="G490" s="18">
        <f>G491</f>
        <v>2540186.44</v>
      </c>
      <c r="H490" s="8"/>
      <c r="I490" s="8"/>
      <c r="J490" s="8"/>
      <c r="K490" s="8"/>
      <c r="L490" s="8"/>
      <c r="M490" s="8"/>
      <c r="N490" s="8"/>
      <c r="O490" s="19">
        <f>O491</f>
        <v>25667.8</v>
      </c>
      <c r="P490" s="19"/>
      <c r="Q490" s="19"/>
      <c r="R490" s="19"/>
      <c r="S490" s="19"/>
      <c r="T490" s="19">
        <f t="shared" si="40"/>
        <v>50452.62</v>
      </c>
      <c r="U490" s="19">
        <f t="shared" si="40"/>
        <v>2616306.86</v>
      </c>
      <c r="V490" s="31"/>
    </row>
    <row r="491" spans="1:22" ht="51">
      <c r="A491" s="1" t="s">
        <v>39</v>
      </c>
      <c r="B491" s="10">
        <v>921</v>
      </c>
      <c r="C491" s="10" t="s">
        <v>52</v>
      </c>
      <c r="D491" s="10" t="s">
        <v>33</v>
      </c>
      <c r="E491" s="10" t="s">
        <v>196</v>
      </c>
      <c r="F491" s="20">
        <v>611</v>
      </c>
      <c r="G491" s="18">
        <v>2540186.44</v>
      </c>
      <c r="H491" s="8"/>
      <c r="I491" s="8"/>
      <c r="J491" s="8"/>
      <c r="K491" s="8"/>
      <c r="L491" s="8"/>
      <c r="M491" s="8"/>
      <c r="N491" s="8"/>
      <c r="O491" s="8">
        <v>25667.8</v>
      </c>
      <c r="P491" s="8"/>
      <c r="Q491" s="8"/>
      <c r="R491" s="8"/>
      <c r="S491" s="8"/>
      <c r="T491" s="8">
        <v>50452.62</v>
      </c>
      <c r="U491" s="19">
        <f>G491+H491+I491+J491+K491+L491+M491+N491+O491+T491</f>
        <v>2616306.86</v>
      </c>
      <c r="V491" s="31"/>
    </row>
    <row r="492" spans="1:22" ht="63.75">
      <c r="A492" s="21" t="s">
        <v>197</v>
      </c>
      <c r="B492" s="10">
        <v>921</v>
      </c>
      <c r="C492" s="10" t="s">
        <v>52</v>
      </c>
      <c r="D492" s="10" t="s">
        <v>33</v>
      </c>
      <c r="E492" s="10" t="s">
        <v>198</v>
      </c>
      <c r="F492" s="20"/>
      <c r="G492" s="18">
        <f>G493</f>
        <v>2349590.44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19">
        <f aca="true" t="shared" si="41" ref="T492:U494">T493</f>
        <v>-1614.36</v>
      </c>
      <c r="U492" s="19">
        <f t="shared" si="41"/>
        <v>2347976.08</v>
      </c>
      <c r="V492" s="31"/>
    </row>
    <row r="493" spans="1:22" ht="38.25">
      <c r="A493" s="1" t="s">
        <v>229</v>
      </c>
      <c r="B493" s="10">
        <v>921</v>
      </c>
      <c r="C493" s="10" t="s">
        <v>52</v>
      </c>
      <c r="D493" s="10" t="s">
        <v>33</v>
      </c>
      <c r="E493" s="10" t="s">
        <v>198</v>
      </c>
      <c r="F493" s="20">
        <v>600</v>
      </c>
      <c r="G493" s="18">
        <f>G494</f>
        <v>2349590.44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19">
        <f t="shared" si="41"/>
        <v>-1614.36</v>
      </c>
      <c r="U493" s="19">
        <f t="shared" si="41"/>
        <v>2347976.08</v>
      </c>
      <c r="V493" s="31"/>
    </row>
    <row r="494" spans="1:22" ht="12.75">
      <c r="A494" s="1" t="s">
        <v>117</v>
      </c>
      <c r="B494" s="10">
        <v>921</v>
      </c>
      <c r="C494" s="10" t="s">
        <v>52</v>
      </c>
      <c r="D494" s="10" t="s">
        <v>33</v>
      </c>
      <c r="E494" s="10" t="s">
        <v>198</v>
      </c>
      <c r="F494" s="20">
        <v>610</v>
      </c>
      <c r="G494" s="18">
        <f>G495</f>
        <v>2349590.44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19">
        <f t="shared" si="41"/>
        <v>-1614.36</v>
      </c>
      <c r="U494" s="19">
        <f t="shared" si="41"/>
        <v>2347976.08</v>
      </c>
      <c r="V494" s="31"/>
    </row>
    <row r="495" spans="1:22" ht="51">
      <c r="A495" s="1" t="s">
        <v>39</v>
      </c>
      <c r="B495" s="10">
        <v>921</v>
      </c>
      <c r="C495" s="10" t="s">
        <v>52</v>
      </c>
      <c r="D495" s="10" t="s">
        <v>33</v>
      </c>
      <c r="E495" s="10" t="s">
        <v>198</v>
      </c>
      <c r="F495" s="20">
        <v>611</v>
      </c>
      <c r="G495" s="18">
        <v>2349590.44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>
        <v>-1614.36</v>
      </c>
      <c r="U495" s="19">
        <f>G495+H495+I495+J495+K495+L495+M495+N495+T495</f>
        <v>2347976.08</v>
      </c>
      <c r="V495" s="31"/>
    </row>
    <row r="496" spans="1:22" ht="63.75">
      <c r="A496" s="21" t="s">
        <v>199</v>
      </c>
      <c r="B496" s="10">
        <v>921</v>
      </c>
      <c r="C496" s="10" t="s">
        <v>52</v>
      </c>
      <c r="D496" s="10" t="s">
        <v>33</v>
      </c>
      <c r="E496" s="10" t="s">
        <v>200</v>
      </c>
      <c r="F496" s="20"/>
      <c r="G496" s="18">
        <f>G497</f>
        <v>2851764.44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19">
        <f aca="true" t="shared" si="42" ref="T496:U498">T497</f>
        <v>-2139.96</v>
      </c>
      <c r="U496" s="19">
        <f t="shared" si="42"/>
        <v>2849624.48</v>
      </c>
      <c r="V496" s="31"/>
    </row>
    <row r="497" spans="1:22" ht="38.25">
      <c r="A497" s="1" t="s">
        <v>229</v>
      </c>
      <c r="B497" s="10">
        <v>921</v>
      </c>
      <c r="C497" s="10" t="s">
        <v>52</v>
      </c>
      <c r="D497" s="10" t="s">
        <v>33</v>
      </c>
      <c r="E497" s="10" t="s">
        <v>200</v>
      </c>
      <c r="F497" s="20">
        <v>600</v>
      </c>
      <c r="G497" s="18">
        <f>G498</f>
        <v>2851764.44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19">
        <f t="shared" si="42"/>
        <v>-2139.96</v>
      </c>
      <c r="U497" s="19">
        <f t="shared" si="42"/>
        <v>2849624.48</v>
      </c>
      <c r="V497" s="31"/>
    </row>
    <row r="498" spans="1:22" ht="12.75">
      <c r="A498" s="1" t="s">
        <v>117</v>
      </c>
      <c r="B498" s="10">
        <v>921</v>
      </c>
      <c r="C498" s="10" t="s">
        <v>52</v>
      </c>
      <c r="D498" s="10" t="s">
        <v>33</v>
      </c>
      <c r="E498" s="10" t="s">
        <v>200</v>
      </c>
      <c r="F498" s="20">
        <v>610</v>
      </c>
      <c r="G498" s="18">
        <f>G499</f>
        <v>2851764.44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19">
        <f t="shared" si="42"/>
        <v>-2139.96</v>
      </c>
      <c r="U498" s="19">
        <f t="shared" si="42"/>
        <v>2849624.48</v>
      </c>
      <c r="V498" s="31"/>
    </row>
    <row r="499" spans="1:22" ht="51">
      <c r="A499" s="1" t="s">
        <v>39</v>
      </c>
      <c r="B499" s="10">
        <v>921</v>
      </c>
      <c r="C499" s="10" t="s">
        <v>52</v>
      </c>
      <c r="D499" s="10" t="s">
        <v>33</v>
      </c>
      <c r="E499" s="10" t="s">
        <v>200</v>
      </c>
      <c r="F499" s="20">
        <v>611</v>
      </c>
      <c r="G499" s="18">
        <v>2851764.44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>
        <v>-2139.96</v>
      </c>
      <c r="U499" s="19">
        <f>G499+H499+I499+J499+K499+L499+M499+N499+T499</f>
        <v>2849624.48</v>
      </c>
      <c r="V499" s="31"/>
    </row>
    <row r="500" spans="1:22" ht="63.75">
      <c r="A500" s="21" t="s">
        <v>201</v>
      </c>
      <c r="B500" s="10">
        <v>921</v>
      </c>
      <c r="C500" s="10" t="s">
        <v>52</v>
      </c>
      <c r="D500" s="10" t="s">
        <v>33</v>
      </c>
      <c r="E500" s="10" t="s">
        <v>202</v>
      </c>
      <c r="F500" s="20"/>
      <c r="G500" s="18">
        <f>G501</f>
        <v>4897036.44</v>
      </c>
      <c r="H500" s="8"/>
      <c r="I500" s="19">
        <f>I501</f>
        <v>-61272</v>
      </c>
      <c r="J500" s="19"/>
      <c r="K500" s="19"/>
      <c r="L500" s="19"/>
      <c r="M500" s="19"/>
      <c r="N500" s="19"/>
      <c r="O500" s="19">
        <f aca="true" t="shared" si="43" ref="O500:P502">O501</f>
        <v>-8891.8</v>
      </c>
      <c r="P500" s="19">
        <f t="shared" si="43"/>
        <v>60625</v>
      </c>
      <c r="Q500" s="19"/>
      <c r="R500" s="19"/>
      <c r="S500" s="19"/>
      <c r="T500" s="19">
        <f aca="true" t="shared" si="44" ref="T500:U502">T501</f>
        <v>-2139.96</v>
      </c>
      <c r="U500" s="19">
        <f t="shared" si="44"/>
        <v>4885357.680000001</v>
      </c>
      <c r="V500" s="31"/>
    </row>
    <row r="501" spans="1:22" ht="38.25">
      <c r="A501" s="1" t="s">
        <v>229</v>
      </c>
      <c r="B501" s="10">
        <v>921</v>
      </c>
      <c r="C501" s="10" t="s">
        <v>52</v>
      </c>
      <c r="D501" s="10" t="s">
        <v>33</v>
      </c>
      <c r="E501" s="10" t="s">
        <v>202</v>
      </c>
      <c r="F501" s="20">
        <v>600</v>
      </c>
      <c r="G501" s="18">
        <f>G502</f>
        <v>4897036.44</v>
      </c>
      <c r="H501" s="8"/>
      <c r="I501" s="19">
        <f>I502</f>
        <v>-61272</v>
      </c>
      <c r="J501" s="19"/>
      <c r="K501" s="19"/>
      <c r="L501" s="19"/>
      <c r="M501" s="19"/>
      <c r="N501" s="19"/>
      <c r="O501" s="19">
        <f t="shared" si="43"/>
        <v>-8891.8</v>
      </c>
      <c r="P501" s="19">
        <f t="shared" si="43"/>
        <v>60625</v>
      </c>
      <c r="Q501" s="19"/>
      <c r="R501" s="19"/>
      <c r="S501" s="19"/>
      <c r="T501" s="19">
        <f t="shared" si="44"/>
        <v>-2139.96</v>
      </c>
      <c r="U501" s="19">
        <f t="shared" si="44"/>
        <v>4885357.680000001</v>
      </c>
      <c r="V501" s="31"/>
    </row>
    <row r="502" spans="1:22" ht="12.75">
      <c r="A502" s="1" t="s">
        <v>117</v>
      </c>
      <c r="B502" s="10">
        <v>921</v>
      </c>
      <c r="C502" s="10" t="s">
        <v>52</v>
      </c>
      <c r="D502" s="10" t="s">
        <v>33</v>
      </c>
      <c r="E502" s="10" t="s">
        <v>202</v>
      </c>
      <c r="F502" s="20">
        <v>610</v>
      </c>
      <c r="G502" s="18">
        <f>G503</f>
        <v>4897036.44</v>
      </c>
      <c r="H502" s="8"/>
      <c r="I502" s="19">
        <f>I503</f>
        <v>-61272</v>
      </c>
      <c r="J502" s="19"/>
      <c r="K502" s="19"/>
      <c r="L502" s="19"/>
      <c r="M502" s="19"/>
      <c r="N502" s="19"/>
      <c r="O502" s="19">
        <f t="shared" si="43"/>
        <v>-8891.8</v>
      </c>
      <c r="P502" s="19">
        <f t="shared" si="43"/>
        <v>60625</v>
      </c>
      <c r="Q502" s="19"/>
      <c r="R502" s="19"/>
      <c r="S502" s="19"/>
      <c r="T502" s="19">
        <f t="shared" si="44"/>
        <v>-2139.96</v>
      </c>
      <c r="U502" s="19">
        <f t="shared" si="44"/>
        <v>4885357.680000001</v>
      </c>
      <c r="V502" s="31"/>
    </row>
    <row r="503" spans="1:22" ht="51">
      <c r="A503" s="1" t="s">
        <v>39</v>
      </c>
      <c r="B503" s="10">
        <v>921</v>
      </c>
      <c r="C503" s="10" t="s">
        <v>52</v>
      </c>
      <c r="D503" s="10" t="s">
        <v>33</v>
      </c>
      <c r="E503" s="10" t="s">
        <v>202</v>
      </c>
      <c r="F503" s="20">
        <v>611</v>
      </c>
      <c r="G503" s="18">
        <v>4897036.44</v>
      </c>
      <c r="H503" s="8"/>
      <c r="I503" s="8">
        <v>-61272</v>
      </c>
      <c r="J503" s="8"/>
      <c r="K503" s="8"/>
      <c r="L503" s="8"/>
      <c r="M503" s="8"/>
      <c r="N503" s="8"/>
      <c r="O503" s="8">
        <v>-8891.8</v>
      </c>
      <c r="P503" s="8">
        <v>60625</v>
      </c>
      <c r="Q503" s="8"/>
      <c r="R503" s="8"/>
      <c r="S503" s="8"/>
      <c r="T503" s="8">
        <v>-2139.96</v>
      </c>
      <c r="U503" s="19">
        <f>G503+H503+I503+J503+K503+L503+M503+N503+P503+O503+T503</f>
        <v>4885357.680000001</v>
      </c>
      <c r="V503" s="31"/>
    </row>
    <row r="504" spans="1:22" ht="63.75">
      <c r="A504" s="21" t="s">
        <v>203</v>
      </c>
      <c r="B504" s="10">
        <v>921</v>
      </c>
      <c r="C504" s="10" t="s">
        <v>52</v>
      </c>
      <c r="D504" s="10" t="s">
        <v>33</v>
      </c>
      <c r="E504" s="10" t="s">
        <v>204</v>
      </c>
      <c r="F504" s="20"/>
      <c r="G504" s="18">
        <f>G505</f>
        <v>2441782.44</v>
      </c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19">
        <f aca="true" t="shared" si="45" ref="T504:U506">T505</f>
        <v>-1079.04</v>
      </c>
      <c r="U504" s="19">
        <f t="shared" si="45"/>
        <v>2440703.4</v>
      </c>
      <c r="V504" s="31"/>
    </row>
    <row r="505" spans="1:22" ht="38.25">
      <c r="A505" s="1" t="s">
        <v>229</v>
      </c>
      <c r="B505" s="10">
        <v>921</v>
      </c>
      <c r="C505" s="10" t="s">
        <v>52</v>
      </c>
      <c r="D505" s="10" t="s">
        <v>33</v>
      </c>
      <c r="E505" s="10" t="s">
        <v>204</v>
      </c>
      <c r="F505" s="20">
        <v>600</v>
      </c>
      <c r="G505" s="18">
        <f>G506</f>
        <v>2441782.44</v>
      </c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19">
        <f t="shared" si="45"/>
        <v>-1079.04</v>
      </c>
      <c r="U505" s="19">
        <f t="shared" si="45"/>
        <v>2440703.4</v>
      </c>
      <c r="V505" s="31"/>
    </row>
    <row r="506" spans="1:22" ht="12.75">
      <c r="A506" s="1" t="s">
        <v>117</v>
      </c>
      <c r="B506" s="10">
        <v>921</v>
      </c>
      <c r="C506" s="10" t="s">
        <v>52</v>
      </c>
      <c r="D506" s="10" t="s">
        <v>33</v>
      </c>
      <c r="E506" s="10" t="s">
        <v>204</v>
      </c>
      <c r="F506" s="20">
        <v>610</v>
      </c>
      <c r="G506" s="18">
        <f>G507</f>
        <v>2441782.44</v>
      </c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19">
        <f t="shared" si="45"/>
        <v>-1079.04</v>
      </c>
      <c r="U506" s="19">
        <f t="shared" si="45"/>
        <v>2440703.4</v>
      </c>
      <c r="V506" s="31"/>
    </row>
    <row r="507" spans="1:22" ht="51">
      <c r="A507" s="1" t="s">
        <v>39</v>
      </c>
      <c r="B507" s="10">
        <v>921</v>
      </c>
      <c r="C507" s="10" t="s">
        <v>52</v>
      </c>
      <c r="D507" s="10" t="s">
        <v>33</v>
      </c>
      <c r="E507" s="10" t="s">
        <v>204</v>
      </c>
      <c r="F507" s="20">
        <v>611</v>
      </c>
      <c r="G507" s="18">
        <v>2441782.44</v>
      </c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>
        <v>-1079.04</v>
      </c>
      <c r="U507" s="19">
        <f>G507+H507+I507+J507+K507+L507+M507+N507+T507</f>
        <v>2440703.4</v>
      </c>
      <c r="V507" s="31"/>
    </row>
    <row r="508" spans="1:22" ht="63.75">
      <c r="A508" s="21" t="s">
        <v>205</v>
      </c>
      <c r="B508" s="10">
        <v>921</v>
      </c>
      <c r="C508" s="10" t="s">
        <v>52</v>
      </c>
      <c r="D508" s="10" t="s">
        <v>33</v>
      </c>
      <c r="E508" s="10" t="s">
        <v>206</v>
      </c>
      <c r="F508" s="20"/>
      <c r="G508" s="18">
        <f>G509</f>
        <v>6063336.32</v>
      </c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19">
        <f aca="true" t="shared" si="46" ref="T508:U510">T509</f>
        <v>-2114.88</v>
      </c>
      <c r="U508" s="19">
        <f t="shared" si="46"/>
        <v>6061221.44</v>
      </c>
      <c r="V508" s="31"/>
    </row>
    <row r="509" spans="1:22" ht="38.25">
      <c r="A509" s="1" t="s">
        <v>229</v>
      </c>
      <c r="B509" s="10">
        <v>921</v>
      </c>
      <c r="C509" s="10" t="s">
        <v>52</v>
      </c>
      <c r="D509" s="10" t="s">
        <v>33</v>
      </c>
      <c r="E509" s="10" t="s">
        <v>206</v>
      </c>
      <c r="F509" s="20">
        <v>600</v>
      </c>
      <c r="G509" s="18">
        <f>G510</f>
        <v>6063336.32</v>
      </c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19">
        <f t="shared" si="46"/>
        <v>-2114.88</v>
      </c>
      <c r="U509" s="19">
        <f t="shared" si="46"/>
        <v>6061221.44</v>
      </c>
      <c r="V509" s="31"/>
    </row>
    <row r="510" spans="1:22" ht="12.75">
      <c r="A510" s="1" t="s">
        <v>117</v>
      </c>
      <c r="B510" s="10">
        <v>921</v>
      </c>
      <c r="C510" s="10" t="s">
        <v>52</v>
      </c>
      <c r="D510" s="10" t="s">
        <v>33</v>
      </c>
      <c r="E510" s="10" t="s">
        <v>206</v>
      </c>
      <c r="F510" s="20">
        <v>610</v>
      </c>
      <c r="G510" s="18">
        <f>G511</f>
        <v>6063336.32</v>
      </c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19">
        <f t="shared" si="46"/>
        <v>-2114.88</v>
      </c>
      <c r="U510" s="19">
        <f t="shared" si="46"/>
        <v>6061221.44</v>
      </c>
      <c r="V510" s="31"/>
    </row>
    <row r="511" spans="1:22" ht="51">
      <c r="A511" s="1" t="s">
        <v>39</v>
      </c>
      <c r="B511" s="10">
        <v>921</v>
      </c>
      <c r="C511" s="10" t="s">
        <v>52</v>
      </c>
      <c r="D511" s="10" t="s">
        <v>33</v>
      </c>
      <c r="E511" s="10" t="s">
        <v>206</v>
      </c>
      <c r="F511" s="20">
        <v>611</v>
      </c>
      <c r="G511" s="18">
        <v>6063336.32</v>
      </c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>
        <v>-2114.88</v>
      </c>
      <c r="U511" s="19">
        <f>G511+H511+I511+J511+K511+L511+M511+N511+T511</f>
        <v>6061221.44</v>
      </c>
      <c r="V511" s="31"/>
    </row>
    <row r="512" spans="1:22" ht="63.75">
      <c r="A512" s="21" t="s">
        <v>207</v>
      </c>
      <c r="B512" s="10">
        <v>921</v>
      </c>
      <c r="C512" s="10" t="s">
        <v>52</v>
      </c>
      <c r="D512" s="10" t="s">
        <v>33</v>
      </c>
      <c r="E512" s="10" t="s">
        <v>208</v>
      </c>
      <c r="F512" s="20"/>
      <c r="G512" s="18">
        <f>G513</f>
        <v>2663998</v>
      </c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19">
        <f aca="true" t="shared" si="47" ref="T512:U514">T513</f>
        <v>-1314</v>
      </c>
      <c r="U512" s="19">
        <f t="shared" si="47"/>
        <v>2662684</v>
      </c>
      <c r="V512" s="31"/>
    </row>
    <row r="513" spans="1:22" ht="38.25">
      <c r="A513" s="1" t="s">
        <v>229</v>
      </c>
      <c r="B513" s="10">
        <v>921</v>
      </c>
      <c r="C513" s="10" t="s">
        <v>52</v>
      </c>
      <c r="D513" s="10" t="s">
        <v>33</v>
      </c>
      <c r="E513" s="10" t="s">
        <v>208</v>
      </c>
      <c r="F513" s="20">
        <v>600</v>
      </c>
      <c r="G513" s="18">
        <f>G514</f>
        <v>2663998</v>
      </c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19">
        <f t="shared" si="47"/>
        <v>-1314</v>
      </c>
      <c r="U513" s="19">
        <f t="shared" si="47"/>
        <v>2662684</v>
      </c>
      <c r="V513" s="31"/>
    </row>
    <row r="514" spans="1:22" ht="12.75">
      <c r="A514" s="1" t="s">
        <v>117</v>
      </c>
      <c r="B514" s="10">
        <v>921</v>
      </c>
      <c r="C514" s="10" t="s">
        <v>52</v>
      </c>
      <c r="D514" s="10" t="s">
        <v>33</v>
      </c>
      <c r="E514" s="10" t="s">
        <v>208</v>
      </c>
      <c r="F514" s="20">
        <v>610</v>
      </c>
      <c r="G514" s="18">
        <f>G515</f>
        <v>2663998</v>
      </c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19">
        <f t="shared" si="47"/>
        <v>-1314</v>
      </c>
      <c r="U514" s="19">
        <f t="shared" si="47"/>
        <v>2662684</v>
      </c>
      <c r="V514" s="31"/>
    </row>
    <row r="515" spans="1:22" ht="51">
      <c r="A515" s="1" t="s">
        <v>39</v>
      </c>
      <c r="B515" s="10">
        <v>921</v>
      </c>
      <c r="C515" s="10" t="s">
        <v>52</v>
      </c>
      <c r="D515" s="10" t="s">
        <v>33</v>
      </c>
      <c r="E515" s="10" t="s">
        <v>208</v>
      </c>
      <c r="F515" s="20">
        <v>611</v>
      </c>
      <c r="G515" s="18">
        <v>2663998</v>
      </c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>
        <v>-1314</v>
      </c>
      <c r="U515" s="19">
        <f>G515+H515+I515+J515+K515+L515+M515+N515+T515</f>
        <v>2662684</v>
      </c>
      <c r="V515" s="31"/>
    </row>
    <row r="516" spans="1:22" ht="63.75">
      <c r="A516" s="21" t="s">
        <v>209</v>
      </c>
      <c r="B516" s="10">
        <v>921</v>
      </c>
      <c r="C516" s="10" t="s">
        <v>52</v>
      </c>
      <c r="D516" s="10" t="s">
        <v>33</v>
      </c>
      <c r="E516" s="10" t="s">
        <v>210</v>
      </c>
      <c r="F516" s="20"/>
      <c r="G516" s="18">
        <f>G517</f>
        <v>4147838.24</v>
      </c>
      <c r="H516" s="8"/>
      <c r="I516" s="8"/>
      <c r="J516" s="8"/>
      <c r="K516" s="8"/>
      <c r="L516" s="8"/>
      <c r="M516" s="8"/>
      <c r="N516" s="8"/>
      <c r="O516" s="8"/>
      <c r="P516" s="8"/>
      <c r="Q516" s="19">
        <f>Q517</f>
        <v>495041.42</v>
      </c>
      <c r="R516" s="19"/>
      <c r="S516" s="19"/>
      <c r="T516" s="19">
        <f aca="true" t="shared" si="48" ref="T516:U518">T517</f>
        <v>-1356.24</v>
      </c>
      <c r="U516" s="19">
        <f t="shared" si="48"/>
        <v>4641523.42</v>
      </c>
      <c r="V516" s="31"/>
    </row>
    <row r="517" spans="1:22" ht="38.25">
      <c r="A517" s="1" t="s">
        <v>229</v>
      </c>
      <c r="B517" s="10">
        <v>921</v>
      </c>
      <c r="C517" s="10" t="s">
        <v>52</v>
      </c>
      <c r="D517" s="10" t="s">
        <v>33</v>
      </c>
      <c r="E517" s="10" t="s">
        <v>210</v>
      </c>
      <c r="F517" s="20">
        <v>600</v>
      </c>
      <c r="G517" s="18">
        <f>G518</f>
        <v>4147838.24</v>
      </c>
      <c r="H517" s="8"/>
      <c r="I517" s="8"/>
      <c r="J517" s="8"/>
      <c r="K517" s="8"/>
      <c r="L517" s="8"/>
      <c r="M517" s="8"/>
      <c r="N517" s="8"/>
      <c r="O517" s="8"/>
      <c r="P517" s="8"/>
      <c r="Q517" s="19">
        <f>Q518</f>
        <v>495041.42</v>
      </c>
      <c r="R517" s="19"/>
      <c r="S517" s="19"/>
      <c r="T517" s="19">
        <f t="shared" si="48"/>
        <v>-1356.24</v>
      </c>
      <c r="U517" s="19">
        <f t="shared" si="48"/>
        <v>4641523.42</v>
      </c>
      <c r="V517" s="31"/>
    </row>
    <row r="518" spans="1:22" ht="12.75">
      <c r="A518" s="1" t="s">
        <v>117</v>
      </c>
      <c r="B518" s="10">
        <v>921</v>
      </c>
      <c r="C518" s="10" t="s">
        <v>52</v>
      </c>
      <c r="D518" s="10" t="s">
        <v>33</v>
      </c>
      <c r="E518" s="10" t="s">
        <v>210</v>
      </c>
      <c r="F518" s="20">
        <v>610</v>
      </c>
      <c r="G518" s="18">
        <f>G519</f>
        <v>4147838.24</v>
      </c>
      <c r="H518" s="8"/>
      <c r="I518" s="8"/>
      <c r="J518" s="8"/>
      <c r="K518" s="8"/>
      <c r="L518" s="8"/>
      <c r="M518" s="8"/>
      <c r="N518" s="8"/>
      <c r="O518" s="8"/>
      <c r="P518" s="8"/>
      <c r="Q518" s="19">
        <f>Q519</f>
        <v>495041.42</v>
      </c>
      <c r="R518" s="19"/>
      <c r="S518" s="19"/>
      <c r="T518" s="19">
        <f t="shared" si="48"/>
        <v>-1356.24</v>
      </c>
      <c r="U518" s="19">
        <f t="shared" si="48"/>
        <v>4641523.42</v>
      </c>
      <c r="V518" s="31"/>
    </row>
    <row r="519" spans="1:22" ht="51">
      <c r="A519" s="1" t="s">
        <v>39</v>
      </c>
      <c r="B519" s="10">
        <v>921</v>
      </c>
      <c r="C519" s="10" t="s">
        <v>52</v>
      </c>
      <c r="D519" s="10" t="s">
        <v>33</v>
      </c>
      <c r="E519" s="10" t="s">
        <v>210</v>
      </c>
      <c r="F519" s="20">
        <v>611</v>
      </c>
      <c r="G519" s="18">
        <v>4147838.24</v>
      </c>
      <c r="H519" s="8"/>
      <c r="I519" s="8"/>
      <c r="J519" s="8"/>
      <c r="K519" s="8"/>
      <c r="L519" s="8"/>
      <c r="M519" s="8"/>
      <c r="N519" s="8"/>
      <c r="O519" s="8"/>
      <c r="P519" s="8"/>
      <c r="Q519" s="8">
        <v>495041.42</v>
      </c>
      <c r="R519" s="8"/>
      <c r="S519" s="8"/>
      <c r="T519" s="8">
        <v>-1356.24</v>
      </c>
      <c r="U519" s="19">
        <f>G519+H519+I519+J519+K519+L519+M519+N519+O519+Q519+T519</f>
        <v>4641523.42</v>
      </c>
      <c r="V519" s="31"/>
    </row>
    <row r="520" spans="1:22" ht="38.25">
      <c r="A520" s="21" t="s">
        <v>211</v>
      </c>
      <c r="B520" s="10">
        <v>921</v>
      </c>
      <c r="C520" s="10" t="s">
        <v>52</v>
      </c>
      <c r="D520" s="10" t="s">
        <v>33</v>
      </c>
      <c r="E520" s="10" t="s">
        <v>212</v>
      </c>
      <c r="F520" s="20"/>
      <c r="G520" s="18">
        <f>G521</f>
        <v>3867789.44</v>
      </c>
      <c r="H520" s="8"/>
      <c r="I520" s="8"/>
      <c r="J520" s="8"/>
      <c r="K520" s="19">
        <f>K521</f>
        <v>30231</v>
      </c>
      <c r="L520" s="19"/>
      <c r="M520" s="19"/>
      <c r="N520" s="19"/>
      <c r="O520" s="19">
        <f>O521</f>
        <v>-50632.44</v>
      </c>
      <c r="P520" s="19"/>
      <c r="Q520" s="19">
        <f>Q521</f>
        <v>0.1</v>
      </c>
      <c r="R520" s="19"/>
      <c r="S520" s="19"/>
      <c r="T520" s="19">
        <f aca="true" t="shared" si="49" ref="T520:U522">T521</f>
        <v>2568.86</v>
      </c>
      <c r="U520" s="19">
        <f t="shared" si="49"/>
        <v>3849956.96</v>
      </c>
      <c r="V520" s="31"/>
    </row>
    <row r="521" spans="1:22" ht="38.25">
      <c r="A521" s="1" t="s">
        <v>229</v>
      </c>
      <c r="B521" s="10">
        <v>921</v>
      </c>
      <c r="C521" s="10" t="s">
        <v>52</v>
      </c>
      <c r="D521" s="10" t="s">
        <v>33</v>
      </c>
      <c r="E521" s="10" t="s">
        <v>212</v>
      </c>
      <c r="F521" s="20">
        <v>600</v>
      </c>
      <c r="G521" s="18">
        <f>G522</f>
        <v>3867789.44</v>
      </c>
      <c r="H521" s="8"/>
      <c r="I521" s="8"/>
      <c r="J521" s="8"/>
      <c r="K521" s="19">
        <f>K522</f>
        <v>30231</v>
      </c>
      <c r="L521" s="19"/>
      <c r="M521" s="19"/>
      <c r="N521" s="19"/>
      <c r="O521" s="19">
        <f>O522</f>
        <v>-50632.44</v>
      </c>
      <c r="P521" s="19"/>
      <c r="Q521" s="19">
        <f>Q522</f>
        <v>0.1</v>
      </c>
      <c r="R521" s="19"/>
      <c r="S521" s="19"/>
      <c r="T521" s="19">
        <f t="shared" si="49"/>
        <v>2568.86</v>
      </c>
      <c r="U521" s="19">
        <f t="shared" si="49"/>
        <v>3849956.96</v>
      </c>
      <c r="V521" s="31"/>
    </row>
    <row r="522" spans="1:22" ht="12.75">
      <c r="A522" s="1" t="s">
        <v>117</v>
      </c>
      <c r="B522" s="10">
        <v>921</v>
      </c>
      <c r="C522" s="10" t="s">
        <v>52</v>
      </c>
      <c r="D522" s="10" t="s">
        <v>33</v>
      </c>
      <c r="E522" s="10" t="s">
        <v>212</v>
      </c>
      <c r="F522" s="20">
        <v>610</v>
      </c>
      <c r="G522" s="18">
        <f>G523</f>
        <v>3867789.44</v>
      </c>
      <c r="H522" s="8"/>
      <c r="I522" s="8"/>
      <c r="J522" s="8"/>
      <c r="K522" s="19">
        <f>K523</f>
        <v>30231</v>
      </c>
      <c r="L522" s="19"/>
      <c r="M522" s="19"/>
      <c r="N522" s="19"/>
      <c r="O522" s="19">
        <f>O523</f>
        <v>-50632.44</v>
      </c>
      <c r="P522" s="19"/>
      <c r="Q522" s="19">
        <f>Q523</f>
        <v>0.1</v>
      </c>
      <c r="R522" s="19"/>
      <c r="S522" s="19"/>
      <c r="T522" s="19">
        <f t="shared" si="49"/>
        <v>2568.86</v>
      </c>
      <c r="U522" s="19">
        <f t="shared" si="49"/>
        <v>3849956.96</v>
      </c>
      <c r="V522" s="31"/>
    </row>
    <row r="523" spans="1:22" ht="51">
      <c r="A523" s="1" t="s">
        <v>39</v>
      </c>
      <c r="B523" s="10">
        <v>921</v>
      </c>
      <c r="C523" s="10" t="s">
        <v>52</v>
      </c>
      <c r="D523" s="10" t="s">
        <v>33</v>
      </c>
      <c r="E523" s="10" t="s">
        <v>212</v>
      </c>
      <c r="F523" s="20">
        <v>611</v>
      </c>
      <c r="G523" s="18">
        <v>3867789.44</v>
      </c>
      <c r="H523" s="8"/>
      <c r="I523" s="8"/>
      <c r="J523" s="8"/>
      <c r="K523" s="8">
        <v>30231</v>
      </c>
      <c r="L523" s="8"/>
      <c r="M523" s="8"/>
      <c r="N523" s="8"/>
      <c r="O523" s="8">
        <v>-50632.44</v>
      </c>
      <c r="P523" s="8"/>
      <c r="Q523" s="8">
        <v>0.1</v>
      </c>
      <c r="R523" s="8"/>
      <c r="S523" s="8"/>
      <c r="T523" s="8">
        <v>2568.86</v>
      </c>
      <c r="U523" s="19">
        <f>G523+H523+I523+J523+K523+L523+M523+N523+O523+Q523+T523</f>
        <v>3849956.96</v>
      </c>
      <c r="V523" s="31"/>
    </row>
    <row r="524" spans="1:22" ht="76.5">
      <c r="A524" s="21" t="s">
        <v>213</v>
      </c>
      <c r="B524" s="10">
        <v>921</v>
      </c>
      <c r="C524" s="10" t="s">
        <v>52</v>
      </c>
      <c r="D524" s="10" t="s">
        <v>33</v>
      </c>
      <c r="E524" s="10" t="s">
        <v>129</v>
      </c>
      <c r="F524" s="20"/>
      <c r="G524" s="18">
        <f>G525</f>
        <v>16706819.64</v>
      </c>
      <c r="H524" s="8"/>
      <c r="I524" s="19">
        <f>I525</f>
        <v>61272</v>
      </c>
      <c r="J524" s="19"/>
      <c r="K524" s="19"/>
      <c r="L524" s="19"/>
      <c r="M524" s="19"/>
      <c r="N524" s="19"/>
      <c r="O524" s="19">
        <f>O525</f>
        <v>-16776</v>
      </c>
      <c r="P524" s="19"/>
      <c r="Q524" s="19"/>
      <c r="R524" s="19"/>
      <c r="S524" s="19"/>
      <c r="T524" s="19">
        <f aca="true" t="shared" si="50" ref="T524:U526">T525</f>
        <v>-969.24</v>
      </c>
      <c r="U524" s="19">
        <f t="shared" si="50"/>
        <v>16750346.4</v>
      </c>
      <c r="V524" s="31"/>
    </row>
    <row r="525" spans="1:22" ht="38.25">
      <c r="A525" s="1" t="s">
        <v>229</v>
      </c>
      <c r="B525" s="10">
        <v>921</v>
      </c>
      <c r="C525" s="10" t="s">
        <v>52</v>
      </c>
      <c r="D525" s="10" t="s">
        <v>33</v>
      </c>
      <c r="E525" s="10" t="s">
        <v>129</v>
      </c>
      <c r="F525" s="20">
        <v>600</v>
      </c>
      <c r="G525" s="18">
        <f>G526</f>
        <v>16706819.64</v>
      </c>
      <c r="H525" s="8"/>
      <c r="I525" s="19">
        <f>I526</f>
        <v>61272</v>
      </c>
      <c r="J525" s="19"/>
      <c r="K525" s="19"/>
      <c r="L525" s="19"/>
      <c r="M525" s="19"/>
      <c r="N525" s="19"/>
      <c r="O525" s="19">
        <f>O526</f>
        <v>-16776</v>
      </c>
      <c r="P525" s="19"/>
      <c r="Q525" s="19"/>
      <c r="R525" s="19"/>
      <c r="S525" s="19"/>
      <c r="T525" s="19">
        <f t="shared" si="50"/>
        <v>-969.24</v>
      </c>
      <c r="U525" s="19">
        <f t="shared" si="50"/>
        <v>16750346.4</v>
      </c>
      <c r="V525" s="31"/>
    </row>
    <row r="526" spans="1:22" ht="12.75">
      <c r="A526" s="1" t="s">
        <v>117</v>
      </c>
      <c r="B526" s="10">
        <v>921</v>
      </c>
      <c r="C526" s="10" t="s">
        <v>52</v>
      </c>
      <c r="D526" s="10" t="s">
        <v>33</v>
      </c>
      <c r="E526" s="10" t="s">
        <v>129</v>
      </c>
      <c r="F526" s="20">
        <v>610</v>
      </c>
      <c r="G526" s="18">
        <f>G527</f>
        <v>16706819.64</v>
      </c>
      <c r="H526" s="8"/>
      <c r="I526" s="19">
        <f>I527</f>
        <v>61272</v>
      </c>
      <c r="J526" s="19"/>
      <c r="K526" s="19"/>
      <c r="L526" s="19"/>
      <c r="M526" s="19"/>
      <c r="N526" s="19"/>
      <c r="O526" s="19">
        <f>O527</f>
        <v>-16776</v>
      </c>
      <c r="P526" s="19"/>
      <c r="Q526" s="19"/>
      <c r="R526" s="19"/>
      <c r="S526" s="19"/>
      <c r="T526" s="19">
        <f t="shared" si="50"/>
        <v>-969.24</v>
      </c>
      <c r="U526" s="19">
        <f t="shared" si="50"/>
        <v>16750346.4</v>
      </c>
      <c r="V526" s="31"/>
    </row>
    <row r="527" spans="1:22" ht="51">
      <c r="A527" s="1" t="s">
        <v>39</v>
      </c>
      <c r="B527" s="10">
        <v>921</v>
      </c>
      <c r="C527" s="10" t="s">
        <v>52</v>
      </c>
      <c r="D527" s="10" t="s">
        <v>33</v>
      </c>
      <c r="E527" s="10" t="s">
        <v>129</v>
      </c>
      <c r="F527" s="20">
        <v>611</v>
      </c>
      <c r="G527" s="18">
        <v>16706819.64</v>
      </c>
      <c r="H527" s="8"/>
      <c r="I527" s="8">
        <v>61272</v>
      </c>
      <c r="J527" s="8"/>
      <c r="K527" s="8"/>
      <c r="L527" s="8"/>
      <c r="M527" s="8"/>
      <c r="N527" s="8"/>
      <c r="O527" s="8">
        <v>-16776</v>
      </c>
      <c r="P527" s="8"/>
      <c r="Q527" s="8"/>
      <c r="R527" s="8"/>
      <c r="S527" s="8"/>
      <c r="T527" s="8">
        <v>-969.24</v>
      </c>
      <c r="U527" s="19">
        <f>G527+H527+I527+J527+K527+L527+M527+N527+O527+T527</f>
        <v>16750346.4</v>
      </c>
      <c r="V527" s="31"/>
    </row>
    <row r="528" spans="1:22" ht="76.5">
      <c r="A528" s="21" t="s">
        <v>214</v>
      </c>
      <c r="B528" s="10">
        <v>921</v>
      </c>
      <c r="C528" s="10" t="s">
        <v>52</v>
      </c>
      <c r="D528" s="10" t="s">
        <v>33</v>
      </c>
      <c r="E528" s="10" t="s">
        <v>131</v>
      </c>
      <c r="F528" s="20"/>
      <c r="G528" s="18">
        <f>G529</f>
        <v>14892490</v>
      </c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19">
        <f>U529</f>
        <v>14892490</v>
      </c>
      <c r="V528" s="31"/>
    </row>
    <row r="529" spans="1:22" ht="38.25">
      <c r="A529" s="1" t="s">
        <v>229</v>
      </c>
      <c r="B529" s="10">
        <v>921</v>
      </c>
      <c r="C529" s="10" t="s">
        <v>52</v>
      </c>
      <c r="D529" s="10" t="s">
        <v>33</v>
      </c>
      <c r="E529" s="10" t="s">
        <v>131</v>
      </c>
      <c r="F529" s="20">
        <v>600</v>
      </c>
      <c r="G529" s="18">
        <f>G530</f>
        <v>14892490</v>
      </c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19">
        <f>U530</f>
        <v>14892490</v>
      </c>
      <c r="V529" s="31"/>
    </row>
    <row r="530" spans="1:22" ht="12.75">
      <c r="A530" s="1" t="s">
        <v>117</v>
      </c>
      <c r="B530" s="10">
        <v>921</v>
      </c>
      <c r="C530" s="10" t="s">
        <v>52</v>
      </c>
      <c r="D530" s="10" t="s">
        <v>33</v>
      </c>
      <c r="E530" s="10" t="s">
        <v>131</v>
      </c>
      <c r="F530" s="20">
        <v>610</v>
      </c>
      <c r="G530" s="18">
        <f>G531</f>
        <v>14892490</v>
      </c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19">
        <f>U531</f>
        <v>14892490</v>
      </c>
      <c r="V530" s="31"/>
    </row>
    <row r="531" spans="1:22" ht="51">
      <c r="A531" s="1" t="s">
        <v>39</v>
      </c>
      <c r="B531" s="10">
        <v>921</v>
      </c>
      <c r="C531" s="10" t="s">
        <v>52</v>
      </c>
      <c r="D531" s="10" t="s">
        <v>33</v>
      </c>
      <c r="E531" s="10" t="s">
        <v>131</v>
      </c>
      <c r="F531" s="20">
        <v>611</v>
      </c>
      <c r="G531" s="18">
        <v>14892490</v>
      </c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19">
        <f>G531+H531+I531+J531+K531+L531+M531+N531</f>
        <v>14892490</v>
      </c>
      <c r="V531" s="31"/>
    </row>
    <row r="532" spans="1:22" ht="38.25">
      <c r="A532" s="21" t="s">
        <v>216</v>
      </c>
      <c r="B532" s="10">
        <v>921</v>
      </c>
      <c r="C532" s="10" t="s">
        <v>52</v>
      </c>
      <c r="D532" s="10" t="s">
        <v>33</v>
      </c>
      <c r="E532" s="10" t="s">
        <v>215</v>
      </c>
      <c r="F532" s="20"/>
      <c r="G532" s="18">
        <f>G533</f>
        <v>5997011.44</v>
      </c>
      <c r="H532" s="8"/>
      <c r="I532" s="8"/>
      <c r="J532" s="8"/>
      <c r="K532" s="8"/>
      <c r="L532" s="8"/>
      <c r="M532" s="8"/>
      <c r="N532" s="8"/>
      <c r="O532" s="19">
        <f>O533</f>
        <v>-16625.52</v>
      </c>
      <c r="P532" s="19"/>
      <c r="Q532" s="19">
        <f>Q533</f>
        <v>877097</v>
      </c>
      <c r="R532" s="19"/>
      <c r="S532" s="19"/>
      <c r="T532" s="19"/>
      <c r="U532" s="19">
        <f>U533</f>
        <v>6857482.920000001</v>
      </c>
      <c r="V532" s="31"/>
    </row>
    <row r="533" spans="1:22" ht="38.25">
      <c r="A533" s="1" t="s">
        <v>229</v>
      </c>
      <c r="B533" s="10">
        <v>921</v>
      </c>
      <c r="C533" s="10" t="s">
        <v>52</v>
      </c>
      <c r="D533" s="10" t="s">
        <v>33</v>
      </c>
      <c r="E533" s="10" t="s">
        <v>215</v>
      </c>
      <c r="F533" s="20">
        <v>600</v>
      </c>
      <c r="G533" s="18">
        <f>G534</f>
        <v>5997011.44</v>
      </c>
      <c r="H533" s="8"/>
      <c r="I533" s="8"/>
      <c r="J533" s="8"/>
      <c r="K533" s="8"/>
      <c r="L533" s="8"/>
      <c r="M533" s="8"/>
      <c r="N533" s="8"/>
      <c r="O533" s="19">
        <f>O534</f>
        <v>-16625.52</v>
      </c>
      <c r="P533" s="19"/>
      <c r="Q533" s="19">
        <f>Q534</f>
        <v>877097</v>
      </c>
      <c r="R533" s="19"/>
      <c r="S533" s="19"/>
      <c r="T533" s="19"/>
      <c r="U533" s="19">
        <f>U534</f>
        <v>6857482.920000001</v>
      </c>
      <c r="V533" s="31"/>
    </row>
    <row r="534" spans="1:22" ht="12.75">
      <c r="A534" s="1" t="s">
        <v>117</v>
      </c>
      <c r="B534" s="10">
        <v>921</v>
      </c>
      <c r="C534" s="10" t="s">
        <v>52</v>
      </c>
      <c r="D534" s="10" t="s">
        <v>33</v>
      </c>
      <c r="E534" s="10" t="s">
        <v>215</v>
      </c>
      <c r="F534" s="20">
        <v>610</v>
      </c>
      <c r="G534" s="18">
        <f>G535</f>
        <v>5997011.44</v>
      </c>
      <c r="H534" s="8"/>
      <c r="I534" s="8"/>
      <c r="J534" s="8"/>
      <c r="K534" s="8"/>
      <c r="L534" s="8"/>
      <c r="M534" s="8"/>
      <c r="N534" s="8"/>
      <c r="O534" s="19">
        <f>O535</f>
        <v>-16625.52</v>
      </c>
      <c r="P534" s="19"/>
      <c r="Q534" s="19">
        <f>Q535</f>
        <v>877097</v>
      </c>
      <c r="R534" s="19"/>
      <c r="S534" s="19"/>
      <c r="T534" s="19"/>
      <c r="U534" s="19">
        <f>U535</f>
        <v>6857482.920000001</v>
      </c>
      <c r="V534" s="31"/>
    </row>
    <row r="535" spans="1:22" ht="51">
      <c r="A535" s="1" t="s">
        <v>39</v>
      </c>
      <c r="B535" s="10">
        <v>921</v>
      </c>
      <c r="C535" s="10" t="s">
        <v>52</v>
      </c>
      <c r="D535" s="10" t="s">
        <v>33</v>
      </c>
      <c r="E535" s="10" t="s">
        <v>215</v>
      </c>
      <c r="F535" s="20">
        <v>611</v>
      </c>
      <c r="G535" s="18">
        <v>5997011.44</v>
      </c>
      <c r="H535" s="8"/>
      <c r="I535" s="8"/>
      <c r="J535" s="8"/>
      <c r="K535" s="8"/>
      <c r="L535" s="8"/>
      <c r="M535" s="8"/>
      <c r="N535" s="8"/>
      <c r="O535" s="8">
        <v>-16625.52</v>
      </c>
      <c r="P535" s="8"/>
      <c r="Q535" s="8">
        <v>877097</v>
      </c>
      <c r="R535" s="8"/>
      <c r="S535" s="8"/>
      <c r="T535" s="8"/>
      <c r="U535" s="19">
        <f>G535+H535+I535+J535+K535+L535+M535+N535+O535+Q535</f>
        <v>6857482.920000001</v>
      </c>
      <c r="V535" s="31"/>
    </row>
    <row r="536" spans="1:22" ht="38.25">
      <c r="A536" s="1" t="s">
        <v>133</v>
      </c>
      <c r="B536" s="10">
        <v>921</v>
      </c>
      <c r="C536" s="10" t="s">
        <v>52</v>
      </c>
      <c r="D536" s="10" t="s">
        <v>33</v>
      </c>
      <c r="E536" s="10" t="s">
        <v>134</v>
      </c>
      <c r="F536" s="20"/>
      <c r="G536" s="18">
        <f>G537</f>
        <v>177906971</v>
      </c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19">
        <f>U537</f>
        <v>177906971</v>
      </c>
      <c r="V536" s="31"/>
    </row>
    <row r="537" spans="1:22" ht="38.25">
      <c r="A537" s="1" t="s">
        <v>229</v>
      </c>
      <c r="B537" s="10">
        <v>921</v>
      </c>
      <c r="C537" s="10" t="s">
        <v>52</v>
      </c>
      <c r="D537" s="10" t="s">
        <v>33</v>
      </c>
      <c r="E537" s="10" t="s">
        <v>134</v>
      </c>
      <c r="F537" s="20" t="s">
        <v>38</v>
      </c>
      <c r="G537" s="18">
        <f>G538</f>
        <v>177906971</v>
      </c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19">
        <f>U538</f>
        <v>177906971</v>
      </c>
      <c r="V537" s="31"/>
    </row>
    <row r="538" spans="1:22" ht="12.75">
      <c r="A538" s="1" t="s">
        <v>117</v>
      </c>
      <c r="B538" s="10">
        <v>921</v>
      </c>
      <c r="C538" s="10" t="s">
        <v>52</v>
      </c>
      <c r="D538" s="10" t="s">
        <v>33</v>
      </c>
      <c r="E538" s="10" t="s">
        <v>134</v>
      </c>
      <c r="F538" s="20">
        <v>610</v>
      </c>
      <c r="G538" s="18">
        <f>G539</f>
        <v>177906971</v>
      </c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19">
        <f>U539</f>
        <v>177906971</v>
      </c>
      <c r="V538" s="31"/>
    </row>
    <row r="539" spans="1:22" ht="51">
      <c r="A539" s="1" t="s">
        <v>39</v>
      </c>
      <c r="B539" s="10">
        <v>921</v>
      </c>
      <c r="C539" s="10" t="s">
        <v>52</v>
      </c>
      <c r="D539" s="10" t="s">
        <v>33</v>
      </c>
      <c r="E539" s="10" t="s">
        <v>134</v>
      </c>
      <c r="F539" s="20" t="s">
        <v>40</v>
      </c>
      <c r="G539" s="18">
        <v>177906971</v>
      </c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19">
        <f>G539+H539+I539+J539+K539+L539+M539+N539</f>
        <v>177906971</v>
      </c>
      <c r="V539" s="31"/>
    </row>
    <row r="540" spans="1:22" ht="38.25" hidden="1">
      <c r="A540" s="1" t="s">
        <v>75</v>
      </c>
      <c r="B540" s="10">
        <v>921</v>
      </c>
      <c r="C540" s="10" t="s">
        <v>52</v>
      </c>
      <c r="D540" s="10" t="s">
        <v>33</v>
      </c>
      <c r="E540" s="10" t="s">
        <v>128</v>
      </c>
      <c r="F540" s="20"/>
      <c r="G540" s="18">
        <f>G541</f>
        <v>6527014</v>
      </c>
      <c r="H540" s="8"/>
      <c r="I540" s="8"/>
      <c r="J540" s="8"/>
      <c r="K540" s="8"/>
      <c r="L540" s="8"/>
      <c r="M540" s="8"/>
      <c r="N540" s="19">
        <f aca="true" t="shared" si="51" ref="N540:O542">N541</f>
        <v>-3129395</v>
      </c>
      <c r="O540" s="19">
        <f t="shared" si="51"/>
        <v>-3397619</v>
      </c>
      <c r="P540" s="19"/>
      <c r="Q540" s="19"/>
      <c r="R540" s="19"/>
      <c r="S540" s="19"/>
      <c r="T540" s="19"/>
      <c r="U540" s="19">
        <f>U541</f>
        <v>0</v>
      </c>
      <c r="V540" s="31"/>
    </row>
    <row r="541" spans="1:22" ht="38.25" hidden="1">
      <c r="A541" s="1" t="s">
        <v>229</v>
      </c>
      <c r="B541" s="10">
        <v>921</v>
      </c>
      <c r="C541" s="10" t="s">
        <v>52</v>
      </c>
      <c r="D541" s="10" t="s">
        <v>33</v>
      </c>
      <c r="E541" s="10" t="s">
        <v>128</v>
      </c>
      <c r="F541" s="20" t="s">
        <v>38</v>
      </c>
      <c r="G541" s="18">
        <f>G542</f>
        <v>6527014</v>
      </c>
      <c r="H541" s="8"/>
      <c r="I541" s="8"/>
      <c r="J541" s="8"/>
      <c r="K541" s="8"/>
      <c r="L541" s="8"/>
      <c r="M541" s="8"/>
      <c r="N541" s="19">
        <f t="shared" si="51"/>
        <v>-3129395</v>
      </c>
      <c r="O541" s="19">
        <f t="shared" si="51"/>
        <v>-3397619</v>
      </c>
      <c r="P541" s="19"/>
      <c r="Q541" s="19"/>
      <c r="R541" s="19"/>
      <c r="S541" s="19"/>
      <c r="T541" s="19"/>
      <c r="U541" s="19">
        <f>U542</f>
        <v>0</v>
      </c>
      <c r="V541" s="31"/>
    </row>
    <row r="542" spans="1:22" ht="12.75" hidden="1">
      <c r="A542" s="1" t="s">
        <v>117</v>
      </c>
      <c r="B542" s="10">
        <v>921</v>
      </c>
      <c r="C542" s="10" t="s">
        <v>52</v>
      </c>
      <c r="D542" s="10" t="s">
        <v>33</v>
      </c>
      <c r="E542" s="10" t="s">
        <v>128</v>
      </c>
      <c r="F542" s="20">
        <v>610</v>
      </c>
      <c r="G542" s="18">
        <f>G543</f>
        <v>6527014</v>
      </c>
      <c r="H542" s="8"/>
      <c r="I542" s="8"/>
      <c r="J542" s="8"/>
      <c r="K542" s="8"/>
      <c r="L542" s="8"/>
      <c r="M542" s="8"/>
      <c r="N542" s="19">
        <f t="shared" si="51"/>
        <v>-3129395</v>
      </c>
      <c r="O542" s="19">
        <f t="shared" si="51"/>
        <v>-3397619</v>
      </c>
      <c r="P542" s="19"/>
      <c r="Q542" s="19"/>
      <c r="R542" s="19"/>
      <c r="S542" s="19"/>
      <c r="T542" s="19"/>
      <c r="U542" s="19">
        <f>U543</f>
        <v>0</v>
      </c>
      <c r="V542" s="31"/>
    </row>
    <row r="543" spans="1:22" ht="51" hidden="1">
      <c r="A543" s="1" t="s">
        <v>39</v>
      </c>
      <c r="B543" s="10">
        <v>921</v>
      </c>
      <c r="C543" s="10" t="s">
        <v>52</v>
      </c>
      <c r="D543" s="10" t="s">
        <v>33</v>
      </c>
      <c r="E543" s="10" t="s">
        <v>128</v>
      </c>
      <c r="F543" s="20" t="s">
        <v>40</v>
      </c>
      <c r="G543" s="18">
        <v>6527014</v>
      </c>
      <c r="H543" s="8"/>
      <c r="I543" s="8"/>
      <c r="J543" s="8"/>
      <c r="K543" s="8"/>
      <c r="L543" s="8"/>
      <c r="M543" s="8"/>
      <c r="N543" s="8">
        <v>-3129395</v>
      </c>
      <c r="O543" s="8">
        <v>-3397619</v>
      </c>
      <c r="P543" s="8"/>
      <c r="Q543" s="8"/>
      <c r="R543" s="8"/>
      <c r="S543" s="8"/>
      <c r="T543" s="8"/>
      <c r="U543" s="19">
        <f>G543+H543+I543+J543+K543+L543+M543+N543+O543</f>
        <v>0</v>
      </c>
      <c r="V543" s="31"/>
    </row>
    <row r="544" spans="1:22" ht="24">
      <c r="A544" s="51" t="s">
        <v>289</v>
      </c>
      <c r="B544" s="10">
        <v>921</v>
      </c>
      <c r="C544" s="10" t="s">
        <v>52</v>
      </c>
      <c r="D544" s="10" t="s">
        <v>33</v>
      </c>
      <c r="E544" s="10" t="s">
        <v>290</v>
      </c>
      <c r="F544" s="20"/>
      <c r="G544" s="18"/>
      <c r="H544" s="8"/>
      <c r="I544" s="8"/>
      <c r="J544" s="8"/>
      <c r="K544" s="19">
        <f>K545</f>
        <v>3824900</v>
      </c>
      <c r="L544" s="19"/>
      <c r="M544" s="19"/>
      <c r="N544" s="19"/>
      <c r="O544" s="19"/>
      <c r="P544" s="19"/>
      <c r="Q544" s="19"/>
      <c r="R544" s="19"/>
      <c r="S544" s="19"/>
      <c r="T544" s="19"/>
      <c r="U544" s="19">
        <f>U545</f>
        <v>3824900</v>
      </c>
      <c r="V544" s="31"/>
    </row>
    <row r="545" spans="1:22" ht="38.25">
      <c r="A545" s="1" t="s">
        <v>229</v>
      </c>
      <c r="B545" s="10">
        <v>921</v>
      </c>
      <c r="C545" s="10" t="s">
        <v>52</v>
      </c>
      <c r="D545" s="10" t="s">
        <v>33</v>
      </c>
      <c r="E545" s="10" t="s">
        <v>290</v>
      </c>
      <c r="F545" s="20">
        <v>600</v>
      </c>
      <c r="G545" s="18"/>
      <c r="H545" s="8"/>
      <c r="I545" s="8"/>
      <c r="J545" s="8"/>
      <c r="K545" s="19">
        <f>K546</f>
        <v>3824900</v>
      </c>
      <c r="L545" s="19"/>
      <c r="M545" s="19"/>
      <c r="N545" s="19"/>
      <c r="O545" s="19"/>
      <c r="P545" s="19"/>
      <c r="Q545" s="19"/>
      <c r="R545" s="19"/>
      <c r="S545" s="19"/>
      <c r="T545" s="19"/>
      <c r="U545" s="19">
        <f>U546</f>
        <v>3824900</v>
      </c>
      <c r="V545" s="31"/>
    </row>
    <row r="546" spans="1:22" ht="12.75">
      <c r="A546" s="1" t="s">
        <v>117</v>
      </c>
      <c r="B546" s="10">
        <v>921</v>
      </c>
      <c r="C546" s="10" t="s">
        <v>52</v>
      </c>
      <c r="D546" s="10" t="s">
        <v>33</v>
      </c>
      <c r="E546" s="10" t="s">
        <v>290</v>
      </c>
      <c r="F546" s="20">
        <v>610</v>
      </c>
      <c r="G546" s="18"/>
      <c r="H546" s="8"/>
      <c r="I546" s="8"/>
      <c r="J546" s="8"/>
      <c r="K546" s="19">
        <f>K547</f>
        <v>3824900</v>
      </c>
      <c r="L546" s="19"/>
      <c r="M546" s="19"/>
      <c r="N546" s="19"/>
      <c r="O546" s="19"/>
      <c r="P546" s="19"/>
      <c r="Q546" s="19"/>
      <c r="R546" s="19"/>
      <c r="S546" s="19"/>
      <c r="T546" s="19"/>
      <c r="U546" s="19">
        <f>U547</f>
        <v>3824900</v>
      </c>
      <c r="V546" s="31"/>
    </row>
    <row r="547" spans="1:22" ht="12.75">
      <c r="A547" s="1" t="s">
        <v>256</v>
      </c>
      <c r="B547" s="10">
        <v>921</v>
      </c>
      <c r="C547" s="10" t="s">
        <v>52</v>
      </c>
      <c r="D547" s="10" t="s">
        <v>33</v>
      </c>
      <c r="E547" s="10" t="s">
        <v>290</v>
      </c>
      <c r="F547" s="20">
        <v>612</v>
      </c>
      <c r="G547" s="18"/>
      <c r="H547" s="8"/>
      <c r="I547" s="8"/>
      <c r="J547" s="8"/>
      <c r="K547" s="8">
        <v>3824900</v>
      </c>
      <c r="L547" s="8"/>
      <c r="M547" s="8"/>
      <c r="N547" s="8"/>
      <c r="O547" s="8"/>
      <c r="P547" s="8"/>
      <c r="Q547" s="8"/>
      <c r="R547" s="8"/>
      <c r="S547" s="8"/>
      <c r="T547" s="8"/>
      <c r="U547" s="19">
        <f>G547+H547+I547+J547+K547+L547+M547+N547</f>
        <v>3824900</v>
      </c>
      <c r="V547" s="31"/>
    </row>
    <row r="548" spans="1:22" ht="63.75">
      <c r="A548" s="1" t="s">
        <v>78</v>
      </c>
      <c r="B548" s="10">
        <v>921</v>
      </c>
      <c r="C548" s="10" t="s">
        <v>52</v>
      </c>
      <c r="D548" s="10" t="s">
        <v>33</v>
      </c>
      <c r="E548" s="10" t="s">
        <v>132</v>
      </c>
      <c r="F548" s="20"/>
      <c r="G548" s="18">
        <f>G549</f>
        <v>672707</v>
      </c>
      <c r="H548" s="8"/>
      <c r="I548" s="8"/>
      <c r="J548" s="8"/>
      <c r="K548" s="8"/>
      <c r="L548" s="8"/>
      <c r="M548" s="8"/>
      <c r="N548" s="8"/>
      <c r="O548" s="8"/>
      <c r="P548" s="19">
        <f>P549</f>
        <v>35949</v>
      </c>
      <c r="Q548" s="19"/>
      <c r="R548" s="19"/>
      <c r="S548" s="19"/>
      <c r="T548" s="19">
        <f aca="true" t="shared" si="52" ref="T548:U550">T549</f>
        <v>109763.99</v>
      </c>
      <c r="U548" s="19">
        <f t="shared" si="52"/>
        <v>818419.99</v>
      </c>
      <c r="V548" s="31"/>
    </row>
    <row r="549" spans="1:22" ht="38.25">
      <c r="A549" s="1" t="s">
        <v>229</v>
      </c>
      <c r="B549" s="10">
        <v>921</v>
      </c>
      <c r="C549" s="10" t="s">
        <v>52</v>
      </c>
      <c r="D549" s="10" t="s">
        <v>33</v>
      </c>
      <c r="E549" s="10" t="s">
        <v>132</v>
      </c>
      <c r="F549" s="20" t="s">
        <v>38</v>
      </c>
      <c r="G549" s="18">
        <f>G550</f>
        <v>672707</v>
      </c>
      <c r="H549" s="8"/>
      <c r="I549" s="8"/>
      <c r="J549" s="8"/>
      <c r="K549" s="8"/>
      <c r="L549" s="8"/>
      <c r="M549" s="8"/>
      <c r="N549" s="8"/>
      <c r="O549" s="8"/>
      <c r="P549" s="19">
        <f>P550</f>
        <v>35949</v>
      </c>
      <c r="Q549" s="19"/>
      <c r="R549" s="19"/>
      <c r="S549" s="19"/>
      <c r="T549" s="19">
        <f t="shared" si="52"/>
        <v>109763.99</v>
      </c>
      <c r="U549" s="19">
        <f t="shared" si="52"/>
        <v>818419.99</v>
      </c>
      <c r="V549" s="31"/>
    </row>
    <row r="550" spans="1:22" ht="12.75">
      <c r="A550" s="1" t="s">
        <v>117</v>
      </c>
      <c r="B550" s="10">
        <v>921</v>
      </c>
      <c r="C550" s="10" t="s">
        <v>52</v>
      </c>
      <c r="D550" s="10" t="s">
        <v>33</v>
      </c>
      <c r="E550" s="10" t="s">
        <v>132</v>
      </c>
      <c r="F550" s="20">
        <v>610</v>
      </c>
      <c r="G550" s="18">
        <f>G551</f>
        <v>672707</v>
      </c>
      <c r="H550" s="8"/>
      <c r="I550" s="8"/>
      <c r="J550" s="8"/>
      <c r="K550" s="8"/>
      <c r="L550" s="8"/>
      <c r="M550" s="8"/>
      <c r="N550" s="8"/>
      <c r="O550" s="8"/>
      <c r="P550" s="19">
        <f>P551</f>
        <v>35949</v>
      </c>
      <c r="Q550" s="19"/>
      <c r="R550" s="19"/>
      <c r="S550" s="19"/>
      <c r="T550" s="19">
        <f t="shared" si="52"/>
        <v>109763.99</v>
      </c>
      <c r="U550" s="19">
        <f t="shared" si="52"/>
        <v>818419.99</v>
      </c>
      <c r="V550" s="31"/>
    </row>
    <row r="551" spans="1:22" ht="51">
      <c r="A551" s="1" t="s">
        <v>39</v>
      </c>
      <c r="B551" s="10">
        <v>921</v>
      </c>
      <c r="C551" s="10" t="s">
        <v>52</v>
      </c>
      <c r="D551" s="10" t="s">
        <v>33</v>
      </c>
      <c r="E551" s="10" t="s">
        <v>132</v>
      </c>
      <c r="F551" s="20" t="s">
        <v>40</v>
      </c>
      <c r="G551" s="18">
        <v>672707</v>
      </c>
      <c r="H551" s="8"/>
      <c r="I551" s="8"/>
      <c r="J551" s="8"/>
      <c r="K551" s="8"/>
      <c r="L551" s="8"/>
      <c r="M551" s="8"/>
      <c r="N551" s="8"/>
      <c r="O551" s="8"/>
      <c r="P551" s="8">
        <v>35949</v>
      </c>
      <c r="Q551" s="8"/>
      <c r="R551" s="8"/>
      <c r="S551" s="8"/>
      <c r="T551" s="8">
        <v>109763.99</v>
      </c>
      <c r="U551" s="19">
        <f>G551+H551+I551+J551+K551+L551+M551+N551+P551+T551</f>
        <v>818419.99</v>
      </c>
      <c r="V551" s="31"/>
    </row>
    <row r="552" spans="1:22" ht="25.5">
      <c r="A552" s="1" t="s">
        <v>322</v>
      </c>
      <c r="B552" s="10">
        <v>921</v>
      </c>
      <c r="C552" s="10" t="s">
        <v>52</v>
      </c>
      <c r="D552" s="10" t="s">
        <v>33</v>
      </c>
      <c r="E552" s="10" t="s">
        <v>298</v>
      </c>
      <c r="F552" s="20"/>
      <c r="G552" s="1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19">
        <f>U553</f>
        <v>504000</v>
      </c>
      <c r="V552" s="31"/>
    </row>
    <row r="553" spans="1:22" ht="38.25">
      <c r="A553" s="1" t="s">
        <v>229</v>
      </c>
      <c r="B553" s="10">
        <v>921</v>
      </c>
      <c r="C553" s="10" t="s">
        <v>52</v>
      </c>
      <c r="D553" s="10" t="s">
        <v>33</v>
      </c>
      <c r="E553" s="10" t="s">
        <v>298</v>
      </c>
      <c r="F553" s="20">
        <v>600</v>
      </c>
      <c r="G553" s="18"/>
      <c r="H553" s="8"/>
      <c r="I553" s="8"/>
      <c r="J553" s="8"/>
      <c r="K553" s="8"/>
      <c r="L553" s="19">
        <f>L554</f>
        <v>504000</v>
      </c>
      <c r="M553" s="19"/>
      <c r="N553" s="19"/>
      <c r="O553" s="19"/>
      <c r="P553" s="19"/>
      <c r="Q553" s="19"/>
      <c r="R553" s="19"/>
      <c r="S553" s="19"/>
      <c r="T553" s="19"/>
      <c r="U553" s="19">
        <f>U554</f>
        <v>504000</v>
      </c>
      <c r="V553" s="31"/>
    </row>
    <row r="554" spans="1:22" ht="12.75">
      <c r="A554" s="1" t="s">
        <v>117</v>
      </c>
      <c r="B554" s="10">
        <v>921</v>
      </c>
      <c r="C554" s="10" t="s">
        <v>52</v>
      </c>
      <c r="D554" s="10" t="s">
        <v>33</v>
      </c>
      <c r="E554" s="10" t="s">
        <v>298</v>
      </c>
      <c r="F554" s="20">
        <v>610</v>
      </c>
      <c r="G554" s="18"/>
      <c r="H554" s="8"/>
      <c r="I554" s="8"/>
      <c r="J554" s="8"/>
      <c r="K554" s="8"/>
      <c r="L554" s="19">
        <f>L555</f>
        <v>504000</v>
      </c>
      <c r="M554" s="19"/>
      <c r="N554" s="19"/>
      <c r="O554" s="19"/>
      <c r="P554" s="19"/>
      <c r="Q554" s="19"/>
      <c r="R554" s="19"/>
      <c r="S554" s="19"/>
      <c r="T554" s="19"/>
      <c r="U554" s="19">
        <f>U555</f>
        <v>504000</v>
      </c>
      <c r="V554" s="31"/>
    </row>
    <row r="555" spans="1:22" ht="12.75">
      <c r="A555" s="1" t="s">
        <v>256</v>
      </c>
      <c r="B555" s="10">
        <v>921</v>
      </c>
      <c r="C555" s="10" t="s">
        <v>52</v>
      </c>
      <c r="D555" s="10" t="s">
        <v>33</v>
      </c>
      <c r="E555" s="10" t="s">
        <v>298</v>
      </c>
      <c r="F555" s="20">
        <v>612</v>
      </c>
      <c r="G555" s="18"/>
      <c r="H555" s="8"/>
      <c r="I555" s="8"/>
      <c r="J555" s="8"/>
      <c r="K555" s="8"/>
      <c r="L555" s="8">
        <v>504000</v>
      </c>
      <c r="M555" s="8"/>
      <c r="N555" s="8"/>
      <c r="O555" s="8"/>
      <c r="P555" s="8"/>
      <c r="Q555" s="8"/>
      <c r="R555" s="8"/>
      <c r="S555" s="8"/>
      <c r="T555" s="8"/>
      <c r="U555" s="19">
        <f>G555+H555+I555+J555+K555+L555+M555+N555</f>
        <v>504000</v>
      </c>
      <c r="V555" s="31"/>
    </row>
    <row r="556" spans="1:22" ht="12.75">
      <c r="A556" s="1" t="s">
        <v>261</v>
      </c>
      <c r="B556" s="10">
        <v>921</v>
      </c>
      <c r="C556" s="10" t="s">
        <v>52</v>
      </c>
      <c r="D556" s="10" t="s">
        <v>33</v>
      </c>
      <c r="E556" s="26" t="s">
        <v>262</v>
      </c>
      <c r="F556" s="20"/>
      <c r="G556" s="18"/>
      <c r="H556" s="19">
        <f>H557</f>
        <v>418887.84</v>
      </c>
      <c r="I556" s="19"/>
      <c r="J556" s="19"/>
      <c r="K556" s="19"/>
      <c r="L556" s="19"/>
      <c r="M556" s="19"/>
      <c r="N556" s="19"/>
      <c r="O556" s="19">
        <f aca="true" t="shared" si="53" ref="O556:U558">O557</f>
        <v>67257.96</v>
      </c>
      <c r="P556" s="19">
        <f t="shared" si="53"/>
        <v>0.1</v>
      </c>
      <c r="Q556" s="19">
        <f t="shared" si="53"/>
        <v>-0.1</v>
      </c>
      <c r="R556" s="19"/>
      <c r="S556" s="19"/>
      <c r="T556" s="19">
        <f t="shared" si="53"/>
        <v>16622.62</v>
      </c>
      <c r="U556" s="19">
        <f t="shared" si="53"/>
        <v>502768.42000000004</v>
      </c>
      <c r="V556" s="31"/>
    </row>
    <row r="557" spans="1:22" ht="38.25">
      <c r="A557" s="1" t="s">
        <v>229</v>
      </c>
      <c r="B557" s="10">
        <v>921</v>
      </c>
      <c r="C557" s="10" t="s">
        <v>52</v>
      </c>
      <c r="D557" s="10" t="s">
        <v>33</v>
      </c>
      <c r="E557" s="10" t="s">
        <v>262</v>
      </c>
      <c r="F557" s="20">
        <v>600</v>
      </c>
      <c r="G557" s="18"/>
      <c r="H557" s="19">
        <f>H558</f>
        <v>418887.84</v>
      </c>
      <c r="I557" s="19"/>
      <c r="J557" s="19"/>
      <c r="K557" s="19"/>
      <c r="L557" s="19"/>
      <c r="M557" s="19"/>
      <c r="N557" s="19"/>
      <c r="O557" s="19">
        <f t="shared" si="53"/>
        <v>67257.96</v>
      </c>
      <c r="P557" s="19">
        <f t="shared" si="53"/>
        <v>0.1</v>
      </c>
      <c r="Q557" s="19">
        <f t="shared" si="53"/>
        <v>-0.1</v>
      </c>
      <c r="R557" s="19"/>
      <c r="S557" s="19"/>
      <c r="T557" s="19">
        <f t="shared" si="53"/>
        <v>16622.62</v>
      </c>
      <c r="U557" s="19">
        <f t="shared" si="53"/>
        <v>502768.42000000004</v>
      </c>
      <c r="V557" s="31"/>
    </row>
    <row r="558" spans="1:22" ht="12.75">
      <c r="A558" s="1" t="s">
        <v>117</v>
      </c>
      <c r="B558" s="10">
        <v>921</v>
      </c>
      <c r="C558" s="10" t="s">
        <v>52</v>
      </c>
      <c r="D558" s="10" t="s">
        <v>33</v>
      </c>
      <c r="E558" s="10" t="s">
        <v>262</v>
      </c>
      <c r="F558" s="20">
        <v>610</v>
      </c>
      <c r="G558" s="18"/>
      <c r="H558" s="19">
        <f>H559</f>
        <v>418887.84</v>
      </c>
      <c r="I558" s="19"/>
      <c r="J558" s="19"/>
      <c r="K558" s="19"/>
      <c r="L558" s="19"/>
      <c r="M558" s="19"/>
      <c r="N558" s="19"/>
      <c r="O558" s="19">
        <f t="shared" si="53"/>
        <v>67257.96</v>
      </c>
      <c r="P558" s="19">
        <f t="shared" si="53"/>
        <v>0.1</v>
      </c>
      <c r="Q558" s="19">
        <f t="shared" si="53"/>
        <v>-0.1</v>
      </c>
      <c r="R558" s="19"/>
      <c r="S558" s="19"/>
      <c r="T558" s="19">
        <f t="shared" si="53"/>
        <v>16622.62</v>
      </c>
      <c r="U558" s="19">
        <f t="shared" si="53"/>
        <v>502768.42000000004</v>
      </c>
      <c r="V558" s="31"/>
    </row>
    <row r="559" spans="1:22" ht="12.75">
      <c r="A559" s="1" t="s">
        <v>256</v>
      </c>
      <c r="B559" s="10">
        <v>921</v>
      </c>
      <c r="C559" s="10" t="s">
        <v>52</v>
      </c>
      <c r="D559" s="10" t="s">
        <v>33</v>
      </c>
      <c r="E559" s="10" t="s">
        <v>262</v>
      </c>
      <c r="F559" s="20">
        <v>612</v>
      </c>
      <c r="G559" s="18"/>
      <c r="H559" s="8">
        <v>418887.84</v>
      </c>
      <c r="I559" s="8"/>
      <c r="J559" s="8"/>
      <c r="K559" s="8"/>
      <c r="L559" s="8"/>
      <c r="M559" s="8"/>
      <c r="N559" s="8"/>
      <c r="O559" s="8">
        <v>67257.96</v>
      </c>
      <c r="P559" s="8">
        <v>0.1</v>
      </c>
      <c r="Q559" s="8">
        <v>-0.1</v>
      </c>
      <c r="R559" s="8"/>
      <c r="S559" s="8"/>
      <c r="T559" s="8">
        <v>16622.62</v>
      </c>
      <c r="U559" s="19">
        <f>G559+H559+I559+J559+K559+L559+M559+N559+O559+Q559+P559+T559</f>
        <v>502768.42000000004</v>
      </c>
      <c r="V559" s="31"/>
    </row>
    <row r="560" spans="1:22" ht="12.75">
      <c r="A560" s="12" t="s">
        <v>68</v>
      </c>
      <c r="B560" s="13">
        <v>921</v>
      </c>
      <c r="C560" s="13" t="s">
        <v>52</v>
      </c>
      <c r="D560" s="13" t="s">
        <v>45</v>
      </c>
      <c r="E560" s="10"/>
      <c r="F560" s="20"/>
      <c r="G560" s="18">
        <f>G565+G576+G580+G584+G595</f>
        <v>28686664</v>
      </c>
      <c r="H560" s="19">
        <f>H565+H576+H580+H584+H595</f>
        <v>2415.68</v>
      </c>
      <c r="I560" s="19">
        <f>I565+I576+I580+I584+I595</f>
        <v>1023000</v>
      </c>
      <c r="J560" s="19"/>
      <c r="K560" s="19">
        <f>K565+K576+K580+K584+K595</f>
        <v>1665297</v>
      </c>
      <c r="L560" s="19">
        <f>L565+L576+L580+L584+L595+L591</f>
        <v>234298</v>
      </c>
      <c r="M560" s="19">
        <f>M565+M576+M580+M584+M595+M591</f>
        <v>582466.96</v>
      </c>
      <c r="N560" s="19">
        <f>N565+N576+N580+N584+N595+N591</f>
        <v>217716.2</v>
      </c>
      <c r="O560" s="19">
        <f>O565+O576+O580+O584+O595+O591+O561</f>
        <v>1055921.38</v>
      </c>
      <c r="P560" s="19">
        <f>P565+P576+P580+P584+P595+P591+P561</f>
        <v>637584</v>
      </c>
      <c r="Q560" s="19"/>
      <c r="R560" s="19"/>
      <c r="S560" s="19">
        <f>S565+S576+S580+S584+S595+S591+S561</f>
        <v>1099086.37</v>
      </c>
      <c r="T560" s="19">
        <f>T565+T576+T580+T584+T595+T591+T561</f>
        <v>1465830.5699999998</v>
      </c>
      <c r="U560" s="19">
        <f>U565+U576+U580+U584+U595+U591+U561</f>
        <v>37269916.16</v>
      </c>
      <c r="V560" s="31"/>
    </row>
    <row r="561" spans="1:22" ht="12.75">
      <c r="A561" s="1" t="s">
        <v>314</v>
      </c>
      <c r="B561" s="10">
        <v>921</v>
      </c>
      <c r="C561" s="10" t="s">
        <v>52</v>
      </c>
      <c r="D561" s="10" t="s">
        <v>45</v>
      </c>
      <c r="E561" s="10" t="s">
        <v>315</v>
      </c>
      <c r="F561" s="20"/>
      <c r="G561" s="18"/>
      <c r="H561" s="19"/>
      <c r="I561" s="19"/>
      <c r="J561" s="19"/>
      <c r="K561" s="19"/>
      <c r="L561" s="19"/>
      <c r="M561" s="19"/>
      <c r="N561" s="19"/>
      <c r="O561" s="19">
        <f>O562</f>
        <v>85000</v>
      </c>
      <c r="P561" s="19"/>
      <c r="Q561" s="19"/>
      <c r="R561" s="19"/>
      <c r="S561" s="19"/>
      <c r="T561" s="19"/>
      <c r="U561" s="19">
        <f>U562</f>
        <v>85000</v>
      </c>
      <c r="V561" s="31"/>
    </row>
    <row r="562" spans="1:22" ht="38.25">
      <c r="A562" s="1" t="s">
        <v>229</v>
      </c>
      <c r="B562" s="10">
        <v>921</v>
      </c>
      <c r="C562" s="10" t="s">
        <v>52</v>
      </c>
      <c r="D562" s="10" t="s">
        <v>45</v>
      </c>
      <c r="E562" s="10" t="s">
        <v>315</v>
      </c>
      <c r="F562" s="20">
        <v>600</v>
      </c>
      <c r="G562" s="18"/>
      <c r="H562" s="19"/>
      <c r="I562" s="19"/>
      <c r="J562" s="19"/>
      <c r="K562" s="19"/>
      <c r="L562" s="19"/>
      <c r="M562" s="19"/>
      <c r="N562" s="19"/>
      <c r="O562" s="19">
        <f>O563</f>
        <v>85000</v>
      </c>
      <c r="P562" s="19"/>
      <c r="Q562" s="19"/>
      <c r="R562" s="19"/>
      <c r="S562" s="19"/>
      <c r="T562" s="19"/>
      <c r="U562" s="19">
        <f>U563</f>
        <v>85000</v>
      </c>
      <c r="V562" s="31"/>
    </row>
    <row r="563" spans="1:22" ht="12.75">
      <c r="A563" s="1" t="s">
        <v>117</v>
      </c>
      <c r="B563" s="10">
        <v>921</v>
      </c>
      <c r="C563" s="10" t="s">
        <v>52</v>
      </c>
      <c r="D563" s="10" t="s">
        <v>45</v>
      </c>
      <c r="E563" s="10" t="s">
        <v>315</v>
      </c>
      <c r="F563" s="20">
        <v>610</v>
      </c>
      <c r="G563" s="18"/>
      <c r="H563" s="19"/>
      <c r="I563" s="19"/>
      <c r="J563" s="19"/>
      <c r="K563" s="19"/>
      <c r="L563" s="19"/>
      <c r="M563" s="19"/>
      <c r="N563" s="19"/>
      <c r="O563" s="19">
        <f>O564</f>
        <v>85000</v>
      </c>
      <c r="P563" s="19"/>
      <c r="Q563" s="19"/>
      <c r="R563" s="19"/>
      <c r="S563" s="19"/>
      <c r="T563" s="19"/>
      <c r="U563" s="19">
        <f>U564</f>
        <v>85000</v>
      </c>
      <c r="V563" s="31"/>
    </row>
    <row r="564" spans="1:22" ht="12.75">
      <c r="A564" s="1" t="s">
        <v>256</v>
      </c>
      <c r="B564" s="10">
        <v>921</v>
      </c>
      <c r="C564" s="10" t="s">
        <v>52</v>
      </c>
      <c r="D564" s="10" t="s">
        <v>45</v>
      </c>
      <c r="E564" s="10" t="s">
        <v>315</v>
      </c>
      <c r="F564" s="20">
        <v>612</v>
      </c>
      <c r="G564" s="18"/>
      <c r="H564" s="19"/>
      <c r="I564" s="19"/>
      <c r="J564" s="19"/>
      <c r="K564" s="19"/>
      <c r="L564" s="19"/>
      <c r="M564" s="19"/>
      <c r="N564" s="19"/>
      <c r="O564" s="19">
        <v>85000</v>
      </c>
      <c r="P564" s="19"/>
      <c r="Q564" s="19"/>
      <c r="R564" s="19"/>
      <c r="S564" s="19"/>
      <c r="T564" s="19"/>
      <c r="U564" s="19">
        <f>O564</f>
        <v>85000</v>
      </c>
      <c r="V564" s="31"/>
    </row>
    <row r="565" spans="1:22" ht="25.5">
      <c r="A565" s="21" t="s">
        <v>140</v>
      </c>
      <c r="B565" s="10">
        <v>921</v>
      </c>
      <c r="C565" s="10" t="s">
        <v>52</v>
      </c>
      <c r="D565" s="10" t="s">
        <v>45</v>
      </c>
      <c r="E565" s="10" t="s">
        <v>217</v>
      </c>
      <c r="F565" s="17" t="s">
        <v>0</v>
      </c>
      <c r="G565" s="18">
        <f>G566+G570+G572</f>
        <v>4676000</v>
      </c>
      <c r="H565" s="19">
        <f>H566+H570+H572</f>
        <v>2415.68</v>
      </c>
      <c r="I565" s="19"/>
      <c r="J565" s="19"/>
      <c r="K565" s="19"/>
      <c r="L565" s="19"/>
      <c r="M565" s="19"/>
      <c r="N565" s="19"/>
      <c r="O565" s="19">
        <f>O566+O570+O572</f>
        <v>0</v>
      </c>
      <c r="P565" s="19"/>
      <c r="Q565" s="19"/>
      <c r="R565" s="19"/>
      <c r="S565" s="19"/>
      <c r="T565" s="19"/>
      <c r="U565" s="19">
        <f>U566+U570+U572</f>
        <v>4678415.68</v>
      </c>
      <c r="V565" s="31"/>
    </row>
    <row r="566" spans="1:22" ht="63.75">
      <c r="A566" s="1" t="s">
        <v>19</v>
      </c>
      <c r="B566" s="10">
        <v>921</v>
      </c>
      <c r="C566" s="10" t="s">
        <v>52</v>
      </c>
      <c r="D566" s="10" t="s">
        <v>45</v>
      </c>
      <c r="E566" s="10" t="s">
        <v>217</v>
      </c>
      <c r="F566" s="20" t="s">
        <v>20</v>
      </c>
      <c r="G566" s="18">
        <f>G567</f>
        <v>4312078</v>
      </c>
      <c r="H566" s="19">
        <f>H567</f>
        <v>2415.68</v>
      </c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>
        <f>U567</f>
        <v>4314493.68</v>
      </c>
      <c r="V566" s="31"/>
    </row>
    <row r="567" spans="1:22" ht="25.5">
      <c r="A567" s="1" t="s">
        <v>21</v>
      </c>
      <c r="B567" s="10">
        <v>921</v>
      </c>
      <c r="C567" s="10" t="s">
        <v>52</v>
      </c>
      <c r="D567" s="10" t="s">
        <v>45</v>
      </c>
      <c r="E567" s="10" t="s">
        <v>217</v>
      </c>
      <c r="F567" s="20" t="s">
        <v>22</v>
      </c>
      <c r="G567" s="18">
        <f>G568+G569</f>
        <v>4312078</v>
      </c>
      <c r="H567" s="19">
        <f>H568+H569</f>
        <v>2415.68</v>
      </c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>
        <f>U568+U569</f>
        <v>4314493.68</v>
      </c>
      <c r="V567" s="31"/>
    </row>
    <row r="568" spans="1:22" ht="25.5">
      <c r="A568" s="1" t="s">
        <v>21</v>
      </c>
      <c r="B568" s="10">
        <v>921</v>
      </c>
      <c r="C568" s="10" t="s">
        <v>52</v>
      </c>
      <c r="D568" s="10" t="s">
        <v>45</v>
      </c>
      <c r="E568" s="10" t="s">
        <v>217</v>
      </c>
      <c r="F568" s="20">
        <v>121</v>
      </c>
      <c r="G568" s="18">
        <v>4169978</v>
      </c>
      <c r="H568" s="8">
        <v>2415.68</v>
      </c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19">
        <f>G568+H568+I568+J568+K568+L568+M568+N568</f>
        <v>4172393.68</v>
      </c>
      <c r="V568" s="31"/>
    </row>
    <row r="569" spans="1:22" ht="38.25">
      <c r="A569" s="1" t="s">
        <v>139</v>
      </c>
      <c r="B569" s="10">
        <v>921</v>
      </c>
      <c r="C569" s="10" t="s">
        <v>52</v>
      </c>
      <c r="D569" s="10" t="s">
        <v>45</v>
      </c>
      <c r="E569" s="10" t="s">
        <v>217</v>
      </c>
      <c r="F569" s="20">
        <v>122</v>
      </c>
      <c r="G569" s="18">
        <v>142100</v>
      </c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19">
        <f>G569+H569+I569+J569+K569+L569+M569+N569</f>
        <v>142100</v>
      </c>
      <c r="V569" s="31"/>
    </row>
    <row r="570" spans="1:22" ht="25.5">
      <c r="A570" s="1" t="s">
        <v>23</v>
      </c>
      <c r="B570" s="10">
        <v>921</v>
      </c>
      <c r="C570" s="10" t="s">
        <v>52</v>
      </c>
      <c r="D570" s="10" t="s">
        <v>45</v>
      </c>
      <c r="E570" s="10" t="s">
        <v>217</v>
      </c>
      <c r="F570" s="20" t="s">
        <v>24</v>
      </c>
      <c r="G570" s="18">
        <f>G571</f>
        <v>360722</v>
      </c>
      <c r="H570" s="8"/>
      <c r="I570" s="8"/>
      <c r="J570" s="8"/>
      <c r="K570" s="8"/>
      <c r="L570" s="8"/>
      <c r="M570" s="8"/>
      <c r="N570" s="8"/>
      <c r="O570" s="19">
        <f>O571</f>
        <v>-87.22</v>
      </c>
      <c r="P570" s="19"/>
      <c r="Q570" s="19"/>
      <c r="R570" s="19"/>
      <c r="S570" s="19"/>
      <c r="T570" s="19"/>
      <c r="U570" s="19">
        <f>U571</f>
        <v>360634.78</v>
      </c>
      <c r="V570" s="31"/>
    </row>
    <row r="571" spans="1:22" ht="38.25">
      <c r="A571" s="1" t="s">
        <v>25</v>
      </c>
      <c r="B571" s="10">
        <v>921</v>
      </c>
      <c r="C571" s="10" t="s">
        <v>52</v>
      </c>
      <c r="D571" s="10" t="s">
        <v>45</v>
      </c>
      <c r="E571" s="10" t="s">
        <v>217</v>
      </c>
      <c r="F571" s="20" t="s">
        <v>26</v>
      </c>
      <c r="G571" s="18">
        <v>360722</v>
      </c>
      <c r="H571" s="8"/>
      <c r="I571" s="8"/>
      <c r="J571" s="8"/>
      <c r="K571" s="8"/>
      <c r="L571" s="8"/>
      <c r="M571" s="8"/>
      <c r="N571" s="8"/>
      <c r="O571" s="8">
        <v>-87.22</v>
      </c>
      <c r="P571" s="8"/>
      <c r="Q571" s="8"/>
      <c r="R571" s="8"/>
      <c r="S571" s="8"/>
      <c r="T571" s="6">
        <v>0</v>
      </c>
      <c r="U571" s="19">
        <f>G571+H571+I571+J571+K571+L571+M571+N571+O571</f>
        <v>360634.78</v>
      </c>
      <c r="V571" s="31"/>
    </row>
    <row r="572" spans="1:22" ht="12.75">
      <c r="A572" s="1" t="s">
        <v>27</v>
      </c>
      <c r="B572" s="10">
        <v>921</v>
      </c>
      <c r="C572" s="10" t="s">
        <v>52</v>
      </c>
      <c r="D572" s="10" t="s">
        <v>45</v>
      </c>
      <c r="E572" s="10" t="s">
        <v>217</v>
      </c>
      <c r="F572" s="20" t="s">
        <v>28</v>
      </c>
      <c r="G572" s="18">
        <f>G573</f>
        <v>3200</v>
      </c>
      <c r="H572" s="8"/>
      <c r="I572" s="8"/>
      <c r="J572" s="8"/>
      <c r="K572" s="8"/>
      <c r="L572" s="8"/>
      <c r="M572" s="8"/>
      <c r="N572" s="8"/>
      <c r="O572" s="19">
        <f>O573</f>
        <v>87.22</v>
      </c>
      <c r="P572" s="19"/>
      <c r="Q572" s="19"/>
      <c r="R572" s="19"/>
      <c r="S572" s="19"/>
      <c r="T572" s="19"/>
      <c r="U572" s="19">
        <f>U573</f>
        <v>3287.22</v>
      </c>
      <c r="V572" s="31"/>
    </row>
    <row r="573" spans="1:22" ht="12.75">
      <c r="A573" s="1" t="s">
        <v>101</v>
      </c>
      <c r="B573" s="10">
        <v>921</v>
      </c>
      <c r="C573" s="10" t="s">
        <v>52</v>
      </c>
      <c r="D573" s="10" t="s">
        <v>45</v>
      </c>
      <c r="E573" s="10" t="s">
        <v>217</v>
      </c>
      <c r="F573" s="20">
        <v>850</v>
      </c>
      <c r="G573" s="18">
        <f>G574+G575</f>
        <v>3200</v>
      </c>
      <c r="H573" s="8"/>
      <c r="I573" s="8"/>
      <c r="J573" s="8"/>
      <c r="K573" s="8"/>
      <c r="L573" s="8"/>
      <c r="M573" s="8"/>
      <c r="N573" s="8"/>
      <c r="O573" s="19">
        <f>O574+O575</f>
        <v>87.22</v>
      </c>
      <c r="P573" s="19"/>
      <c r="Q573" s="19"/>
      <c r="R573" s="19"/>
      <c r="S573" s="19"/>
      <c r="T573" s="19"/>
      <c r="U573" s="19">
        <f>U574+U575</f>
        <v>3287.22</v>
      </c>
      <c r="V573" s="31"/>
    </row>
    <row r="574" spans="1:22" ht="25.5" hidden="1">
      <c r="A574" s="1" t="s">
        <v>29</v>
      </c>
      <c r="B574" s="10">
        <v>921</v>
      </c>
      <c r="C574" s="10" t="s">
        <v>52</v>
      </c>
      <c r="D574" s="10" t="s">
        <v>45</v>
      </c>
      <c r="E574" s="10" t="s">
        <v>217</v>
      </c>
      <c r="F574" s="20" t="s">
        <v>30</v>
      </c>
      <c r="G574" s="18">
        <v>0</v>
      </c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19">
        <v>0</v>
      </c>
      <c r="V574" s="31"/>
    </row>
    <row r="575" spans="1:22" ht="12.75">
      <c r="A575" s="1" t="s">
        <v>31</v>
      </c>
      <c r="B575" s="10">
        <v>921</v>
      </c>
      <c r="C575" s="10" t="s">
        <v>52</v>
      </c>
      <c r="D575" s="10" t="s">
        <v>45</v>
      </c>
      <c r="E575" s="10" t="s">
        <v>217</v>
      </c>
      <c r="F575" s="20" t="s">
        <v>32</v>
      </c>
      <c r="G575" s="18">
        <v>3200</v>
      </c>
      <c r="H575" s="8"/>
      <c r="I575" s="8"/>
      <c r="J575" s="8"/>
      <c r="K575" s="8"/>
      <c r="L575" s="8"/>
      <c r="M575" s="8"/>
      <c r="N575" s="8"/>
      <c r="O575" s="8">
        <v>87.22</v>
      </c>
      <c r="P575" s="8"/>
      <c r="Q575" s="8"/>
      <c r="R575" s="8"/>
      <c r="S575" s="8"/>
      <c r="T575" s="6">
        <v>0</v>
      </c>
      <c r="U575" s="19">
        <f>G575+H575+I575+J575+K575+L575+M575+N575+O575</f>
        <v>3287.22</v>
      </c>
      <c r="V575" s="31"/>
    </row>
    <row r="576" spans="1:22" ht="89.25">
      <c r="A576" s="21" t="s">
        <v>218</v>
      </c>
      <c r="B576" s="10">
        <v>921</v>
      </c>
      <c r="C576" s="10" t="s">
        <v>52</v>
      </c>
      <c r="D576" s="10" t="s">
        <v>45</v>
      </c>
      <c r="E576" s="10" t="s">
        <v>219</v>
      </c>
      <c r="F576" s="17" t="s">
        <v>0</v>
      </c>
      <c r="G576" s="18">
        <f>G577</f>
        <v>1212843</v>
      </c>
      <c r="H576" s="8"/>
      <c r="I576" s="8"/>
      <c r="J576" s="8"/>
      <c r="K576" s="8"/>
      <c r="L576" s="8"/>
      <c r="M576" s="8"/>
      <c r="N576" s="8"/>
      <c r="O576" s="8"/>
      <c r="P576" s="8"/>
      <c r="Q576" s="19">
        <f>Q577</f>
        <v>248217</v>
      </c>
      <c r="R576" s="19"/>
      <c r="S576" s="19"/>
      <c r="T576" s="19"/>
      <c r="U576" s="19">
        <f>U577</f>
        <v>1461060</v>
      </c>
      <c r="V576" s="31"/>
    </row>
    <row r="577" spans="1:22" ht="38.25">
      <c r="A577" s="1" t="s">
        <v>229</v>
      </c>
      <c r="B577" s="10">
        <v>921</v>
      </c>
      <c r="C577" s="10" t="s">
        <v>52</v>
      </c>
      <c r="D577" s="10" t="s">
        <v>45</v>
      </c>
      <c r="E577" s="10" t="s">
        <v>219</v>
      </c>
      <c r="F577" s="20" t="s">
        <v>38</v>
      </c>
      <c r="G577" s="18">
        <f>G578</f>
        <v>1212843</v>
      </c>
      <c r="H577" s="8"/>
      <c r="I577" s="8"/>
      <c r="J577" s="8"/>
      <c r="K577" s="8"/>
      <c r="L577" s="8"/>
      <c r="M577" s="8"/>
      <c r="N577" s="8"/>
      <c r="O577" s="8"/>
      <c r="P577" s="8"/>
      <c r="Q577" s="19">
        <f>Q578</f>
        <v>248217</v>
      </c>
      <c r="R577" s="19"/>
      <c r="S577" s="19"/>
      <c r="T577" s="19"/>
      <c r="U577" s="19">
        <f>U578</f>
        <v>1461060</v>
      </c>
      <c r="V577" s="31"/>
    </row>
    <row r="578" spans="1:22" ht="12.75">
      <c r="A578" s="1" t="s">
        <v>117</v>
      </c>
      <c r="B578" s="10">
        <v>921</v>
      </c>
      <c r="C578" s="10" t="s">
        <v>52</v>
      </c>
      <c r="D578" s="10" t="s">
        <v>45</v>
      </c>
      <c r="E578" s="10" t="s">
        <v>219</v>
      </c>
      <c r="F578" s="20">
        <v>610</v>
      </c>
      <c r="G578" s="18">
        <f>G579</f>
        <v>1212843</v>
      </c>
      <c r="H578" s="8"/>
      <c r="I578" s="8"/>
      <c r="J578" s="8"/>
      <c r="K578" s="8"/>
      <c r="L578" s="8"/>
      <c r="M578" s="8"/>
      <c r="N578" s="8"/>
      <c r="O578" s="8"/>
      <c r="P578" s="8"/>
      <c r="Q578" s="19">
        <f>Q579</f>
        <v>248217</v>
      </c>
      <c r="R578" s="19"/>
      <c r="S578" s="19"/>
      <c r="T578" s="19"/>
      <c r="U578" s="19">
        <f>U579</f>
        <v>1461060</v>
      </c>
      <c r="V578" s="31"/>
    </row>
    <row r="579" spans="1:22" ht="51">
      <c r="A579" s="1" t="s">
        <v>39</v>
      </c>
      <c r="B579" s="10">
        <v>921</v>
      </c>
      <c r="C579" s="10" t="s">
        <v>52</v>
      </c>
      <c r="D579" s="10" t="s">
        <v>45</v>
      </c>
      <c r="E579" s="10" t="s">
        <v>219</v>
      </c>
      <c r="F579" s="20" t="s">
        <v>40</v>
      </c>
      <c r="G579" s="18">
        <v>1212843</v>
      </c>
      <c r="H579" s="8"/>
      <c r="I579" s="8"/>
      <c r="J579" s="8"/>
      <c r="K579" s="8"/>
      <c r="L579" s="8"/>
      <c r="M579" s="8"/>
      <c r="N579" s="8"/>
      <c r="O579" s="8"/>
      <c r="P579" s="8"/>
      <c r="Q579" s="8">
        <v>248217</v>
      </c>
      <c r="R579" s="8"/>
      <c r="S579" s="8"/>
      <c r="T579" s="8"/>
      <c r="U579" s="19">
        <f>G579+H579+I579+J579+K579+L579+M579+N579+O579+Q579</f>
        <v>1461060</v>
      </c>
      <c r="V579" s="31"/>
    </row>
    <row r="580" spans="1:22" ht="63.75">
      <c r="A580" s="21" t="s">
        <v>220</v>
      </c>
      <c r="B580" s="10">
        <v>921</v>
      </c>
      <c r="C580" s="10" t="s">
        <v>52</v>
      </c>
      <c r="D580" s="10" t="s">
        <v>45</v>
      </c>
      <c r="E580" s="10" t="s">
        <v>221</v>
      </c>
      <c r="F580" s="20"/>
      <c r="G580" s="18">
        <f>G581</f>
        <v>21241220</v>
      </c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19">
        <f aca="true" t="shared" si="54" ref="T580:U582">T581</f>
        <v>658610</v>
      </c>
      <c r="U580" s="19">
        <f t="shared" si="54"/>
        <v>21899830</v>
      </c>
      <c r="V580" s="31"/>
    </row>
    <row r="581" spans="1:22" ht="38.25">
      <c r="A581" s="1" t="s">
        <v>229</v>
      </c>
      <c r="B581" s="10">
        <v>921</v>
      </c>
      <c r="C581" s="10" t="s">
        <v>52</v>
      </c>
      <c r="D581" s="10" t="s">
        <v>45</v>
      </c>
      <c r="E581" s="10" t="s">
        <v>221</v>
      </c>
      <c r="F581" s="20" t="s">
        <v>38</v>
      </c>
      <c r="G581" s="18">
        <f>G582</f>
        <v>21241220</v>
      </c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19">
        <f t="shared" si="54"/>
        <v>658610</v>
      </c>
      <c r="U581" s="19">
        <f t="shared" si="54"/>
        <v>21899830</v>
      </c>
      <c r="V581" s="31"/>
    </row>
    <row r="582" spans="1:22" ht="12.75">
      <c r="A582" s="1" t="s">
        <v>117</v>
      </c>
      <c r="B582" s="10">
        <v>921</v>
      </c>
      <c r="C582" s="10" t="s">
        <v>52</v>
      </c>
      <c r="D582" s="10" t="s">
        <v>45</v>
      </c>
      <c r="E582" s="10" t="s">
        <v>221</v>
      </c>
      <c r="F582" s="20">
        <v>610</v>
      </c>
      <c r="G582" s="18">
        <f>G583</f>
        <v>21241220</v>
      </c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19">
        <f t="shared" si="54"/>
        <v>658610</v>
      </c>
      <c r="U582" s="19">
        <f t="shared" si="54"/>
        <v>21899830</v>
      </c>
      <c r="V582" s="31"/>
    </row>
    <row r="583" spans="1:22" ht="51">
      <c r="A583" s="1" t="s">
        <v>39</v>
      </c>
      <c r="B583" s="10">
        <v>921</v>
      </c>
      <c r="C583" s="10" t="s">
        <v>52</v>
      </c>
      <c r="D583" s="10" t="s">
        <v>45</v>
      </c>
      <c r="E583" s="10" t="s">
        <v>221</v>
      </c>
      <c r="F583" s="20" t="s">
        <v>40</v>
      </c>
      <c r="G583" s="18">
        <v>21241220</v>
      </c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>
        <v>658610</v>
      </c>
      <c r="U583" s="19">
        <f>G583+H583+I583+J583+K583+L583+M583+N583+T583</f>
        <v>21899830</v>
      </c>
      <c r="V583" s="31"/>
    </row>
    <row r="584" spans="1:22" ht="25.5">
      <c r="A584" s="21" t="s">
        <v>222</v>
      </c>
      <c r="B584" s="10">
        <v>921</v>
      </c>
      <c r="C584" s="10" t="s">
        <v>52</v>
      </c>
      <c r="D584" s="10" t="s">
        <v>45</v>
      </c>
      <c r="E584" s="10" t="s">
        <v>223</v>
      </c>
      <c r="F584" s="20"/>
      <c r="G584" s="18">
        <f>G587</f>
        <v>1503221</v>
      </c>
      <c r="H584" s="19">
        <f>H587</f>
        <v>0</v>
      </c>
      <c r="I584" s="19">
        <f>I587</f>
        <v>1023000</v>
      </c>
      <c r="J584" s="19"/>
      <c r="K584" s="19">
        <f>K587</f>
        <v>1665297</v>
      </c>
      <c r="L584" s="19">
        <f>L587</f>
        <v>234298</v>
      </c>
      <c r="M584" s="19">
        <f>M587</f>
        <v>582466.96</v>
      </c>
      <c r="N584" s="19">
        <f>N587+N585</f>
        <v>217716.2</v>
      </c>
      <c r="O584" s="19">
        <f>O587+O585</f>
        <v>970921.38</v>
      </c>
      <c r="P584" s="19">
        <f>P587+P585</f>
        <v>607584</v>
      </c>
      <c r="Q584" s="19">
        <f>Q587+Q585</f>
        <v>351419</v>
      </c>
      <c r="R584" s="19"/>
      <c r="S584" s="19">
        <f>S587+S585</f>
        <v>1099086.37</v>
      </c>
      <c r="T584" s="19">
        <f>T587+T585</f>
        <v>807220.57</v>
      </c>
      <c r="U584" s="19">
        <f>U587+U585</f>
        <v>9062230.479999999</v>
      </c>
      <c r="V584" s="31"/>
    </row>
    <row r="585" spans="1:22" ht="25.5">
      <c r="A585" s="1" t="s">
        <v>23</v>
      </c>
      <c r="B585" s="10">
        <v>921</v>
      </c>
      <c r="C585" s="10" t="s">
        <v>52</v>
      </c>
      <c r="D585" s="10" t="s">
        <v>45</v>
      </c>
      <c r="E585" s="10" t="s">
        <v>223</v>
      </c>
      <c r="F585" s="20" t="s">
        <v>24</v>
      </c>
      <c r="G585" s="18"/>
      <c r="H585" s="19"/>
      <c r="I585" s="19"/>
      <c r="J585" s="19"/>
      <c r="K585" s="19"/>
      <c r="L585" s="19"/>
      <c r="M585" s="19"/>
      <c r="N585" s="19">
        <f>N586</f>
        <v>17516.2</v>
      </c>
      <c r="O585" s="19">
        <f>O586</f>
        <v>66720</v>
      </c>
      <c r="P585" s="19"/>
      <c r="Q585" s="19"/>
      <c r="R585" s="19"/>
      <c r="S585" s="19"/>
      <c r="T585" s="19">
        <f>T586</f>
        <v>-30000</v>
      </c>
      <c r="U585" s="19">
        <f>U586</f>
        <v>54236.2</v>
      </c>
      <c r="V585" s="31"/>
    </row>
    <row r="586" spans="1:22" ht="38.25">
      <c r="A586" s="1" t="s">
        <v>25</v>
      </c>
      <c r="B586" s="10">
        <v>921</v>
      </c>
      <c r="C586" s="10" t="s">
        <v>52</v>
      </c>
      <c r="D586" s="10" t="s">
        <v>45</v>
      </c>
      <c r="E586" s="10" t="s">
        <v>223</v>
      </c>
      <c r="F586" s="20" t="s">
        <v>26</v>
      </c>
      <c r="G586" s="18"/>
      <c r="H586" s="19"/>
      <c r="I586" s="19"/>
      <c r="J586" s="19"/>
      <c r="K586" s="19"/>
      <c r="L586" s="19"/>
      <c r="M586" s="19"/>
      <c r="N586" s="19">
        <v>17516.2</v>
      </c>
      <c r="O586" s="19">
        <v>66720</v>
      </c>
      <c r="P586" s="19"/>
      <c r="Q586" s="19"/>
      <c r="R586" s="19"/>
      <c r="S586" s="19"/>
      <c r="T586" s="19">
        <v>-30000</v>
      </c>
      <c r="U586" s="19">
        <f>G586+H586+I586+J586+K586+L586+M586+N586+O586+T586</f>
        <v>54236.2</v>
      </c>
      <c r="V586" s="31"/>
    </row>
    <row r="587" spans="1:22" ht="38.25">
      <c r="A587" s="1" t="s">
        <v>229</v>
      </c>
      <c r="B587" s="10">
        <v>921</v>
      </c>
      <c r="C587" s="10" t="s">
        <v>52</v>
      </c>
      <c r="D587" s="10" t="s">
        <v>45</v>
      </c>
      <c r="E587" s="10" t="s">
        <v>223</v>
      </c>
      <c r="F587" s="20" t="s">
        <v>38</v>
      </c>
      <c r="G587" s="18">
        <f aca="true" t="shared" si="55" ref="G587:U587">G588</f>
        <v>1503221</v>
      </c>
      <c r="H587" s="19">
        <f t="shared" si="55"/>
        <v>0</v>
      </c>
      <c r="I587" s="19">
        <f t="shared" si="55"/>
        <v>1023000</v>
      </c>
      <c r="J587" s="19"/>
      <c r="K587" s="19">
        <f t="shared" si="55"/>
        <v>1665297</v>
      </c>
      <c r="L587" s="19">
        <f t="shared" si="55"/>
        <v>234298</v>
      </c>
      <c r="M587" s="19">
        <f t="shared" si="55"/>
        <v>582466.96</v>
      </c>
      <c r="N587" s="19">
        <f t="shared" si="55"/>
        <v>200200</v>
      </c>
      <c r="O587" s="19">
        <f t="shared" si="55"/>
        <v>904201.38</v>
      </c>
      <c r="P587" s="19">
        <f t="shared" si="55"/>
        <v>607584</v>
      </c>
      <c r="Q587" s="19">
        <f t="shared" si="55"/>
        <v>351419</v>
      </c>
      <c r="R587" s="19"/>
      <c r="S587" s="19">
        <f t="shared" si="55"/>
        <v>1099086.37</v>
      </c>
      <c r="T587" s="19">
        <f t="shared" si="55"/>
        <v>837220.57</v>
      </c>
      <c r="U587" s="19">
        <f t="shared" si="55"/>
        <v>9007994.28</v>
      </c>
      <c r="V587" s="31"/>
    </row>
    <row r="588" spans="1:22" ht="12.75">
      <c r="A588" s="1" t="s">
        <v>117</v>
      </c>
      <c r="B588" s="10">
        <v>921</v>
      </c>
      <c r="C588" s="10" t="s">
        <v>52</v>
      </c>
      <c r="D588" s="10" t="s">
        <v>45</v>
      </c>
      <c r="E588" s="10" t="s">
        <v>223</v>
      </c>
      <c r="F588" s="20">
        <v>610</v>
      </c>
      <c r="G588" s="18">
        <f>G589</f>
        <v>1503221</v>
      </c>
      <c r="H588" s="19">
        <f>H589+H590</f>
        <v>0</v>
      </c>
      <c r="I588" s="19">
        <f>I589+I590</f>
        <v>1023000</v>
      </c>
      <c r="J588" s="19"/>
      <c r="K588" s="19">
        <f aca="true" t="shared" si="56" ref="K588:U588">K589+K590</f>
        <v>1665297</v>
      </c>
      <c r="L588" s="19">
        <f t="shared" si="56"/>
        <v>234298</v>
      </c>
      <c r="M588" s="19">
        <f t="shared" si="56"/>
        <v>582466.96</v>
      </c>
      <c r="N588" s="19">
        <f t="shared" si="56"/>
        <v>200200</v>
      </c>
      <c r="O588" s="19">
        <f t="shared" si="56"/>
        <v>904201.38</v>
      </c>
      <c r="P588" s="19">
        <f>P589+P590</f>
        <v>607584</v>
      </c>
      <c r="Q588" s="19">
        <f t="shared" si="56"/>
        <v>351419</v>
      </c>
      <c r="R588" s="19"/>
      <c r="S588" s="19">
        <f>S589+S590</f>
        <v>1099086.37</v>
      </c>
      <c r="T588" s="19">
        <f>T589+T590</f>
        <v>837220.57</v>
      </c>
      <c r="U588" s="19">
        <f t="shared" si="56"/>
        <v>9007994.28</v>
      </c>
      <c r="V588" s="31">
        <v>288000</v>
      </c>
    </row>
    <row r="589" spans="1:22" ht="51" hidden="1">
      <c r="A589" s="1" t="s">
        <v>39</v>
      </c>
      <c r="B589" s="10">
        <v>921</v>
      </c>
      <c r="C589" s="10" t="s">
        <v>52</v>
      </c>
      <c r="D589" s="10" t="s">
        <v>45</v>
      </c>
      <c r="E589" s="10" t="s">
        <v>223</v>
      </c>
      <c r="F589" s="20" t="s">
        <v>40</v>
      </c>
      <c r="G589" s="18">
        <v>1503221</v>
      </c>
      <c r="H589" s="8">
        <v>-1503221</v>
      </c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19">
        <f>G589+H589</f>
        <v>0</v>
      </c>
      <c r="V589" s="31"/>
    </row>
    <row r="590" spans="1:22" ht="12.75">
      <c r="A590" s="1" t="s">
        <v>256</v>
      </c>
      <c r="B590" s="10">
        <v>921</v>
      </c>
      <c r="C590" s="10" t="s">
        <v>52</v>
      </c>
      <c r="D590" s="10" t="s">
        <v>45</v>
      </c>
      <c r="E590" s="10" t="s">
        <v>223</v>
      </c>
      <c r="F590" s="20">
        <v>612</v>
      </c>
      <c r="G590" s="18"/>
      <c r="H590" s="8">
        <v>1503221</v>
      </c>
      <c r="I590" s="8">
        <v>1023000</v>
      </c>
      <c r="J590" s="8"/>
      <c r="K590" s="8">
        <v>1665297</v>
      </c>
      <c r="L590" s="8">
        <v>234298</v>
      </c>
      <c r="M590" s="8">
        <v>582466.96</v>
      </c>
      <c r="N590" s="8">
        <v>200200</v>
      </c>
      <c r="O590" s="8">
        <v>904201.38</v>
      </c>
      <c r="P590" s="8">
        <v>607584</v>
      </c>
      <c r="Q590" s="8">
        <v>351419</v>
      </c>
      <c r="R590" s="8"/>
      <c r="S590" s="8">
        <v>1099086.37</v>
      </c>
      <c r="T590" s="8">
        <v>837220.57</v>
      </c>
      <c r="U590" s="19">
        <f>G590+H590+I590+J590+K590+L590+M590+N590+O590+Q590+P590+S590+T590</f>
        <v>9007994.28</v>
      </c>
      <c r="V590" s="31">
        <v>811086.37</v>
      </c>
    </row>
    <row r="591" spans="1:22" ht="24" hidden="1">
      <c r="A591" s="52" t="s">
        <v>295</v>
      </c>
      <c r="B591" s="10">
        <v>921</v>
      </c>
      <c r="C591" s="10" t="s">
        <v>52</v>
      </c>
      <c r="D591" s="10" t="s">
        <v>45</v>
      </c>
      <c r="E591" s="10" t="s">
        <v>296</v>
      </c>
      <c r="F591" s="20"/>
      <c r="G591" s="1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19">
        <f>U592</f>
        <v>0</v>
      </c>
      <c r="V591" s="31"/>
    </row>
    <row r="592" spans="1:22" ht="38.25" hidden="1">
      <c r="A592" s="1" t="s">
        <v>229</v>
      </c>
      <c r="B592" s="10">
        <v>921</v>
      </c>
      <c r="C592" s="10" t="s">
        <v>52</v>
      </c>
      <c r="D592" s="10" t="s">
        <v>45</v>
      </c>
      <c r="E592" s="10" t="s">
        <v>296</v>
      </c>
      <c r="F592" s="20">
        <v>600</v>
      </c>
      <c r="G592" s="1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19">
        <f>U593</f>
        <v>0</v>
      </c>
      <c r="V592" s="31"/>
    </row>
    <row r="593" spans="1:22" ht="12.75" hidden="1">
      <c r="A593" s="1" t="s">
        <v>117</v>
      </c>
      <c r="B593" s="10">
        <v>921</v>
      </c>
      <c r="C593" s="10" t="s">
        <v>52</v>
      </c>
      <c r="D593" s="10" t="s">
        <v>45</v>
      </c>
      <c r="E593" s="10" t="s">
        <v>296</v>
      </c>
      <c r="F593" s="20">
        <v>610</v>
      </c>
      <c r="G593" s="1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19">
        <f>U594</f>
        <v>0</v>
      </c>
      <c r="V593" s="31"/>
    </row>
    <row r="594" spans="1:22" ht="12.75" hidden="1">
      <c r="A594" s="1" t="s">
        <v>256</v>
      </c>
      <c r="B594" s="10">
        <v>921</v>
      </c>
      <c r="C594" s="10" t="s">
        <v>52</v>
      </c>
      <c r="D594" s="10" t="s">
        <v>45</v>
      </c>
      <c r="E594" s="10" t="s">
        <v>296</v>
      </c>
      <c r="F594" s="20">
        <v>612</v>
      </c>
      <c r="G594" s="18"/>
      <c r="H594" s="8"/>
      <c r="I594" s="8"/>
      <c r="J594" s="8"/>
      <c r="K594" s="8"/>
      <c r="L594" s="8">
        <v>0</v>
      </c>
      <c r="M594" s="8"/>
      <c r="N594" s="8"/>
      <c r="O594" s="8"/>
      <c r="P594" s="8"/>
      <c r="Q594" s="8"/>
      <c r="R594" s="8"/>
      <c r="S594" s="8"/>
      <c r="T594" s="8"/>
      <c r="U594" s="19">
        <f>L594</f>
        <v>0</v>
      </c>
      <c r="V594" s="31"/>
    </row>
    <row r="595" spans="1:22" ht="25.5">
      <c r="A595" s="21" t="s">
        <v>185</v>
      </c>
      <c r="B595" s="10">
        <v>921</v>
      </c>
      <c r="C595" s="10" t="s">
        <v>52</v>
      </c>
      <c r="D595" s="10" t="s">
        <v>45</v>
      </c>
      <c r="E595" s="10" t="s">
        <v>184</v>
      </c>
      <c r="F595" s="20"/>
      <c r="G595" s="18">
        <f>G596</f>
        <v>53380</v>
      </c>
      <c r="H595" s="8"/>
      <c r="I595" s="8"/>
      <c r="J595" s="8"/>
      <c r="K595" s="8"/>
      <c r="L595" s="8"/>
      <c r="M595" s="8"/>
      <c r="N595" s="8"/>
      <c r="O595" s="8"/>
      <c r="P595" s="19">
        <f>P596</f>
        <v>30000</v>
      </c>
      <c r="Q595" s="19"/>
      <c r="R595" s="19"/>
      <c r="S595" s="19"/>
      <c r="T595" s="19"/>
      <c r="U595" s="19">
        <f>U596</f>
        <v>83380</v>
      </c>
      <c r="V595" s="31">
        <f>SUM(V588:V594)</f>
        <v>1099086.37</v>
      </c>
    </row>
    <row r="596" spans="1:22" ht="25.5">
      <c r="A596" s="1" t="s">
        <v>23</v>
      </c>
      <c r="B596" s="10">
        <v>921</v>
      </c>
      <c r="C596" s="10" t="s">
        <v>52</v>
      </c>
      <c r="D596" s="10" t="s">
        <v>45</v>
      </c>
      <c r="E596" s="10" t="s">
        <v>184</v>
      </c>
      <c r="F596" s="20" t="s">
        <v>24</v>
      </c>
      <c r="G596" s="18">
        <f>G597</f>
        <v>53380</v>
      </c>
      <c r="H596" s="8"/>
      <c r="I596" s="8"/>
      <c r="J596" s="8"/>
      <c r="K596" s="8"/>
      <c r="L596" s="8"/>
      <c r="M596" s="8"/>
      <c r="N596" s="8"/>
      <c r="O596" s="8"/>
      <c r="P596" s="19">
        <f>P597</f>
        <v>30000</v>
      </c>
      <c r="Q596" s="19"/>
      <c r="R596" s="19"/>
      <c r="S596" s="19"/>
      <c r="T596" s="19"/>
      <c r="U596" s="19">
        <f>U597</f>
        <v>83380</v>
      </c>
      <c r="V596" s="31"/>
    </row>
    <row r="597" spans="1:22" ht="38.25">
      <c r="A597" s="1" t="s">
        <v>25</v>
      </c>
      <c r="B597" s="10">
        <v>921</v>
      </c>
      <c r="C597" s="10" t="s">
        <v>52</v>
      </c>
      <c r="D597" s="10" t="s">
        <v>45</v>
      </c>
      <c r="E597" s="10" t="s">
        <v>184</v>
      </c>
      <c r="F597" s="20" t="s">
        <v>26</v>
      </c>
      <c r="G597" s="18">
        <v>53380</v>
      </c>
      <c r="H597" s="8"/>
      <c r="I597" s="8"/>
      <c r="J597" s="8"/>
      <c r="K597" s="8"/>
      <c r="L597" s="8"/>
      <c r="M597" s="8"/>
      <c r="N597" s="8"/>
      <c r="O597" s="8"/>
      <c r="P597" s="8">
        <v>30000</v>
      </c>
      <c r="Q597" s="8"/>
      <c r="R597" s="8"/>
      <c r="S597" s="8"/>
      <c r="T597" s="8"/>
      <c r="U597" s="19">
        <f>G597+H597+I597+J597+K597+L597+M597+N597+P597</f>
        <v>83380</v>
      </c>
      <c r="V597" s="31"/>
    </row>
    <row r="598" spans="1:22" ht="12.75">
      <c r="A598" s="12" t="s">
        <v>63</v>
      </c>
      <c r="B598" s="13">
        <v>921</v>
      </c>
      <c r="C598" s="13" t="s">
        <v>47</v>
      </c>
      <c r="D598" s="10"/>
      <c r="E598" s="10"/>
      <c r="F598" s="20"/>
      <c r="G598" s="5">
        <v>3745492</v>
      </c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3">
        <v>3745492</v>
      </c>
      <c r="V598" s="31"/>
    </row>
    <row r="599" spans="1:22" ht="12.75">
      <c r="A599" s="12" t="s">
        <v>79</v>
      </c>
      <c r="B599" s="13">
        <v>921</v>
      </c>
      <c r="C599" s="13" t="s">
        <v>47</v>
      </c>
      <c r="D599" s="13" t="s">
        <v>35</v>
      </c>
      <c r="E599" s="15" t="s">
        <v>0</v>
      </c>
      <c r="F599" s="20"/>
      <c r="G599" s="5">
        <v>3745492</v>
      </c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3">
        <v>3745492</v>
      </c>
      <c r="V599" s="31"/>
    </row>
    <row r="600" spans="1:22" ht="63.75">
      <c r="A600" s="1" t="s">
        <v>80</v>
      </c>
      <c r="B600" s="10">
        <v>921</v>
      </c>
      <c r="C600" s="10" t="s">
        <v>47</v>
      </c>
      <c r="D600" s="10" t="s">
        <v>35</v>
      </c>
      <c r="E600" s="10" t="s">
        <v>135</v>
      </c>
      <c r="F600" s="20"/>
      <c r="G600" s="18">
        <f>G601</f>
        <v>3745492</v>
      </c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19">
        <f>U601</f>
        <v>3745492</v>
      </c>
      <c r="V600" s="31"/>
    </row>
    <row r="601" spans="1:22" ht="25.5">
      <c r="A601" s="1" t="s">
        <v>60</v>
      </c>
      <c r="B601" s="10">
        <v>921</v>
      </c>
      <c r="C601" s="10" t="s">
        <v>47</v>
      </c>
      <c r="D601" s="10" t="s">
        <v>35</v>
      </c>
      <c r="E601" s="10" t="s">
        <v>135</v>
      </c>
      <c r="F601" s="20">
        <v>300</v>
      </c>
      <c r="G601" s="18">
        <f>G602</f>
        <v>3745492</v>
      </c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19">
        <f>U602</f>
        <v>3745492</v>
      </c>
      <c r="V601" s="31"/>
    </row>
    <row r="602" spans="1:22" ht="25.5">
      <c r="A602" s="1" t="s">
        <v>122</v>
      </c>
      <c r="B602" s="10">
        <v>921</v>
      </c>
      <c r="C602" s="10" t="s">
        <v>47</v>
      </c>
      <c r="D602" s="10" t="s">
        <v>35</v>
      </c>
      <c r="E602" s="10" t="s">
        <v>135</v>
      </c>
      <c r="F602" s="20">
        <v>310</v>
      </c>
      <c r="G602" s="18">
        <f>G603</f>
        <v>3745492</v>
      </c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19">
        <f>U603</f>
        <v>3745492</v>
      </c>
      <c r="V602" s="31"/>
    </row>
    <row r="603" spans="1:22" ht="38.25">
      <c r="A603" s="1" t="s">
        <v>67</v>
      </c>
      <c r="B603" s="10">
        <v>921</v>
      </c>
      <c r="C603" s="10" t="s">
        <v>47</v>
      </c>
      <c r="D603" s="10" t="s">
        <v>35</v>
      </c>
      <c r="E603" s="10" t="s">
        <v>135</v>
      </c>
      <c r="F603" s="20">
        <v>313</v>
      </c>
      <c r="G603" s="18">
        <v>3745492</v>
      </c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19">
        <f>G603+H603+I603+J603+K603+L603+M603+N603</f>
        <v>3745492</v>
      </c>
      <c r="V603" s="31"/>
    </row>
    <row r="604" spans="1:22" ht="12.75">
      <c r="A604" s="12" t="s">
        <v>89</v>
      </c>
      <c r="B604" s="10">
        <v>921</v>
      </c>
      <c r="C604" s="10">
        <v>11</v>
      </c>
      <c r="D604" s="10"/>
      <c r="E604" s="10"/>
      <c r="F604" s="20"/>
      <c r="G604" s="1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19">
        <f>T605+T610</f>
        <v>211000</v>
      </c>
      <c r="U604" s="19">
        <f>U605+U610</f>
        <v>211000</v>
      </c>
      <c r="V604" s="31"/>
    </row>
    <row r="605" spans="1:22" ht="12.75">
      <c r="A605" s="12" t="s">
        <v>90</v>
      </c>
      <c r="B605" s="10">
        <v>921</v>
      </c>
      <c r="C605" s="10">
        <v>11</v>
      </c>
      <c r="D605" s="10" t="s">
        <v>276</v>
      </c>
      <c r="E605" s="10"/>
      <c r="F605" s="20"/>
      <c r="G605" s="1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19">
        <f aca="true" t="shared" si="57" ref="T605:U608">T606</f>
        <v>11000</v>
      </c>
      <c r="U605" s="19">
        <f t="shared" si="57"/>
        <v>11000</v>
      </c>
      <c r="V605" s="31"/>
    </row>
    <row r="606" spans="1:22" ht="12.75">
      <c r="A606" s="43" t="s">
        <v>332</v>
      </c>
      <c r="B606" s="10">
        <v>921</v>
      </c>
      <c r="C606" s="10">
        <v>11</v>
      </c>
      <c r="D606" s="10" t="s">
        <v>276</v>
      </c>
      <c r="E606" s="10" t="s">
        <v>333</v>
      </c>
      <c r="F606" s="20"/>
      <c r="G606" s="1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19">
        <f t="shared" si="57"/>
        <v>11000</v>
      </c>
      <c r="U606" s="19">
        <f t="shared" si="57"/>
        <v>11000</v>
      </c>
      <c r="V606" s="31"/>
    </row>
    <row r="607" spans="1:22" ht="38.25">
      <c r="A607" s="1" t="s">
        <v>229</v>
      </c>
      <c r="B607" s="10">
        <v>921</v>
      </c>
      <c r="C607" s="10">
        <v>11</v>
      </c>
      <c r="D607" s="10" t="s">
        <v>276</v>
      </c>
      <c r="E607" s="10" t="s">
        <v>333</v>
      </c>
      <c r="F607" s="20">
        <v>600</v>
      </c>
      <c r="G607" s="1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19">
        <f t="shared" si="57"/>
        <v>11000</v>
      </c>
      <c r="U607" s="19">
        <f t="shared" si="57"/>
        <v>11000</v>
      </c>
      <c r="V607" s="31"/>
    </row>
    <row r="608" spans="1:22" ht="12.75">
      <c r="A608" s="1" t="s">
        <v>117</v>
      </c>
      <c r="B608" s="10">
        <v>921</v>
      </c>
      <c r="C608" s="10">
        <v>11</v>
      </c>
      <c r="D608" s="10" t="s">
        <v>276</v>
      </c>
      <c r="E608" s="10" t="s">
        <v>333</v>
      </c>
      <c r="F608" s="20">
        <v>610</v>
      </c>
      <c r="G608" s="1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19">
        <f t="shared" si="57"/>
        <v>11000</v>
      </c>
      <c r="U608" s="19">
        <f t="shared" si="57"/>
        <v>11000</v>
      </c>
      <c r="V608" s="31"/>
    </row>
    <row r="609" spans="1:22" ht="12.75">
      <c r="A609" s="1" t="s">
        <v>256</v>
      </c>
      <c r="B609" s="10">
        <v>921</v>
      </c>
      <c r="C609" s="10">
        <v>11</v>
      </c>
      <c r="D609" s="10" t="s">
        <v>276</v>
      </c>
      <c r="E609" s="10" t="s">
        <v>333</v>
      </c>
      <c r="F609" s="20">
        <v>612</v>
      </c>
      <c r="G609" s="1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>
        <v>11000</v>
      </c>
      <c r="U609" s="19">
        <f>T609</f>
        <v>11000</v>
      </c>
      <c r="V609" s="31"/>
    </row>
    <row r="610" spans="1:22" ht="12.75">
      <c r="A610" s="43" t="s">
        <v>334</v>
      </c>
      <c r="B610" s="10">
        <v>921</v>
      </c>
      <c r="C610" s="10">
        <v>11</v>
      </c>
      <c r="D610" s="10" t="s">
        <v>335</v>
      </c>
      <c r="E610" s="10"/>
      <c r="F610" s="20"/>
      <c r="G610" s="1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19">
        <f aca="true" t="shared" si="58" ref="T610:U613">T611</f>
        <v>200000</v>
      </c>
      <c r="U610" s="19">
        <f t="shared" si="58"/>
        <v>200000</v>
      </c>
      <c r="V610" s="31"/>
    </row>
    <row r="611" spans="1:22" ht="33.75">
      <c r="A611" s="43" t="s">
        <v>336</v>
      </c>
      <c r="B611" s="10">
        <v>921</v>
      </c>
      <c r="C611" s="10">
        <v>11</v>
      </c>
      <c r="D611" s="10" t="s">
        <v>335</v>
      </c>
      <c r="E611" s="10" t="s">
        <v>337</v>
      </c>
      <c r="F611" s="20"/>
      <c r="G611" s="1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19">
        <f t="shared" si="58"/>
        <v>200000</v>
      </c>
      <c r="U611" s="19">
        <f t="shared" si="58"/>
        <v>200000</v>
      </c>
      <c r="V611" s="31"/>
    </row>
    <row r="612" spans="1:22" ht="38.25">
      <c r="A612" s="1" t="s">
        <v>229</v>
      </c>
      <c r="B612" s="10">
        <v>921</v>
      </c>
      <c r="C612" s="10">
        <v>11</v>
      </c>
      <c r="D612" s="10" t="s">
        <v>335</v>
      </c>
      <c r="E612" s="10" t="s">
        <v>337</v>
      </c>
      <c r="F612" s="20">
        <v>600</v>
      </c>
      <c r="G612" s="1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19">
        <f t="shared" si="58"/>
        <v>200000</v>
      </c>
      <c r="U612" s="19">
        <f t="shared" si="58"/>
        <v>200000</v>
      </c>
      <c r="V612" s="31"/>
    </row>
    <row r="613" spans="1:22" ht="12.75">
      <c r="A613" s="1" t="s">
        <v>117</v>
      </c>
      <c r="B613" s="10">
        <v>921</v>
      </c>
      <c r="C613" s="10">
        <v>11</v>
      </c>
      <c r="D613" s="10" t="s">
        <v>335</v>
      </c>
      <c r="E613" s="10" t="s">
        <v>337</v>
      </c>
      <c r="F613" s="20">
        <v>610</v>
      </c>
      <c r="G613" s="1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19">
        <f t="shared" si="58"/>
        <v>200000</v>
      </c>
      <c r="U613" s="19">
        <f t="shared" si="58"/>
        <v>200000</v>
      </c>
      <c r="V613" s="31"/>
    </row>
    <row r="614" spans="1:22" ht="12.75">
      <c r="A614" s="1" t="s">
        <v>256</v>
      </c>
      <c r="B614" s="10">
        <v>921</v>
      </c>
      <c r="C614" s="10">
        <v>11</v>
      </c>
      <c r="D614" s="10" t="s">
        <v>335</v>
      </c>
      <c r="E614" s="10" t="s">
        <v>337</v>
      </c>
      <c r="F614" s="20">
        <v>612</v>
      </c>
      <c r="G614" s="1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>
        <v>200000</v>
      </c>
      <c r="U614" s="19">
        <f>T614</f>
        <v>200000</v>
      </c>
      <c r="V614" s="31"/>
    </row>
    <row r="615" spans="1:22" ht="25.5">
      <c r="A615" s="12" t="s">
        <v>136</v>
      </c>
      <c r="B615" s="13">
        <v>961</v>
      </c>
      <c r="C615" s="15" t="s">
        <v>0</v>
      </c>
      <c r="D615" s="10"/>
      <c r="E615" s="10"/>
      <c r="F615" s="20"/>
      <c r="G615" s="5">
        <f>G616+G638</f>
        <v>15256722.530000001</v>
      </c>
      <c r="H615" s="3">
        <f>H616+H638</f>
        <v>184973</v>
      </c>
      <c r="I615" s="3"/>
      <c r="J615" s="3"/>
      <c r="K615" s="3">
        <f>K616+K638</f>
        <v>-225673</v>
      </c>
      <c r="L615" s="3">
        <f>L616+L638+L633</f>
        <v>21486</v>
      </c>
      <c r="M615" s="3"/>
      <c r="N615" s="3">
        <f>N616+N638+N633</f>
        <v>0</v>
      </c>
      <c r="O615" s="3"/>
      <c r="P615" s="3">
        <f>P616+P638+P633</f>
        <v>30000</v>
      </c>
      <c r="Q615" s="3">
        <f>Q616+Q638+Q633</f>
        <v>-524127.9</v>
      </c>
      <c r="R615" s="3"/>
      <c r="S615" s="3"/>
      <c r="T615" s="3">
        <f>T616+T638+T633</f>
        <v>-1600000</v>
      </c>
      <c r="U615" s="3">
        <f>U616+U638+U633</f>
        <v>13143380.63</v>
      </c>
      <c r="V615" s="31"/>
    </row>
    <row r="616" spans="1:22" ht="12.75">
      <c r="A616" s="12" t="s">
        <v>15</v>
      </c>
      <c r="B616" s="13">
        <v>961</v>
      </c>
      <c r="C616" s="13" t="s">
        <v>16</v>
      </c>
      <c r="D616" s="10"/>
      <c r="E616" s="10"/>
      <c r="F616" s="20"/>
      <c r="G616" s="5">
        <f>G617+G629</f>
        <v>7284900</v>
      </c>
      <c r="H616" s="3">
        <f>H617+H629</f>
        <v>184973</v>
      </c>
      <c r="I616" s="3"/>
      <c r="J616" s="3"/>
      <c r="K616" s="3">
        <f>K617+K629</f>
        <v>-225673</v>
      </c>
      <c r="L616" s="3"/>
      <c r="M616" s="3"/>
      <c r="N616" s="3">
        <f>N617+N629</f>
        <v>0</v>
      </c>
      <c r="O616" s="3"/>
      <c r="P616" s="3">
        <f>P617+P629</f>
        <v>30000</v>
      </c>
      <c r="Q616" s="3">
        <f>Q617+Q629</f>
        <v>0</v>
      </c>
      <c r="R616" s="3"/>
      <c r="S616" s="3"/>
      <c r="T616" s="3"/>
      <c r="U616" s="3">
        <f>U617+U629</f>
        <v>7274200</v>
      </c>
      <c r="V616" s="31"/>
    </row>
    <row r="617" spans="1:22" ht="38.25">
      <c r="A617" s="12" t="s">
        <v>81</v>
      </c>
      <c r="B617" s="13">
        <v>961</v>
      </c>
      <c r="C617" s="13" t="s">
        <v>16</v>
      </c>
      <c r="D617" s="13" t="s">
        <v>57</v>
      </c>
      <c r="E617" s="15" t="s">
        <v>0</v>
      </c>
      <c r="F617" s="16" t="s">
        <v>0</v>
      </c>
      <c r="G617" s="5">
        <f>G618</f>
        <v>7239000</v>
      </c>
      <c r="H617" s="3">
        <f>H618</f>
        <v>184973</v>
      </c>
      <c r="I617" s="3"/>
      <c r="J617" s="3"/>
      <c r="K617" s="3">
        <f>K618</f>
        <v>-225673</v>
      </c>
      <c r="L617" s="3"/>
      <c r="M617" s="3"/>
      <c r="N617" s="3">
        <f>N618</f>
        <v>0</v>
      </c>
      <c r="O617" s="3"/>
      <c r="P617" s="3"/>
      <c r="Q617" s="3">
        <f>Q618</f>
        <v>46800</v>
      </c>
      <c r="R617" s="3"/>
      <c r="S617" s="3"/>
      <c r="T617" s="3"/>
      <c r="U617" s="3">
        <f>U618</f>
        <v>7245100</v>
      </c>
      <c r="V617" s="31"/>
    </row>
    <row r="618" spans="1:22" ht="25.5">
      <c r="A618" s="21" t="s">
        <v>140</v>
      </c>
      <c r="B618" s="10">
        <v>961</v>
      </c>
      <c r="C618" s="10" t="s">
        <v>16</v>
      </c>
      <c r="D618" s="10" t="s">
        <v>57</v>
      </c>
      <c r="E618" s="27" t="s">
        <v>224</v>
      </c>
      <c r="F618" s="17" t="s">
        <v>0</v>
      </c>
      <c r="G618" s="18">
        <f>G619+G623+G625</f>
        <v>7239000</v>
      </c>
      <c r="H618" s="19">
        <f>H619+H623+H625</f>
        <v>184973</v>
      </c>
      <c r="I618" s="19"/>
      <c r="J618" s="19"/>
      <c r="K618" s="19">
        <f>K619+K623+K625</f>
        <v>-225673</v>
      </c>
      <c r="L618" s="19"/>
      <c r="M618" s="19"/>
      <c r="N618" s="19">
        <f>N619+N623+N625</f>
        <v>0</v>
      </c>
      <c r="O618" s="19"/>
      <c r="P618" s="19"/>
      <c r="Q618" s="19">
        <f>Q619+Q623+Q625</f>
        <v>46800</v>
      </c>
      <c r="R618" s="19"/>
      <c r="S618" s="19"/>
      <c r="T618" s="19"/>
      <c r="U618" s="19">
        <f>U619+U623+U625</f>
        <v>7245100</v>
      </c>
      <c r="V618" s="31"/>
    </row>
    <row r="619" spans="1:22" ht="63.75">
      <c r="A619" s="1" t="s">
        <v>19</v>
      </c>
      <c r="B619" s="10">
        <v>961</v>
      </c>
      <c r="C619" s="10" t="s">
        <v>16</v>
      </c>
      <c r="D619" s="10" t="s">
        <v>57</v>
      </c>
      <c r="E619" s="27" t="s">
        <v>224</v>
      </c>
      <c r="F619" s="20" t="s">
        <v>20</v>
      </c>
      <c r="G619" s="18">
        <f>G620</f>
        <v>6443341</v>
      </c>
      <c r="H619" s="19">
        <f>H620</f>
        <v>184973</v>
      </c>
      <c r="I619" s="19"/>
      <c r="J619" s="19"/>
      <c r="K619" s="19">
        <f>K620</f>
        <v>-225673</v>
      </c>
      <c r="L619" s="19"/>
      <c r="M619" s="19"/>
      <c r="N619" s="19">
        <f>N620</f>
        <v>-79514</v>
      </c>
      <c r="O619" s="19"/>
      <c r="P619" s="19"/>
      <c r="Q619" s="19">
        <f>Q620</f>
        <v>17324</v>
      </c>
      <c r="R619" s="19"/>
      <c r="S619" s="19"/>
      <c r="T619" s="19"/>
      <c r="U619" s="19">
        <f>U620</f>
        <v>6340451</v>
      </c>
      <c r="V619" s="31"/>
    </row>
    <row r="620" spans="1:22" ht="25.5">
      <c r="A620" s="1" t="s">
        <v>21</v>
      </c>
      <c r="B620" s="10">
        <v>961</v>
      </c>
      <c r="C620" s="10" t="s">
        <v>16</v>
      </c>
      <c r="D620" s="10" t="s">
        <v>57</v>
      </c>
      <c r="E620" s="27" t="s">
        <v>224</v>
      </c>
      <c r="F620" s="20" t="s">
        <v>22</v>
      </c>
      <c r="G620" s="18">
        <f>G621+G622</f>
        <v>6443341</v>
      </c>
      <c r="H620" s="19">
        <f>H621+H622</f>
        <v>184973</v>
      </c>
      <c r="I620" s="19"/>
      <c r="J620" s="19"/>
      <c r="K620" s="19">
        <f>K621+K622</f>
        <v>-225673</v>
      </c>
      <c r="L620" s="19"/>
      <c r="M620" s="19"/>
      <c r="N620" s="19">
        <f>N621+N622</f>
        <v>-79514</v>
      </c>
      <c r="O620" s="19"/>
      <c r="P620" s="19"/>
      <c r="Q620" s="19">
        <f>Q621+Q622</f>
        <v>17324</v>
      </c>
      <c r="R620" s="19"/>
      <c r="S620" s="19"/>
      <c r="T620" s="19"/>
      <c r="U620" s="19">
        <f>U621+U622</f>
        <v>6340451</v>
      </c>
      <c r="V620" s="31"/>
    </row>
    <row r="621" spans="1:22" ht="38.25">
      <c r="A621" s="1" t="s">
        <v>227</v>
      </c>
      <c r="B621" s="10">
        <v>961</v>
      </c>
      <c r="C621" s="10" t="s">
        <v>16</v>
      </c>
      <c r="D621" s="10" t="s">
        <v>57</v>
      </c>
      <c r="E621" s="27" t="s">
        <v>224</v>
      </c>
      <c r="F621" s="20">
        <v>121</v>
      </c>
      <c r="G621" s="18">
        <v>6213726</v>
      </c>
      <c r="H621" s="8">
        <v>184973</v>
      </c>
      <c r="I621" s="8"/>
      <c r="J621" s="8"/>
      <c r="K621" s="8">
        <v>-225673</v>
      </c>
      <c r="L621" s="8"/>
      <c r="M621" s="8"/>
      <c r="N621" s="8">
        <v>-79514</v>
      </c>
      <c r="O621" s="8"/>
      <c r="P621" s="8"/>
      <c r="Q621" s="8">
        <v>35926</v>
      </c>
      <c r="R621" s="8"/>
      <c r="S621" s="8"/>
      <c r="T621" s="8"/>
      <c r="U621" s="19">
        <f>G621+H621+I621+J621+K621+L621+M621+N621+O621+Q621</f>
        <v>6129438</v>
      </c>
      <c r="V621" s="31"/>
    </row>
    <row r="622" spans="1:22" ht="38.25">
      <c r="A622" s="1" t="s">
        <v>139</v>
      </c>
      <c r="B622" s="10">
        <v>961</v>
      </c>
      <c r="C622" s="10" t="s">
        <v>16</v>
      </c>
      <c r="D622" s="10" t="s">
        <v>57</v>
      </c>
      <c r="E622" s="27" t="s">
        <v>224</v>
      </c>
      <c r="F622" s="20">
        <v>122</v>
      </c>
      <c r="G622" s="18">
        <v>229615</v>
      </c>
      <c r="H622" s="8"/>
      <c r="I622" s="8"/>
      <c r="J622" s="8"/>
      <c r="K622" s="8"/>
      <c r="L622" s="8"/>
      <c r="M622" s="8"/>
      <c r="N622" s="8"/>
      <c r="O622" s="8"/>
      <c r="P622" s="8"/>
      <c r="Q622" s="8">
        <v>-18602</v>
      </c>
      <c r="R622" s="8"/>
      <c r="S622" s="8"/>
      <c r="T622" s="8"/>
      <c r="U622" s="19">
        <f>G622+H622+I622+J622+K622+L622+M622+N622+O622+Q622</f>
        <v>211013</v>
      </c>
      <c r="V622" s="31"/>
    </row>
    <row r="623" spans="1:22" ht="25.5">
      <c r="A623" s="1" t="s">
        <v>23</v>
      </c>
      <c r="B623" s="10">
        <v>961</v>
      </c>
      <c r="C623" s="10" t="s">
        <v>16</v>
      </c>
      <c r="D623" s="10" t="s">
        <v>57</v>
      </c>
      <c r="E623" s="27" t="s">
        <v>224</v>
      </c>
      <c r="F623" s="20" t="s">
        <v>24</v>
      </c>
      <c r="G623" s="18">
        <f>G624</f>
        <v>782555</v>
      </c>
      <c r="H623" s="8"/>
      <c r="I623" s="8"/>
      <c r="J623" s="8"/>
      <c r="K623" s="8"/>
      <c r="L623" s="8"/>
      <c r="M623" s="8"/>
      <c r="N623" s="19">
        <f>N624</f>
        <v>79514</v>
      </c>
      <c r="O623" s="19"/>
      <c r="P623" s="19"/>
      <c r="Q623" s="19">
        <f>Q624</f>
        <v>29476</v>
      </c>
      <c r="R623" s="19"/>
      <c r="S623" s="19"/>
      <c r="T623" s="19"/>
      <c r="U623" s="19">
        <f>U624</f>
        <v>891545</v>
      </c>
      <c r="V623" s="31"/>
    </row>
    <row r="624" spans="1:22" ht="38.25">
      <c r="A624" s="1" t="s">
        <v>25</v>
      </c>
      <c r="B624" s="10">
        <v>961</v>
      </c>
      <c r="C624" s="10" t="s">
        <v>16</v>
      </c>
      <c r="D624" s="10" t="s">
        <v>57</v>
      </c>
      <c r="E624" s="27" t="s">
        <v>224</v>
      </c>
      <c r="F624" s="20" t="s">
        <v>26</v>
      </c>
      <c r="G624" s="18">
        <v>782555</v>
      </c>
      <c r="H624" s="8"/>
      <c r="I624" s="8"/>
      <c r="J624" s="8"/>
      <c r="K624" s="8"/>
      <c r="L624" s="8"/>
      <c r="M624" s="8"/>
      <c r="N624" s="8">
        <v>79514</v>
      </c>
      <c r="O624" s="8"/>
      <c r="P624" s="8"/>
      <c r="Q624" s="8">
        <v>29476</v>
      </c>
      <c r="R624" s="8"/>
      <c r="S624" s="8"/>
      <c r="T624" s="8"/>
      <c r="U624" s="19">
        <f>G624+H624+I624+J624+K624+L624+M624+N624+O624+Q624</f>
        <v>891545</v>
      </c>
      <c r="V624" s="31"/>
    </row>
    <row r="625" spans="1:22" ht="12.75">
      <c r="A625" s="1" t="s">
        <v>27</v>
      </c>
      <c r="B625" s="10">
        <v>961</v>
      </c>
      <c r="C625" s="10" t="s">
        <v>16</v>
      </c>
      <c r="D625" s="10" t="s">
        <v>57</v>
      </c>
      <c r="E625" s="27" t="s">
        <v>224</v>
      </c>
      <c r="F625" s="20" t="s">
        <v>28</v>
      </c>
      <c r="G625" s="18">
        <f>G626</f>
        <v>13104</v>
      </c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19">
        <f>U626</f>
        <v>13104</v>
      </c>
      <c r="V625" s="31"/>
    </row>
    <row r="626" spans="1:22" ht="12.75">
      <c r="A626" s="1" t="s">
        <v>101</v>
      </c>
      <c r="B626" s="10">
        <v>961</v>
      </c>
      <c r="C626" s="10" t="s">
        <v>16</v>
      </c>
      <c r="D626" s="10" t="s">
        <v>57</v>
      </c>
      <c r="E626" s="27" t="s">
        <v>224</v>
      </c>
      <c r="F626" s="20">
        <v>850</v>
      </c>
      <c r="G626" s="18">
        <f>G627+G628</f>
        <v>13104</v>
      </c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19">
        <f>U627+U628</f>
        <v>13104</v>
      </c>
      <c r="V626" s="31"/>
    </row>
    <row r="627" spans="1:22" ht="25.5">
      <c r="A627" s="1" t="s">
        <v>29</v>
      </c>
      <c r="B627" s="10">
        <v>961</v>
      </c>
      <c r="C627" s="10" t="s">
        <v>16</v>
      </c>
      <c r="D627" s="10" t="s">
        <v>57</v>
      </c>
      <c r="E627" s="27" t="s">
        <v>224</v>
      </c>
      <c r="F627" s="20" t="s">
        <v>30</v>
      </c>
      <c r="G627" s="18">
        <v>6100</v>
      </c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19">
        <f>G627+H627+I627+J627+K627+L627+M627+N627</f>
        <v>6100</v>
      </c>
      <c r="V627" s="31"/>
    </row>
    <row r="628" spans="1:22" ht="12.75">
      <c r="A628" s="1" t="s">
        <v>31</v>
      </c>
      <c r="B628" s="10">
        <v>961</v>
      </c>
      <c r="C628" s="10" t="s">
        <v>16</v>
      </c>
      <c r="D628" s="10" t="s">
        <v>57</v>
      </c>
      <c r="E628" s="27" t="s">
        <v>224</v>
      </c>
      <c r="F628" s="20" t="s">
        <v>32</v>
      </c>
      <c r="G628" s="18">
        <v>7004</v>
      </c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19">
        <f>G628+H628+I628+J628+K628+L628+M628+N628</f>
        <v>7004</v>
      </c>
      <c r="V628" s="31"/>
    </row>
    <row r="629" spans="1:22" ht="12.75">
      <c r="A629" s="1" t="s">
        <v>36</v>
      </c>
      <c r="B629" s="10">
        <v>961</v>
      </c>
      <c r="C629" s="10" t="s">
        <v>16</v>
      </c>
      <c r="D629" s="10" t="s">
        <v>37</v>
      </c>
      <c r="E629" s="10"/>
      <c r="F629" s="20"/>
      <c r="G629" s="18">
        <f>G630</f>
        <v>45900</v>
      </c>
      <c r="H629" s="8"/>
      <c r="I629" s="8"/>
      <c r="J629" s="8"/>
      <c r="K629" s="8"/>
      <c r="L629" s="8"/>
      <c r="M629" s="8"/>
      <c r="N629" s="8"/>
      <c r="O629" s="8"/>
      <c r="P629" s="19">
        <f aca="true" t="shared" si="59" ref="P629:U631">P630</f>
        <v>30000</v>
      </c>
      <c r="Q629" s="19">
        <f t="shared" si="59"/>
        <v>-46800</v>
      </c>
      <c r="R629" s="19"/>
      <c r="S629" s="19"/>
      <c r="T629" s="19"/>
      <c r="U629" s="19">
        <f t="shared" si="59"/>
        <v>29100</v>
      </c>
      <c r="V629" s="31"/>
    </row>
    <row r="630" spans="1:22" ht="25.5">
      <c r="A630" s="21" t="s">
        <v>185</v>
      </c>
      <c r="B630" s="10">
        <v>961</v>
      </c>
      <c r="C630" s="10" t="s">
        <v>16</v>
      </c>
      <c r="D630" s="10">
        <v>13</v>
      </c>
      <c r="E630" s="10" t="s">
        <v>184</v>
      </c>
      <c r="F630" s="20"/>
      <c r="G630" s="18">
        <f>G631</f>
        <v>45900</v>
      </c>
      <c r="H630" s="8"/>
      <c r="I630" s="8"/>
      <c r="J630" s="8"/>
      <c r="K630" s="8"/>
      <c r="L630" s="8"/>
      <c r="M630" s="8"/>
      <c r="N630" s="8"/>
      <c r="O630" s="8"/>
      <c r="P630" s="19">
        <f t="shared" si="59"/>
        <v>30000</v>
      </c>
      <c r="Q630" s="19">
        <f t="shared" si="59"/>
        <v>-46800</v>
      </c>
      <c r="R630" s="19"/>
      <c r="S630" s="19"/>
      <c r="T630" s="19"/>
      <c r="U630" s="19">
        <f t="shared" si="59"/>
        <v>29100</v>
      </c>
      <c r="V630" s="31"/>
    </row>
    <row r="631" spans="1:22" ht="25.5">
      <c r="A631" s="1" t="s">
        <v>23</v>
      </c>
      <c r="B631" s="10">
        <v>961</v>
      </c>
      <c r="C631" s="10" t="s">
        <v>16</v>
      </c>
      <c r="D631" s="10">
        <v>13</v>
      </c>
      <c r="E631" s="10" t="s">
        <v>184</v>
      </c>
      <c r="F631" s="20" t="s">
        <v>24</v>
      </c>
      <c r="G631" s="18">
        <f>G632</f>
        <v>45900</v>
      </c>
      <c r="H631" s="8"/>
      <c r="I631" s="8"/>
      <c r="J631" s="8"/>
      <c r="K631" s="8"/>
      <c r="L631" s="8"/>
      <c r="M631" s="8"/>
      <c r="N631" s="8"/>
      <c r="O631" s="8"/>
      <c r="P631" s="19">
        <f t="shared" si="59"/>
        <v>30000</v>
      </c>
      <c r="Q631" s="19">
        <f t="shared" si="59"/>
        <v>-46800</v>
      </c>
      <c r="R631" s="19"/>
      <c r="S631" s="19"/>
      <c r="T631" s="19"/>
      <c r="U631" s="19">
        <f t="shared" si="59"/>
        <v>29100</v>
      </c>
      <c r="V631" s="31"/>
    </row>
    <row r="632" spans="1:22" ht="38.25">
      <c r="A632" s="1" t="s">
        <v>25</v>
      </c>
      <c r="B632" s="10">
        <v>961</v>
      </c>
      <c r="C632" s="10" t="s">
        <v>16</v>
      </c>
      <c r="D632" s="10">
        <v>13</v>
      </c>
      <c r="E632" s="10" t="s">
        <v>184</v>
      </c>
      <c r="F632" s="20" t="s">
        <v>26</v>
      </c>
      <c r="G632" s="18">
        <v>45900</v>
      </c>
      <c r="H632" s="8"/>
      <c r="I632" s="8"/>
      <c r="J632" s="8"/>
      <c r="K632" s="8"/>
      <c r="L632" s="8"/>
      <c r="M632" s="8"/>
      <c r="N632" s="8"/>
      <c r="O632" s="8"/>
      <c r="P632" s="8">
        <v>30000</v>
      </c>
      <c r="Q632" s="8">
        <v>-46800</v>
      </c>
      <c r="R632" s="8"/>
      <c r="S632" s="8"/>
      <c r="T632" s="8"/>
      <c r="U632" s="19">
        <f>G632+H632+I632+J632+K632+L632+M632+N632+O632+Q632+P632</f>
        <v>29100</v>
      </c>
      <c r="V632" s="31"/>
    </row>
    <row r="633" spans="1:22" ht="12.75">
      <c r="A633" s="12" t="s">
        <v>48</v>
      </c>
      <c r="B633" s="10">
        <v>961</v>
      </c>
      <c r="C633" s="13" t="s">
        <v>35</v>
      </c>
      <c r="D633" s="13"/>
      <c r="E633" s="10"/>
      <c r="F633" s="20"/>
      <c r="G633" s="18"/>
      <c r="H633" s="8"/>
      <c r="I633" s="8"/>
      <c r="J633" s="8"/>
      <c r="K633" s="8"/>
      <c r="L633" s="19">
        <f>L634</f>
        <v>21486</v>
      </c>
      <c r="M633" s="19"/>
      <c r="N633" s="19"/>
      <c r="O633" s="19"/>
      <c r="P633" s="19"/>
      <c r="Q633" s="19">
        <f>Q634</f>
        <v>-4684.4</v>
      </c>
      <c r="R633" s="19"/>
      <c r="S633" s="19"/>
      <c r="T633" s="19"/>
      <c r="U633" s="19">
        <f>U634</f>
        <v>16801.6</v>
      </c>
      <c r="V633" s="31"/>
    </row>
    <row r="634" spans="1:22" ht="12.75">
      <c r="A634" s="12" t="s">
        <v>55</v>
      </c>
      <c r="B634" s="10">
        <v>961</v>
      </c>
      <c r="C634" s="13" t="s">
        <v>35</v>
      </c>
      <c r="D634" s="13" t="s">
        <v>56</v>
      </c>
      <c r="E634" s="10"/>
      <c r="F634" s="20"/>
      <c r="G634" s="18"/>
      <c r="H634" s="8"/>
      <c r="I634" s="8"/>
      <c r="J634" s="8"/>
      <c r="K634" s="8"/>
      <c r="L634" s="19">
        <f>L635</f>
        <v>21486</v>
      </c>
      <c r="M634" s="19"/>
      <c r="N634" s="19"/>
      <c r="O634" s="19"/>
      <c r="P634" s="19"/>
      <c r="Q634" s="19">
        <f>Q635</f>
        <v>-4684.4</v>
      </c>
      <c r="R634" s="19"/>
      <c r="S634" s="19"/>
      <c r="T634" s="19"/>
      <c r="U634" s="19">
        <f>U635</f>
        <v>16801.6</v>
      </c>
      <c r="V634" s="31"/>
    </row>
    <row r="635" spans="1:22" ht="63.75">
      <c r="A635" s="1" t="s">
        <v>264</v>
      </c>
      <c r="B635" s="10">
        <v>961</v>
      </c>
      <c r="C635" s="13" t="s">
        <v>35</v>
      </c>
      <c r="D635" s="13" t="s">
        <v>56</v>
      </c>
      <c r="E635" s="10" t="s">
        <v>263</v>
      </c>
      <c r="F635" s="20"/>
      <c r="G635" s="18"/>
      <c r="H635" s="8"/>
      <c r="I635" s="8"/>
      <c r="J635" s="8"/>
      <c r="K635" s="8"/>
      <c r="L635" s="19">
        <f>L636</f>
        <v>21486</v>
      </c>
      <c r="M635" s="19"/>
      <c r="N635" s="19"/>
      <c r="O635" s="19"/>
      <c r="P635" s="19"/>
      <c r="Q635" s="19">
        <f>Q636</f>
        <v>-4684.4</v>
      </c>
      <c r="R635" s="19"/>
      <c r="S635" s="19"/>
      <c r="T635" s="19"/>
      <c r="U635" s="19">
        <f>U636</f>
        <v>16801.6</v>
      </c>
      <c r="V635" s="31"/>
    </row>
    <row r="636" spans="1:22" ht="25.5">
      <c r="A636" s="1" t="s">
        <v>23</v>
      </c>
      <c r="B636" s="10">
        <v>961</v>
      </c>
      <c r="C636" s="13" t="s">
        <v>35</v>
      </c>
      <c r="D636" s="13" t="s">
        <v>56</v>
      </c>
      <c r="E636" s="10" t="s">
        <v>263</v>
      </c>
      <c r="F636" s="20">
        <v>200</v>
      </c>
      <c r="G636" s="18"/>
      <c r="H636" s="8"/>
      <c r="I636" s="8"/>
      <c r="J636" s="8"/>
      <c r="K636" s="8"/>
      <c r="L636" s="19">
        <f>L637</f>
        <v>21486</v>
      </c>
      <c r="M636" s="19"/>
      <c r="N636" s="19"/>
      <c r="O636" s="19"/>
      <c r="P636" s="19"/>
      <c r="Q636" s="19">
        <f>Q637</f>
        <v>-4684.4</v>
      </c>
      <c r="R636" s="19"/>
      <c r="S636" s="19"/>
      <c r="T636" s="19"/>
      <c r="U636" s="19">
        <f>U637</f>
        <v>16801.6</v>
      </c>
      <c r="V636" s="31"/>
    </row>
    <row r="637" spans="1:22" ht="38.25">
      <c r="A637" s="1" t="s">
        <v>25</v>
      </c>
      <c r="B637" s="10">
        <v>961</v>
      </c>
      <c r="C637" s="13" t="s">
        <v>35</v>
      </c>
      <c r="D637" s="13" t="s">
        <v>56</v>
      </c>
      <c r="E637" s="10" t="s">
        <v>263</v>
      </c>
      <c r="F637" s="20">
        <v>240</v>
      </c>
      <c r="G637" s="18"/>
      <c r="H637" s="8"/>
      <c r="I637" s="8"/>
      <c r="J637" s="8"/>
      <c r="K637" s="8"/>
      <c r="L637" s="8">
        <v>21486</v>
      </c>
      <c r="M637" s="8"/>
      <c r="N637" s="8"/>
      <c r="O637" s="8"/>
      <c r="P637" s="8"/>
      <c r="Q637" s="8">
        <v>-4684.4</v>
      </c>
      <c r="R637" s="8"/>
      <c r="S637" s="8"/>
      <c r="T637" s="8"/>
      <c r="U637" s="19">
        <f>G637+H637+I637+J637+K637+L637+M637+N637+O637+Q637</f>
        <v>16801.6</v>
      </c>
      <c r="V637" s="31"/>
    </row>
    <row r="638" spans="1:22" ht="25.5">
      <c r="A638" s="12" t="s">
        <v>84</v>
      </c>
      <c r="B638" s="13">
        <v>961</v>
      </c>
      <c r="C638" s="13" t="s">
        <v>37</v>
      </c>
      <c r="D638" s="15" t="s">
        <v>0</v>
      </c>
      <c r="E638" s="15" t="s">
        <v>0</v>
      </c>
      <c r="F638" s="16" t="s">
        <v>0</v>
      </c>
      <c r="G638" s="5">
        <f>G639</f>
        <v>7971822.53</v>
      </c>
      <c r="H638" s="8"/>
      <c r="I638" s="8"/>
      <c r="J638" s="8"/>
      <c r="K638" s="8"/>
      <c r="L638" s="8"/>
      <c r="M638" s="8"/>
      <c r="N638" s="8"/>
      <c r="O638" s="8"/>
      <c r="P638" s="8"/>
      <c r="Q638" s="3">
        <f>Q639</f>
        <v>-519443.5</v>
      </c>
      <c r="R638" s="3"/>
      <c r="S638" s="3"/>
      <c r="T638" s="3">
        <f aca="true" t="shared" si="60" ref="T638:U641">T639</f>
        <v>-1600000</v>
      </c>
      <c r="U638" s="3">
        <f t="shared" si="60"/>
        <v>5852379.03</v>
      </c>
      <c r="V638" s="31"/>
    </row>
    <row r="639" spans="1:22" ht="25.5">
      <c r="A639" s="12" t="s">
        <v>85</v>
      </c>
      <c r="B639" s="13">
        <v>961</v>
      </c>
      <c r="C639" s="13" t="s">
        <v>37</v>
      </c>
      <c r="D639" s="13" t="s">
        <v>16</v>
      </c>
      <c r="E639" s="15" t="s">
        <v>0</v>
      </c>
      <c r="F639" s="16" t="s">
        <v>0</v>
      </c>
      <c r="G639" s="5">
        <f>G640</f>
        <v>7971822.53</v>
      </c>
      <c r="H639" s="8"/>
      <c r="I639" s="8"/>
      <c r="J639" s="8"/>
      <c r="K639" s="8"/>
      <c r="L639" s="8"/>
      <c r="M639" s="8"/>
      <c r="N639" s="8"/>
      <c r="O639" s="8"/>
      <c r="P639" s="8"/>
      <c r="Q639" s="3">
        <f>Q640</f>
        <v>-519443.5</v>
      </c>
      <c r="R639" s="3"/>
      <c r="S639" s="3"/>
      <c r="T639" s="3">
        <f t="shared" si="60"/>
        <v>-1600000</v>
      </c>
      <c r="U639" s="3">
        <f t="shared" si="60"/>
        <v>5852379.03</v>
      </c>
      <c r="V639" s="31"/>
    </row>
    <row r="640" spans="1:22" ht="25.5">
      <c r="A640" s="21" t="s">
        <v>226</v>
      </c>
      <c r="B640" s="10">
        <v>961</v>
      </c>
      <c r="C640" s="10" t="s">
        <v>37</v>
      </c>
      <c r="D640" s="10" t="s">
        <v>16</v>
      </c>
      <c r="E640" s="10" t="s">
        <v>225</v>
      </c>
      <c r="F640" s="17" t="s">
        <v>0</v>
      </c>
      <c r="G640" s="18">
        <f>G641</f>
        <v>7971822.53</v>
      </c>
      <c r="H640" s="8"/>
      <c r="I640" s="8"/>
      <c r="J640" s="8"/>
      <c r="K640" s="8"/>
      <c r="L640" s="8"/>
      <c r="M640" s="8"/>
      <c r="N640" s="8"/>
      <c r="O640" s="8"/>
      <c r="P640" s="8"/>
      <c r="Q640" s="19">
        <f>Q641</f>
        <v>-519443.5</v>
      </c>
      <c r="R640" s="19"/>
      <c r="S640" s="19"/>
      <c r="T640" s="19">
        <f t="shared" si="60"/>
        <v>-1600000</v>
      </c>
      <c r="U640" s="19">
        <f t="shared" si="60"/>
        <v>5852379.03</v>
      </c>
      <c r="V640" s="31"/>
    </row>
    <row r="641" spans="1:22" ht="25.5">
      <c r="A641" s="1" t="s">
        <v>86</v>
      </c>
      <c r="B641" s="10">
        <v>961</v>
      </c>
      <c r="C641" s="10" t="s">
        <v>37</v>
      </c>
      <c r="D641" s="10" t="s">
        <v>16</v>
      </c>
      <c r="E641" s="10" t="s">
        <v>225</v>
      </c>
      <c r="F641" s="20" t="s">
        <v>87</v>
      </c>
      <c r="G641" s="18">
        <f>G642</f>
        <v>7971822.53</v>
      </c>
      <c r="H641" s="8"/>
      <c r="I641" s="8"/>
      <c r="J641" s="8"/>
      <c r="K641" s="8"/>
      <c r="L641" s="8"/>
      <c r="M641" s="8"/>
      <c r="N641" s="8"/>
      <c r="O641" s="8"/>
      <c r="P641" s="8"/>
      <c r="Q641" s="19">
        <f>Q642</f>
        <v>-519443.5</v>
      </c>
      <c r="R641" s="19"/>
      <c r="S641" s="19"/>
      <c r="T641" s="19">
        <f t="shared" si="60"/>
        <v>-1600000</v>
      </c>
      <c r="U641" s="19">
        <f t="shared" si="60"/>
        <v>5852379.03</v>
      </c>
      <c r="V641" s="31"/>
    </row>
    <row r="642" spans="1:22" ht="12.75">
      <c r="A642" s="1" t="s">
        <v>137</v>
      </c>
      <c r="B642" s="10">
        <v>961</v>
      </c>
      <c r="C642" s="10" t="s">
        <v>37</v>
      </c>
      <c r="D642" s="10" t="s">
        <v>16</v>
      </c>
      <c r="E642" s="10" t="s">
        <v>225</v>
      </c>
      <c r="F642" s="20">
        <v>730</v>
      </c>
      <c r="G642" s="18">
        <v>7971822.53</v>
      </c>
      <c r="H642" s="8"/>
      <c r="I642" s="8"/>
      <c r="J642" s="8"/>
      <c r="K642" s="8"/>
      <c r="L642" s="8"/>
      <c r="M642" s="8"/>
      <c r="N642" s="8"/>
      <c r="O642" s="8"/>
      <c r="P642" s="8"/>
      <c r="Q642" s="8">
        <v>-519443.5</v>
      </c>
      <c r="R642" s="8"/>
      <c r="S642" s="8"/>
      <c r="T642" s="8">
        <v>-1600000</v>
      </c>
      <c r="U642" s="19">
        <f>G642+H642+I642+J642+K642+L642+M642+N642+O642+Q642+T642</f>
        <v>5852379.03</v>
      </c>
      <c r="V642" s="31"/>
    </row>
    <row r="643" spans="1:22" ht="24.75" customHeight="1">
      <c r="A643" s="54" t="s">
        <v>97</v>
      </c>
      <c r="B643" s="54"/>
      <c r="C643" s="54"/>
      <c r="D643" s="54"/>
      <c r="E643" s="54"/>
      <c r="F643" s="54"/>
      <c r="G643" s="5">
        <f aca="true" t="shared" si="61" ref="G643:S643">G7+G415+G440+G615</f>
        <v>654431488</v>
      </c>
      <c r="H643" s="3">
        <f t="shared" si="61"/>
        <v>94253218.00000001</v>
      </c>
      <c r="I643" s="3">
        <f t="shared" si="61"/>
        <v>20901970</v>
      </c>
      <c r="J643" s="3">
        <f t="shared" si="61"/>
        <v>30338550</v>
      </c>
      <c r="K643" s="3">
        <f t="shared" si="61"/>
        <v>9468160</v>
      </c>
      <c r="L643" s="3">
        <f t="shared" si="61"/>
        <v>504000</v>
      </c>
      <c r="M643" s="3">
        <f t="shared" si="61"/>
        <v>12876050.79</v>
      </c>
      <c r="N643" s="3">
        <f t="shared" si="61"/>
        <v>27897363.5</v>
      </c>
      <c r="O643" s="3">
        <f t="shared" si="61"/>
        <v>684999.9999999998</v>
      </c>
      <c r="P643" s="3">
        <f t="shared" si="61"/>
        <v>22167055.57</v>
      </c>
      <c r="Q643" s="3">
        <f t="shared" si="61"/>
        <v>21927526.880000003</v>
      </c>
      <c r="R643" s="3">
        <f t="shared" si="61"/>
        <v>19585800</v>
      </c>
      <c r="S643" s="3">
        <f t="shared" si="61"/>
        <v>8153022.18</v>
      </c>
      <c r="T643" s="3">
        <f>T7+T415+T440+T615</f>
        <v>7694783.18</v>
      </c>
      <c r="U643" s="3">
        <f>U7+U415+U440+U615</f>
        <v>931575156.1</v>
      </c>
      <c r="V643" s="31"/>
    </row>
    <row r="644" spans="1:7" ht="24.75" customHeight="1">
      <c r="A644" s="34"/>
      <c r="B644" s="34"/>
      <c r="C644" s="34"/>
      <c r="D644" s="34"/>
      <c r="E644" s="34"/>
      <c r="F644" s="34"/>
      <c r="G644" s="35"/>
    </row>
    <row r="645" spans="1:7" ht="24.75" customHeight="1">
      <c r="A645" s="34"/>
      <c r="B645" s="34"/>
      <c r="C645" s="34"/>
      <c r="D645" s="34"/>
      <c r="E645" s="34"/>
      <c r="F645" s="34"/>
      <c r="G645" s="35"/>
    </row>
    <row r="647" spans="1:22" ht="12.75">
      <c r="A647" s="28" t="s">
        <v>231</v>
      </c>
      <c r="G647" s="36" t="s">
        <v>232</v>
      </c>
      <c r="U647" s="29" t="s">
        <v>340</v>
      </c>
      <c r="V647" s="29" t="s">
        <v>321</v>
      </c>
    </row>
  </sheetData>
  <sheetProtection/>
  <autoFilter ref="A6:G643"/>
  <mergeCells count="4">
    <mergeCell ref="A4:G4"/>
    <mergeCell ref="A643:F643"/>
    <mergeCell ref="E1:U2"/>
    <mergeCell ref="A3:U3"/>
  </mergeCells>
  <printOptions/>
  <pageMargins left="0.7480314960629921" right="0.15748031496062992" top="0.35433070866141736" bottom="0.3937007874015748" header="0.31496062992125984" footer="0.31496062992125984"/>
  <pageSetup fitToHeight="0" horizontalDpi="600" verticalDpi="600" orientation="portrait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2014-11-12T10:59:55Z</dcterms:modified>
  <cp:category/>
  <cp:version/>
  <cp:contentType/>
  <cp:contentStatus/>
</cp:coreProperties>
</file>