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65" windowWidth="14805" windowHeight="6450" activeTab="0"/>
  </bookViews>
  <sheets>
    <sheet name="Приложение_6" sheetId="1" r:id="rId1"/>
  </sheets>
  <definedNames>
    <definedName name="_xlnm._FilterDatabase" localSheetId="0" hidden="1">'Приложение_6'!$A$6:$G$623</definedName>
    <definedName name="_xlnm.Print_Titles" localSheetId="0">'Приложение_6'!$5:$5</definedName>
    <definedName name="_xlnm.Print_Area" localSheetId="0">'Приложение_6'!$A$1:$T$629</definedName>
  </definedNames>
  <calcPr fullCalcOnLoad="1"/>
</workbook>
</file>

<file path=xl/sharedStrings.xml><?xml version="1.0" encoding="utf-8"?>
<sst xmlns="http://schemas.openxmlformats.org/spreadsheetml/2006/main" count="2512" uniqueCount="331">
  <si>
    <t/>
  </si>
  <si>
    <t>Наименование</t>
  </si>
  <si>
    <t>ГРБС</t>
  </si>
  <si>
    <t>Рз</t>
  </si>
  <si>
    <t>Пр</t>
  </si>
  <si>
    <t>ЦСР</t>
  </si>
  <si>
    <t>ВР</t>
  </si>
  <si>
    <t>2014 год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</si>
  <si>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</si>
  <si>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</si>
  <si>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</si>
  <si>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</si>
  <si>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</si>
  <si>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</si>
  <si>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</si>
  <si>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</si>
  <si>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</si>
  <si>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</si>
  <si>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</si>
  <si>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</si>
  <si>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</si>
  <si>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</si>
  <si>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</si>
  <si>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</si>
  <si>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</si>
  <si>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</si>
  <si>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</si>
  <si>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</si>
  <si>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</si>
  <si>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</si>
  <si>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</si>
  <si>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</si>
  <si>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</si>
  <si>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</si>
  <si>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</si>
  <si>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</si>
  <si>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</si>
  <si>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</si>
  <si>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</si>
  <si>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</si>
  <si>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</si>
  <si>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</si>
  <si>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</si>
  <si>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Мероприятия по работе с детьми и молодежью</t>
  </si>
  <si>
    <t>Национальная безопасность и правоохранительная деятельность</t>
  </si>
  <si>
    <t>09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</si>
  <si>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</si>
  <si>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10</t>
  </si>
  <si>
    <t>Национальная экономика</t>
  </si>
  <si>
    <t>Транспорт</t>
  </si>
  <si>
    <t>08</t>
  </si>
  <si>
    <t>Образование</t>
  </si>
  <si>
    <t>07</t>
  </si>
  <si>
    <t>05</t>
  </si>
  <si>
    <t>Жилищно-коммунальное хозяйство</t>
  </si>
  <si>
    <t>Другие вопросы в области национальной экономики</t>
  </si>
  <si>
    <t>12</t>
  </si>
  <si>
    <t>06</t>
  </si>
  <si>
    <t>Жилищное хозяйство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</si>
  <si>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</si>
  <si>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</si>
  <si>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</si>
  <si>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</si>
  <si>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Социальная политика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</si>
  <si>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</si>
  <si>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</si>
  <si>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</si>
  <si>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</si>
  <si>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Другие вопросы в области образования</t>
  </si>
  <si>
    <t>Культура, кинематография</t>
  </si>
  <si>
    <t>Культура</t>
  </si>
  <si>
    <t>Библиотеки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</si>
  <si>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</si>
  <si>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Другие вопросы в области социальной политики</t>
  </si>
  <si>
    <t>Дошкольное образование</t>
  </si>
  <si>
    <t>Финансовое обеспечение получения дошкольного образования в дошкольных образовательных организациях</t>
  </si>
  <si>
    <t>Общее образование</t>
  </si>
  <si>
    <t>Молодежная политика и оздоровление детей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</si>
  <si>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</si>
  <si>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Охрана семьи и детства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</si>
  <si>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</si>
  <si>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</si>
  <si>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</si>
  <si>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</si>
  <si>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</si>
  <si>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</si>
  <si>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</si>
  <si>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</si>
  <si>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Дорожное хозяйство (дорожные фонды)</t>
  </si>
  <si>
    <t>Физическая культура и спорт</t>
  </si>
  <si>
    <t>Физическая культура</t>
  </si>
  <si>
    <t>Пенсионное обеспечение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</si>
  <si>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</si>
  <si>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</si>
  <si>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</si>
  <si>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проведения выборов и референдумов</t>
  </si>
  <si>
    <t>Организация и проведение выборов и референдумов</t>
  </si>
  <si>
    <t>ИТОГО:</t>
  </si>
  <si>
    <t>Обеспечение деятельности депутатов представительного органа муниципального образования</t>
  </si>
  <si>
    <t>99 0 1005</t>
  </si>
  <si>
    <t>Клинцовская городская администрация</t>
  </si>
  <si>
    <t>Уплата налогов,сборов и иных платежей</t>
  </si>
  <si>
    <t>01 1 1001</t>
  </si>
  <si>
    <t>99 0 1007</t>
  </si>
  <si>
    <t>99 0 1011</t>
  </si>
  <si>
    <t>Резервные фонды местных администраций</t>
  </si>
  <si>
    <t>99 0 1012</t>
  </si>
  <si>
    <t>Другие вопросы в области национальной безопасности и правооранительной деятельности</t>
  </si>
  <si>
    <t>Субсидии юридическим лицам (кроме некоммерческих организаций), индивидуальным предпринимателям, физическим лицам</t>
  </si>
  <si>
    <t>01 1 1790</t>
  </si>
  <si>
    <t>Капитальный ремонт муниципального жилищного фонда</t>
  </si>
  <si>
    <t>Бюджетные инвестиции</t>
  </si>
  <si>
    <t xml:space="preserve">Благоустройство 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</si>
  <si>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</si>
  <si>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</si>
  <si>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</si>
  <si>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</si>
  <si>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</si>
  <si>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Обеспечение деятельности подведомственных учреждений  дополнительного образования - МБОУ ДОД "Детская художественная школа"</t>
  </si>
  <si>
    <t>01 1 1421</t>
  </si>
  <si>
    <t>01 1 1671</t>
  </si>
  <si>
    <t>01 1 5260</t>
  </si>
  <si>
    <t>Публичные нормативные социальные выплаты гражданам</t>
  </si>
  <si>
    <t>01 1 5082</t>
  </si>
  <si>
    <t>01 1 1672</t>
  </si>
  <si>
    <t>01 1 1202</t>
  </si>
  <si>
    <t>Комитет по управлению имуществом города Клинцы</t>
  </si>
  <si>
    <t>Отдел образования Клинцовской городской администрации</t>
  </si>
  <si>
    <t>03 1 1471</t>
  </si>
  <si>
    <t>03 1 1063</t>
  </si>
  <si>
    <t>Дошкольные образовательные организации</t>
  </si>
  <si>
    <t>03 1 1064</t>
  </si>
  <si>
    <t>03 1 1477</t>
  </si>
  <si>
    <t>Обеспечение деятельности образовательных учреждений в части реализации основных общеобразовательны программ</t>
  </si>
  <si>
    <t>03 1 1470</t>
  </si>
  <si>
    <t>03 2  1478</t>
  </si>
  <si>
    <t>Финансовое управление Клинцовской городской администрации</t>
  </si>
  <si>
    <t>Обслуживание муниципального долга</t>
  </si>
  <si>
    <t>Мероприятия в области спорта и физической культуры, туризма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</si>
  <si>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</si>
  <si>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</si>
  <si>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99 0 1004</t>
  </si>
  <si>
    <t>01 1 1004</t>
  </si>
  <si>
    <t>Обеспечение деятельности Главы Клинцовской городской администрации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</si>
  <si>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</si>
  <si>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</si>
  <si>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99 0 1006</t>
  </si>
  <si>
    <t>01 3 1201</t>
  </si>
  <si>
    <t>13 0 1206</t>
  </si>
  <si>
    <t>Совершенствование системы профилактики правонарушений и усиление борьбы с преступностью</t>
  </si>
  <si>
    <t>01 1 1216</t>
  </si>
  <si>
    <t>Субсидия на организацию транспортного обслуживания населения автомобильным пассажирским транспортом в городском сообщении</t>
  </si>
  <si>
    <t>01 1 1231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</si>
  <si>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</si>
  <si>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08 0 1232</t>
  </si>
  <si>
    <t>Повышение безопасности дорожного движения в городском округе</t>
  </si>
  <si>
    <t>01 1 1242</t>
  </si>
  <si>
    <t>09 0 1243</t>
  </si>
  <si>
    <t>Мероприятия по переселению граждан из аварийного жилищного фонда на территории городского округа</t>
  </si>
  <si>
    <t>01 1 1261</t>
  </si>
  <si>
    <t>01 1 1262</t>
  </si>
  <si>
    <t>01 1 1263</t>
  </si>
  <si>
    <t>01 1 1264</t>
  </si>
  <si>
    <t>07 0 1120</t>
  </si>
  <si>
    <t>Повышение энергетической эффективности и обеспечение энергосбережения</t>
  </si>
  <si>
    <t>01 1 1061</t>
  </si>
  <si>
    <t>Обеспечение деятельности подведомственных учреждений дополнительного образования - МБОУ ДОД "Детская музыкальная школа им. Е.М. Беляева"</t>
  </si>
  <si>
    <t>01 1 1062</t>
  </si>
  <si>
    <t>01 1  1276</t>
  </si>
  <si>
    <t>01 1 1019</t>
  </si>
  <si>
    <t>01 1 1020</t>
  </si>
  <si>
    <t>Обеспечение деятельности учреждений, оказывающих услуги в сфере культуры - МБУ Дом культуры</t>
  </si>
  <si>
    <t>01 1  1021</t>
  </si>
  <si>
    <t>Обеспечение деятельности учреждений, оказывающих услуги в сфере культуры - МБУК "Центр культуры и досуга "Современник"</t>
  </si>
  <si>
    <t>01 1 1285</t>
  </si>
  <si>
    <t>Ежемесячная доплата к муниципальной пенсии муниципальным служащим,  дополнительное пенсионное обеспечение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</si>
  <si>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</si>
  <si>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</si>
  <si>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>01 1  1290</t>
  </si>
  <si>
    <t>Ведомственная целевая программа "Развитие физической культуры и спорта в г. Клинцы на 2012-2014 гг."</t>
  </si>
  <si>
    <t>01 1  1291</t>
  </si>
  <si>
    <t>02 0  1004</t>
  </si>
  <si>
    <t>02 0  1300</t>
  </si>
  <si>
    <t>Оценка имущества, признание прав и урегулирование отношений по государственной и муниципальной собственности</t>
  </si>
  <si>
    <t>05 0 1122</t>
  </si>
  <si>
    <t>Реализация программы повышения эффективности бюджетных расходов городского округа</t>
  </si>
  <si>
    <t>03 1 1030</t>
  </si>
  <si>
    <t>03 1 1040</t>
  </si>
  <si>
    <t>Обеспечение деятельности общеобразовательных организаций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</si>
  <si>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</si>
  <si>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03 1 1041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</si>
  <si>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2 им.А.И.Герцена г. Клинцы  Брянской области</t>
  </si>
  <si>
    <t>03 1 1042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</si>
  <si>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3 им.С.Орджоникидзе г. Клинцы  Брянской области</t>
  </si>
  <si>
    <t>03 1 1043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</si>
  <si>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4 им. В.И. Ленина г. Клинцы  Брянской области</t>
  </si>
  <si>
    <t>03 1 1044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</si>
  <si>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5 им. Н.Островского г. Клинцы  Брянской области</t>
  </si>
  <si>
    <t>03 1 1045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</si>
  <si>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6 им. Коновалова В.П. г. Клинцы  Брянской области</t>
  </si>
  <si>
    <t>03 1 1046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</si>
  <si>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7  г. Клинцы  Брянской области</t>
  </si>
  <si>
    <t>03 1 1047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</si>
  <si>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8  г. Клинцы  Брянской области</t>
  </si>
  <si>
    <t>03 1 1048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</si>
  <si>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9  г. Клинцы  Брянской области</t>
  </si>
  <si>
    <t>03 1 1049</t>
  </si>
  <si>
    <t>Обеспечение деятельности общеобразовательной организации - Муниципальное бюджетное общеобразовательное учреждение - Ардонская средняя общеобразовательная школа им.М.Н.Плоткина  г. Клинцы  Брянской области</t>
  </si>
  <si>
    <t>03 1 1050</t>
  </si>
  <si>
    <t>Обеспечение деятельности общеобразовательной организации - Муниципальное бюджетное общеобразовательное учреждение - Займищенская средняя общеобразовательная школа им.Ф.Г.Светика  г.Клинцы  Брянской области</t>
  </si>
  <si>
    <t>03 1 1051</t>
  </si>
  <si>
    <t>Обеспечение деятельности общеобразовательных организаций - Отдел образования Клинцовской городской администрации</t>
  </si>
  <si>
    <t>03 1 1052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</si>
  <si>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</si>
  <si>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</si>
  <si>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03 1 1065</t>
  </si>
  <si>
    <t>Обеспечение деятельности подведомственных учреждений дополнительного образования- учреждения по внешкольной работе с детьми</t>
  </si>
  <si>
    <t>03 2  1004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</si>
  <si>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</si>
  <si>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03 2  1071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</si>
  <si>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</si>
  <si>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03 2  1072</t>
  </si>
  <si>
    <t>Ведомственная целевая программа "Развитие системы образования г. Клинцы" (2012-2016 гг.)</t>
  </si>
  <si>
    <t>03 2  1324</t>
  </si>
  <si>
    <t>04 0 1004</t>
  </si>
  <si>
    <t>04 0 1400</t>
  </si>
  <si>
    <t>Обслуживание государственного (муниципального) внутреннего долга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</si>
  <si>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</si>
  <si>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</si>
  <si>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</si>
  <si>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</si>
  <si>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Глава города Клинцы</t>
  </si>
  <si>
    <t>В.В. Беляй</t>
  </si>
  <si>
    <t>Противодействие злоупотреблению наркотиками и их незаконному обороту</t>
  </si>
  <si>
    <t>12 0 1205</t>
  </si>
  <si>
    <t>01 3 1200</t>
  </si>
  <si>
    <t>01 3 1203</t>
  </si>
  <si>
    <t>Обеспечение пожарной безопасности</t>
  </si>
  <si>
    <t>Ведомственная целевая программа "Пожарная безопасность на 2013-2015 годы"</t>
  </si>
  <si>
    <t>01 3 1204</t>
  </si>
  <si>
    <t>01 1 1239</t>
  </si>
  <si>
    <t>Коммунальное хозяйство</t>
  </si>
  <si>
    <t>О2</t>
  </si>
  <si>
    <t>Мероприятия в области коммунального хозяйства</t>
  </si>
  <si>
    <t>01 1 1250</t>
  </si>
  <si>
    <t>Обеспечение населения чистой питьевой водой</t>
  </si>
  <si>
    <t>06 0 1251</t>
  </si>
  <si>
    <t>Охрана окружающей среды</t>
  </si>
  <si>
    <t>О6</t>
  </si>
  <si>
    <t>Другие вопросы в области охраны окружающей среды</t>
  </si>
  <si>
    <t>Ведомственная целевая программа "Охрана окружающей среды на территории городского округа город Клинцы на 2013-2015 годы"</t>
  </si>
  <si>
    <t>01 1 1270</t>
  </si>
  <si>
    <t>Другие вопросы в области культуры, кинематографии</t>
  </si>
  <si>
    <t>О4</t>
  </si>
  <si>
    <t>Ведомственная целевая программа "Развитие культуры и сохранение культурного наследия города Клинцы на 2012-2014 гг."</t>
  </si>
  <si>
    <t>01 1 1280</t>
  </si>
  <si>
    <t>Субсидии бюджетным учреждениям на иные цели</t>
  </si>
  <si>
    <t>Обеспечение жильем молодых семей</t>
  </si>
  <si>
    <t>10 0 1286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</si>
  <si>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</si>
  <si>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</si>
  <si>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Профилактика терроризма и экстремизма</t>
  </si>
  <si>
    <t>15 0 1123</t>
  </si>
  <si>
    <t>01 1 1121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</si>
  <si>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</si>
  <si>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</si>
  <si>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</si>
  <si>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>Сумма на 2014 год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</si>
  <si>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</si>
  <si>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</si>
  <si>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</si>
  <si>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</si>
  <si>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</si>
  <si>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</si>
  <si>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 xml:space="preserve">        Софинансирование объектов капитальных вложений муниципальной собственности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</si>
  <si>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</si>
  <si>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О1</t>
  </si>
  <si>
    <t>01 1 1127</t>
  </si>
  <si>
    <t xml:space="preserve">    Здравоохранение</t>
  </si>
  <si>
    <t>Стационарная медицинская помощь</t>
  </si>
  <si>
    <t>Софинансирование объектов капитальных вложений муниципальной собственности</t>
  </si>
  <si>
    <t xml:space="preserve"> Бюджетные инвестиции в объекты капитального строительства государственной (муниципальной) собственности</t>
  </si>
  <si>
    <t>О9</t>
  </si>
  <si>
    <t>Изменение бюджетных ассигнований 23 01 2014</t>
  </si>
  <si>
    <t>Изменение бюджетных ассигнований 12 02 2014</t>
  </si>
  <si>
    <t xml:space="preserve">        Обеспечение сохранности автомобильных дорог местного значения и условий безопасности движения по ним</t>
  </si>
  <si>
    <t>Изменение бюджетных ассигнований 12 03 2014</t>
  </si>
  <si>
    <t xml:space="preserve">        Социальные выплаты молодым семьям на приобретение жилья</t>
  </si>
  <si>
    <t>10 0 1620</t>
  </si>
  <si>
    <t xml:space="preserve">        Дополнительные меры государственной поддержки обучающихся</t>
  </si>
  <si>
    <t>03 1 1473</t>
  </si>
  <si>
    <t>01 1 1617</t>
  </si>
  <si>
    <t>Изменение бюджетных ассигнований 16 04 2014</t>
  </si>
  <si>
    <t xml:space="preserve">        Расходжы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</si>
  <si>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>01 1 1288</t>
  </si>
  <si>
    <t xml:space="preserve">        Мероприятия по проведению оздоровительной компании детей</t>
  </si>
  <si>
    <t>03 2  1479</t>
  </si>
  <si>
    <t>01 1  1300</t>
  </si>
  <si>
    <t>03 1  1479</t>
  </si>
  <si>
    <t>Изменение бюджетных ассигнований 07 05 2014</t>
  </si>
  <si>
    <t>Многофункциональный центр</t>
  </si>
  <si>
    <t>01 2 1022</t>
  </si>
  <si>
    <t>Обеспечение мероприятий по переселению граждан из аварийного жилищного фонда с учетом развития малоэтажного строительства за счет средств бюджетов Российской Федерации</t>
  </si>
  <si>
    <t>09 0 9603</t>
  </si>
  <si>
    <t>Изменение бюджетных ассигнований 28 06 2014</t>
  </si>
  <si>
    <t>Прочие расходы в области жилищного хозяйства</t>
  </si>
  <si>
    <t>01 1 1249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</si>
  <si>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</si>
  <si>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09 0 9503</t>
  </si>
  <si>
    <t>Капитальный ремонт и ремонт дворовых территорий многоквартирных домов, подъездов к дворовым территориям многоквартирных домов</t>
  </si>
  <si>
    <t>01 1 1222</t>
  </si>
  <si>
    <t>Изменение бюджетных ассигнований 18 06 2014</t>
  </si>
  <si>
    <t xml:space="preserve">        Обеспечение мероприятий  по капитальному ремонту многоквартирных домов за счет средств бюджетов субъектов  Российской Федерации</t>
  </si>
  <si>
    <t>01 1 9601</t>
  </si>
  <si>
    <t>Отдельные мероприятия по развитию образования</t>
  </si>
  <si>
    <t>03 1  1482</t>
  </si>
  <si>
    <t xml:space="preserve">Ведомственная структура расходов  бюджета городского округа "город Клинцы Брянской области"   на 2014 год </t>
  </si>
  <si>
    <t xml:space="preserve">Изменение бюджетных ассигнований 16 07 </t>
  </si>
  <si>
    <t>Повышение качества и доступности предоставления государственных и муниципальных услуг</t>
  </si>
  <si>
    <t>01 2 1864</t>
  </si>
  <si>
    <t xml:space="preserve"> </t>
  </si>
  <si>
    <t>Мероприятия по проведению оздоровительной компании детей</t>
  </si>
  <si>
    <t>Изменение бюджетных ассигнований 06 08 2014</t>
  </si>
  <si>
    <t>Субсидии на обеспечение мероприятий по капитальному ремонту многоквартирных домов за счет средств бюджетов</t>
  </si>
  <si>
    <t>Изменение бюджетных ассигнований 10 09 2014</t>
  </si>
  <si>
    <t>03 1 5059</t>
  </si>
  <si>
    <r>
      <t>Модернизация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 "Развитие образования"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2013-2020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годы</t>
    </r>
  </si>
  <si>
    <t>Изменение бюджетных ассигнований  18 09 2014</t>
  </si>
  <si>
    <t xml:space="preserve">Изменение бюджетных ассигнований  </t>
  </si>
  <si>
    <t>Приложение 6 к решению Клинцовского городского Совета народных депутатов от  06.10.2014 г. № 6-15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</si>
  <si>
    <t>Шкуратов О.П.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</si>
</sst>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5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6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4" fillId="3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1" fillId="32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3">
    <xf numFmtId="0" fontId="0" fillId="0" borderId="0" xfId="0" applyFont="1" applyFill="1" applyAlignment="1">
      <alignment vertical="top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justify" vertical="top"/>
    </xf>
    <xf numFmtId="4" fontId="3" fillId="34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" fontId="50" fillId="0" borderId="10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vertical="top" wrapText="1"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30" borderId="10" xfId="53" applyFont="1" applyFill="1" applyBorder="1" applyAlignment="1">
      <alignment vertical="top" wrapText="1"/>
      <protection/>
    </xf>
    <xf numFmtId="0" fontId="5" fillId="30" borderId="10" xfId="0" applyFont="1" applyFill="1" applyBorder="1" applyAlignment="1">
      <alignment vertical="top" wrapText="1"/>
    </xf>
    <xf numFmtId="0" fontId="6" fillId="30" borderId="10" xfId="53" applyFont="1" applyFill="1" applyBorder="1" applyAlignment="1">
      <alignment horizontal="left" vertical="center" wrapText="1"/>
      <protection/>
    </xf>
    <xf numFmtId="0" fontId="5" fillId="30" borderId="10" xfId="53" applyFont="1" applyFill="1" applyBorder="1" applyAlignment="1">
      <alignment horizontal="left" vertical="top" wrapText="1"/>
      <protection/>
    </xf>
    <xf numFmtId="0" fontId="5" fillId="30" borderId="10" xfId="54" applyFont="1" applyFill="1" applyBorder="1" applyAlignment="1">
      <alignment vertical="top" wrapText="1"/>
      <protection/>
    </xf>
    <xf numFmtId="0" fontId="7" fillId="3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6" fillId="30" borderId="10" xfId="0" applyFont="1" applyFill="1" applyBorder="1" applyAlignment="1">
      <alignment vertical="top" wrapText="1"/>
    </xf>
    <xf numFmtId="0" fontId="6" fillId="30" borderId="10" xfId="54" applyFont="1" applyFill="1" applyBorder="1" applyAlignment="1">
      <alignment vertical="top" wrapText="1"/>
      <protection/>
    </xf>
    <xf numFmtId="3" fontId="2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34" borderId="0" xfId="0" applyFont="1" applyFill="1" applyBorder="1" applyAlignment="1">
      <alignment horizontal="left" vertical="center" wrapText="1"/>
    </xf>
    <xf numFmtId="4" fontId="3" fillId="34" borderId="0" xfId="0" applyNumberFormat="1" applyFont="1" applyFill="1" applyBorder="1" applyAlignment="1">
      <alignment horizontal="right" vertical="center" wrapText="1"/>
    </xf>
    <xf numFmtId="0" fontId="2" fillId="34" borderId="0" xfId="0" applyFont="1" applyFill="1" applyAlignment="1">
      <alignment horizontal="right" vertical="top" wrapText="1"/>
    </xf>
    <xf numFmtId="4" fontId="50" fillId="34" borderId="10" xfId="0" applyNumberFormat="1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center" wrapText="1"/>
    </xf>
    <xf numFmtId="0" fontId="9" fillId="34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7"/>
  <sheetViews>
    <sheetView tabSelected="1" view="pageBreakPreview" zoomScale="130" zoomScaleNormal="70" zoomScaleSheetLayoutView="130" zoomScalePageLayoutView="0" workbookViewId="0" topLeftCell="S169">
      <selection activeCell="T628" sqref="T628"/>
    </sheetView>
  </sheetViews>
  <sheetFormatPr defaultColWidth="9.33203125" defaultRowHeight="12.75"/>
  <cols>
    <col min="1" max="1" width="52.5" style="38" customWidth="1"/>
    <col min="2" max="2" width="8.16015625" style="38" customWidth="1"/>
    <col min="3" max="3" width="6.5" style="38" customWidth="1"/>
    <col min="4" max="4" width="6.83203125" style="38" customWidth="1"/>
    <col min="5" max="5" width="12.83203125" style="38" customWidth="1"/>
    <col min="6" max="6" width="6.66015625" style="46" customWidth="1"/>
    <col min="7" max="7" width="15.66015625" style="46" hidden="1" customWidth="1"/>
    <col min="8" max="14" width="23.16015625" style="40" hidden="1" customWidth="1"/>
    <col min="15" max="15" width="19.33203125" style="40" hidden="1" customWidth="1"/>
    <col min="16" max="18" width="23.16015625" style="40" hidden="1" customWidth="1"/>
    <col min="19" max="19" width="14.16015625" style="40" bestFit="1" customWidth="1"/>
    <col min="20" max="20" width="16.66015625" style="39" customWidth="1"/>
    <col min="21" max="21" width="17.16015625" style="39" customWidth="1"/>
    <col min="22" max="16384" width="9.33203125" style="39" customWidth="1"/>
  </cols>
  <sheetData>
    <row r="1" spans="5:20" ht="60.75" customHeight="1">
      <c r="E1" s="51" t="s">
        <v>329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2.75">
      <c r="A2" s="38" t="s">
        <v>0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7" ht="37.5" customHeight="1">
      <c r="A3" s="50" t="s">
        <v>316</v>
      </c>
      <c r="B3" s="50"/>
      <c r="C3" s="50"/>
      <c r="D3" s="50"/>
      <c r="E3" s="50"/>
      <c r="F3" s="50"/>
      <c r="G3" s="50"/>
    </row>
    <row r="4" spans="1:7" ht="18" customHeight="1">
      <c r="A4" s="48"/>
      <c r="B4" s="48"/>
      <c r="C4" s="48"/>
      <c r="D4" s="48"/>
      <c r="E4" s="48"/>
      <c r="F4" s="48"/>
      <c r="G4" s="48"/>
    </row>
    <row r="5" spans="1:20" ht="48" customHeight="1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8" t="s">
        <v>6</v>
      </c>
      <c r="G5" s="9" t="s">
        <v>7</v>
      </c>
      <c r="H5" s="10" t="s">
        <v>283</v>
      </c>
      <c r="I5" s="10" t="s">
        <v>284</v>
      </c>
      <c r="J5" s="10" t="s">
        <v>286</v>
      </c>
      <c r="K5" s="10" t="s">
        <v>292</v>
      </c>
      <c r="L5" s="10" t="s">
        <v>299</v>
      </c>
      <c r="M5" s="10" t="s">
        <v>304</v>
      </c>
      <c r="N5" s="10" t="s">
        <v>311</v>
      </c>
      <c r="O5" s="10" t="s">
        <v>317</v>
      </c>
      <c r="P5" s="10" t="s">
        <v>322</v>
      </c>
      <c r="Q5" s="10" t="s">
        <v>324</v>
      </c>
      <c r="R5" s="10" t="s">
        <v>327</v>
      </c>
      <c r="S5" s="10" t="s">
        <v>328</v>
      </c>
      <c r="T5" s="11" t="s">
        <v>267</v>
      </c>
    </row>
    <row r="6" spans="1:20" ht="16.5" customHeight="1">
      <c r="A6" s="12" t="s">
        <v>8</v>
      </c>
      <c r="B6" s="12" t="s">
        <v>9</v>
      </c>
      <c r="C6" s="12" t="s">
        <v>10</v>
      </c>
      <c r="D6" s="12" t="s">
        <v>11</v>
      </c>
      <c r="E6" s="12" t="s">
        <v>12</v>
      </c>
      <c r="F6" s="12" t="s">
        <v>13</v>
      </c>
      <c r="G6" s="13" t="s">
        <v>14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</row>
    <row r="7" spans="1:21" ht="24" customHeight="1">
      <c r="A7" s="14" t="s">
        <v>100</v>
      </c>
      <c r="B7" s="15">
        <v>902</v>
      </c>
      <c r="C7" s="15"/>
      <c r="D7" s="15"/>
      <c r="E7" s="15"/>
      <c r="F7" s="16"/>
      <c r="G7" s="5">
        <f>G8+G120+G153+G188+G262+G267+G290+G324+G395</f>
        <v>175867002.47</v>
      </c>
      <c r="H7" s="3">
        <f>H8+H120+H153+H188+H262+H267+H290+H324+H395</f>
        <v>94068900.93</v>
      </c>
      <c r="I7" s="3">
        <f aca="true" t="shared" si="0" ref="I7:T7">I8+I120+I153+I188+I262+I267+I290+I324+I395+I315</f>
        <v>19878970</v>
      </c>
      <c r="J7" s="3">
        <f t="shared" si="0"/>
        <v>30338550</v>
      </c>
      <c r="K7" s="3">
        <f t="shared" si="0"/>
        <v>3679803</v>
      </c>
      <c r="L7" s="3">
        <f t="shared" si="0"/>
        <v>-286173.74</v>
      </c>
      <c r="M7" s="3">
        <f t="shared" si="0"/>
        <v>12147184.329999998</v>
      </c>
      <c r="N7" s="3">
        <f t="shared" si="0"/>
        <v>27679647.3</v>
      </c>
      <c r="O7" s="3">
        <f t="shared" si="0"/>
        <v>-365921.3800000001</v>
      </c>
      <c r="P7" s="3">
        <f t="shared" si="0"/>
        <v>21372897.57</v>
      </c>
      <c r="Q7" s="3">
        <f t="shared" si="0"/>
        <v>20687318.8</v>
      </c>
      <c r="R7" s="3">
        <f t="shared" si="0"/>
        <v>1200000</v>
      </c>
      <c r="S7" s="3">
        <f t="shared" si="0"/>
        <v>6610544.81</v>
      </c>
      <c r="T7" s="3">
        <f t="shared" si="0"/>
        <v>412970256.09000003</v>
      </c>
      <c r="U7" s="41"/>
    </row>
    <row r="8" spans="1:21" ht="12.75">
      <c r="A8" s="14" t="s">
        <v>15</v>
      </c>
      <c r="B8" s="15">
        <v>902</v>
      </c>
      <c r="C8" s="15" t="s">
        <v>16</v>
      </c>
      <c r="D8" s="17" t="s">
        <v>0</v>
      </c>
      <c r="E8" s="17" t="s">
        <v>0</v>
      </c>
      <c r="F8" s="18" t="s">
        <v>0</v>
      </c>
      <c r="G8" s="5">
        <f>G9+G26+G51+G69+G73+G77</f>
        <v>53821717</v>
      </c>
      <c r="H8" s="3">
        <f>H9+H26+H51+H69+H73+H77</f>
        <v>-16595</v>
      </c>
      <c r="I8" s="3">
        <f>I9+I26+I51+I69+I73+I77</f>
        <v>-124570.00000000001</v>
      </c>
      <c r="J8" s="3"/>
      <c r="K8" s="3">
        <f aca="true" t="shared" si="1" ref="K8:T8">K9+K26+K51+K69+K73+K77</f>
        <v>-1078397</v>
      </c>
      <c r="L8" s="3">
        <f t="shared" si="1"/>
        <v>-557498</v>
      </c>
      <c r="M8" s="3">
        <f t="shared" si="1"/>
        <v>-346113.50000000006</v>
      </c>
      <c r="N8" s="3">
        <f t="shared" si="1"/>
        <v>147849.13000000012</v>
      </c>
      <c r="O8" s="3">
        <f t="shared" si="1"/>
        <v>-1178257.8800000001</v>
      </c>
      <c r="P8" s="3">
        <f>P9+P26+P51+P69+P73+P77</f>
        <v>9928019.57</v>
      </c>
      <c r="Q8" s="3">
        <f>Q9+Q26+Q51+Q69+Q73+Q77</f>
        <v>1394662.38</v>
      </c>
      <c r="R8" s="3"/>
      <c r="S8" s="3">
        <f t="shared" si="1"/>
        <v>296309.89</v>
      </c>
      <c r="T8" s="3">
        <f t="shared" si="1"/>
        <v>62363658.589999996</v>
      </c>
      <c r="U8" s="41"/>
    </row>
    <row r="9" spans="1:21" ht="51">
      <c r="A9" s="14" t="s">
        <v>17</v>
      </c>
      <c r="B9" s="15">
        <v>902</v>
      </c>
      <c r="C9" s="15" t="s">
        <v>16</v>
      </c>
      <c r="D9" s="15" t="s">
        <v>18</v>
      </c>
      <c r="E9" s="17" t="s">
        <v>0</v>
      </c>
      <c r="F9" s="18" t="s">
        <v>0</v>
      </c>
      <c r="G9" s="5">
        <f>G10+G21</f>
        <v>4206686</v>
      </c>
      <c r="H9" s="3">
        <f>H10+H21</f>
        <v>1825</v>
      </c>
      <c r="I9" s="3"/>
      <c r="J9" s="3"/>
      <c r="K9" s="3"/>
      <c r="L9" s="3"/>
      <c r="M9" s="3">
        <f>M10+M21</f>
        <v>25246</v>
      </c>
      <c r="N9" s="3"/>
      <c r="O9" s="3">
        <f>O10+O21</f>
        <v>3490</v>
      </c>
      <c r="P9" s="3">
        <f>P10+P21</f>
        <v>154988.57</v>
      </c>
      <c r="Q9" s="3">
        <f>Q10+Q21</f>
        <v>51839</v>
      </c>
      <c r="R9" s="3"/>
      <c r="S9" s="3"/>
      <c r="T9" s="3">
        <f>T10+T21</f>
        <v>4444074.57</v>
      </c>
      <c r="U9" s="41"/>
    </row>
    <row r="10" spans="1:21" ht="31.5" customHeight="1">
      <c r="A10" s="1" t="s">
        <v>140</v>
      </c>
      <c r="B10" s="12">
        <v>902</v>
      </c>
      <c r="C10" s="12" t="s">
        <v>16</v>
      </c>
      <c r="D10" s="12" t="s">
        <v>18</v>
      </c>
      <c r="E10" s="12" t="s">
        <v>141</v>
      </c>
      <c r="F10" s="19" t="s">
        <v>0</v>
      </c>
      <c r="G10" s="20">
        <f>G11+G15+G17</f>
        <v>2550133</v>
      </c>
      <c r="H10" s="21">
        <f>H11+H15+H17</f>
        <v>242</v>
      </c>
      <c r="I10" s="21"/>
      <c r="J10" s="21"/>
      <c r="K10" s="21"/>
      <c r="L10" s="21"/>
      <c r="M10" s="21">
        <f>M11+M15+M17</f>
        <v>25246</v>
      </c>
      <c r="N10" s="21"/>
      <c r="O10" s="21">
        <f>O11+O15+O17</f>
        <v>3490</v>
      </c>
      <c r="P10" s="21">
        <f>P11+P15+P17</f>
        <v>154988.57</v>
      </c>
      <c r="Q10" s="21">
        <f>Q11+Q15+Q17</f>
        <v>51839</v>
      </c>
      <c r="R10" s="21"/>
      <c r="S10" s="21"/>
      <c r="T10" s="21">
        <f>T11+T15+T17</f>
        <v>2785938.5700000003</v>
      </c>
      <c r="U10" s="41"/>
    </row>
    <row r="11" spans="1:21" ht="75.75" customHeight="1">
      <c r="A11" s="1" t="s">
        <v>19</v>
      </c>
      <c r="B11" s="12">
        <v>902</v>
      </c>
      <c r="C11" s="12" t="s">
        <v>16</v>
      </c>
      <c r="D11" s="12" t="s">
        <v>18</v>
      </c>
      <c r="E11" s="12" t="s">
        <v>141</v>
      </c>
      <c r="F11" s="22" t="s">
        <v>20</v>
      </c>
      <c r="G11" s="20">
        <f>G12</f>
        <v>1846355</v>
      </c>
      <c r="H11" s="21">
        <f>H12</f>
        <v>242</v>
      </c>
      <c r="I11" s="21"/>
      <c r="J11" s="21"/>
      <c r="K11" s="21"/>
      <c r="L11" s="21"/>
      <c r="M11" s="21"/>
      <c r="N11" s="21"/>
      <c r="O11" s="21">
        <f>O12</f>
        <v>3490</v>
      </c>
      <c r="P11" s="21"/>
      <c r="Q11" s="21">
        <f>Q12</f>
        <v>3839</v>
      </c>
      <c r="R11" s="21"/>
      <c r="S11" s="21"/>
      <c r="T11" s="21">
        <f>T12</f>
        <v>1853926</v>
      </c>
      <c r="U11" s="41"/>
    </row>
    <row r="12" spans="1:21" ht="25.5">
      <c r="A12" s="1" t="s">
        <v>21</v>
      </c>
      <c r="B12" s="12">
        <v>902</v>
      </c>
      <c r="C12" s="12" t="s">
        <v>16</v>
      </c>
      <c r="D12" s="12" t="s">
        <v>18</v>
      </c>
      <c r="E12" s="12" t="s">
        <v>141</v>
      </c>
      <c r="F12" s="22" t="s">
        <v>22</v>
      </c>
      <c r="G12" s="20">
        <f>G13+G14</f>
        <v>1846355</v>
      </c>
      <c r="H12" s="21">
        <f>H13+H14</f>
        <v>242</v>
      </c>
      <c r="I12" s="21"/>
      <c r="J12" s="21"/>
      <c r="K12" s="21"/>
      <c r="L12" s="21"/>
      <c r="M12" s="21"/>
      <c r="N12" s="21"/>
      <c r="O12" s="21">
        <f>O13+O14</f>
        <v>3490</v>
      </c>
      <c r="P12" s="21"/>
      <c r="Q12" s="21">
        <f>Q13+Q14</f>
        <v>3839</v>
      </c>
      <c r="R12" s="21"/>
      <c r="S12" s="21"/>
      <c r="T12" s="21">
        <f>T13+T14</f>
        <v>1853926</v>
      </c>
      <c r="U12" s="41"/>
    </row>
    <row r="13" spans="1:21" ht="38.25">
      <c r="A13" s="1" t="s">
        <v>227</v>
      </c>
      <c r="B13" s="12">
        <v>902</v>
      </c>
      <c r="C13" s="12" t="s">
        <v>16</v>
      </c>
      <c r="D13" s="12" t="s">
        <v>18</v>
      </c>
      <c r="E13" s="12" t="s">
        <v>141</v>
      </c>
      <c r="F13" s="22">
        <v>121</v>
      </c>
      <c r="G13" s="20">
        <v>1792305</v>
      </c>
      <c r="H13" s="10">
        <v>242</v>
      </c>
      <c r="I13" s="10"/>
      <c r="J13" s="10"/>
      <c r="K13" s="10"/>
      <c r="L13" s="10"/>
      <c r="M13" s="10"/>
      <c r="N13" s="10"/>
      <c r="O13" s="10"/>
      <c r="P13" s="10"/>
      <c r="Q13" s="10">
        <v>0</v>
      </c>
      <c r="R13" s="10"/>
      <c r="S13" s="10"/>
      <c r="T13" s="21">
        <f>G13+H13+I13+J13+K13+L13+M13+N13+O13+Q13</f>
        <v>1792547</v>
      </c>
      <c r="U13" s="41"/>
    </row>
    <row r="14" spans="1:21" ht="38.25">
      <c r="A14" s="1" t="s">
        <v>139</v>
      </c>
      <c r="B14" s="12">
        <v>902</v>
      </c>
      <c r="C14" s="12" t="s">
        <v>16</v>
      </c>
      <c r="D14" s="12" t="s">
        <v>18</v>
      </c>
      <c r="E14" s="12" t="s">
        <v>141</v>
      </c>
      <c r="F14" s="22">
        <v>122</v>
      </c>
      <c r="G14" s="20">
        <v>54050</v>
      </c>
      <c r="H14" s="10"/>
      <c r="I14" s="10"/>
      <c r="J14" s="10"/>
      <c r="K14" s="10"/>
      <c r="L14" s="10"/>
      <c r="M14" s="10"/>
      <c r="N14" s="10"/>
      <c r="O14" s="10">
        <v>3490</v>
      </c>
      <c r="P14" s="10"/>
      <c r="Q14" s="10">
        <v>3839</v>
      </c>
      <c r="R14" s="10"/>
      <c r="S14" s="10"/>
      <c r="T14" s="21">
        <f>G14+H14+I14+J14+K14+L14+M14+N14+O14+Q14</f>
        <v>61379</v>
      </c>
      <c r="U14" s="41"/>
    </row>
    <row r="15" spans="1:21" ht="25.5">
      <c r="A15" s="1" t="s">
        <v>23</v>
      </c>
      <c r="B15" s="12">
        <v>902</v>
      </c>
      <c r="C15" s="12" t="s">
        <v>16</v>
      </c>
      <c r="D15" s="12" t="s">
        <v>18</v>
      </c>
      <c r="E15" s="12" t="s">
        <v>141</v>
      </c>
      <c r="F15" s="22">
        <v>200</v>
      </c>
      <c r="G15" s="20">
        <f>G16</f>
        <v>696778</v>
      </c>
      <c r="H15" s="10"/>
      <c r="I15" s="10"/>
      <c r="J15" s="10"/>
      <c r="K15" s="10"/>
      <c r="L15" s="10"/>
      <c r="M15" s="21">
        <f>M16</f>
        <v>25246</v>
      </c>
      <c r="N15" s="21"/>
      <c r="O15" s="21"/>
      <c r="P15" s="21">
        <f>P16</f>
        <v>134488.57</v>
      </c>
      <c r="Q15" s="21">
        <f>Q16</f>
        <v>48000</v>
      </c>
      <c r="R15" s="21"/>
      <c r="S15" s="21"/>
      <c r="T15" s="21">
        <f>T16</f>
        <v>904512.5700000001</v>
      </c>
      <c r="U15" s="41"/>
    </row>
    <row r="16" spans="1:21" ht="38.25">
      <c r="A16" s="1" t="s">
        <v>25</v>
      </c>
      <c r="B16" s="12">
        <v>902</v>
      </c>
      <c r="C16" s="12" t="s">
        <v>16</v>
      </c>
      <c r="D16" s="12" t="s">
        <v>18</v>
      </c>
      <c r="E16" s="12" t="s">
        <v>141</v>
      </c>
      <c r="F16" s="22">
        <v>240</v>
      </c>
      <c r="G16" s="20">
        <v>696778</v>
      </c>
      <c r="H16" s="10"/>
      <c r="I16" s="10"/>
      <c r="J16" s="10"/>
      <c r="K16" s="10"/>
      <c r="L16" s="10"/>
      <c r="M16" s="10">
        <v>25246</v>
      </c>
      <c r="N16" s="10"/>
      <c r="O16" s="10"/>
      <c r="P16" s="10">
        <v>134488.57</v>
      </c>
      <c r="Q16" s="10">
        <v>48000</v>
      </c>
      <c r="R16" s="10"/>
      <c r="S16" s="10"/>
      <c r="T16" s="21">
        <f>G16+H16+I16+J16+K16+L16+M16+N16+O16+Q16+P16</f>
        <v>904512.5700000001</v>
      </c>
      <c r="U16" s="41"/>
    </row>
    <row r="17" spans="1:21" ht="12.75">
      <c r="A17" s="1" t="s">
        <v>27</v>
      </c>
      <c r="B17" s="12">
        <v>902</v>
      </c>
      <c r="C17" s="12" t="s">
        <v>16</v>
      </c>
      <c r="D17" s="12" t="s">
        <v>18</v>
      </c>
      <c r="E17" s="12" t="s">
        <v>141</v>
      </c>
      <c r="F17" s="22" t="s">
        <v>28</v>
      </c>
      <c r="G17" s="20">
        <f>G18</f>
        <v>7000</v>
      </c>
      <c r="H17" s="10"/>
      <c r="I17" s="10"/>
      <c r="J17" s="10"/>
      <c r="K17" s="10"/>
      <c r="L17" s="10"/>
      <c r="M17" s="10"/>
      <c r="N17" s="10"/>
      <c r="O17" s="10"/>
      <c r="P17" s="21">
        <f>P18</f>
        <v>20500</v>
      </c>
      <c r="Q17" s="21"/>
      <c r="R17" s="21"/>
      <c r="S17" s="21"/>
      <c r="T17" s="21">
        <f>T18</f>
        <v>27500</v>
      </c>
      <c r="U17" s="41"/>
    </row>
    <row r="18" spans="1:21" ht="12.75">
      <c r="A18" s="1" t="s">
        <v>101</v>
      </c>
      <c r="B18" s="12">
        <v>902</v>
      </c>
      <c r="C18" s="12" t="s">
        <v>16</v>
      </c>
      <c r="D18" s="12" t="s">
        <v>18</v>
      </c>
      <c r="E18" s="12" t="s">
        <v>141</v>
      </c>
      <c r="F18" s="22">
        <v>850</v>
      </c>
      <c r="G18" s="20">
        <f>G20</f>
        <v>7000</v>
      </c>
      <c r="H18" s="10"/>
      <c r="I18" s="10"/>
      <c r="J18" s="10"/>
      <c r="K18" s="10"/>
      <c r="L18" s="10"/>
      <c r="M18" s="10"/>
      <c r="N18" s="10"/>
      <c r="O18" s="10"/>
      <c r="P18" s="21">
        <f>P20</f>
        <v>20500</v>
      </c>
      <c r="Q18" s="21"/>
      <c r="R18" s="21"/>
      <c r="S18" s="21"/>
      <c r="T18" s="21">
        <f>T20</f>
        <v>27500</v>
      </c>
      <c r="U18" s="41"/>
    </row>
    <row r="19" spans="1:21" ht="25.5" hidden="1">
      <c r="A19" s="1" t="s">
        <v>29</v>
      </c>
      <c r="B19" s="12">
        <v>902</v>
      </c>
      <c r="C19" s="12" t="s">
        <v>16</v>
      </c>
      <c r="D19" s="12" t="s">
        <v>18</v>
      </c>
      <c r="E19" s="12" t="s">
        <v>141</v>
      </c>
      <c r="F19" s="22" t="s">
        <v>30</v>
      </c>
      <c r="G19" s="20">
        <v>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21">
        <v>0</v>
      </c>
      <c r="U19" s="41"/>
    </row>
    <row r="20" spans="1:21" ht="12.75">
      <c r="A20" s="1" t="s">
        <v>31</v>
      </c>
      <c r="B20" s="12">
        <v>902</v>
      </c>
      <c r="C20" s="12" t="s">
        <v>16</v>
      </c>
      <c r="D20" s="12" t="s">
        <v>18</v>
      </c>
      <c r="E20" s="12" t="s">
        <v>141</v>
      </c>
      <c r="F20" s="22" t="s">
        <v>32</v>
      </c>
      <c r="G20" s="20">
        <v>7000</v>
      </c>
      <c r="H20" s="10"/>
      <c r="I20" s="10"/>
      <c r="J20" s="10"/>
      <c r="K20" s="10"/>
      <c r="L20" s="10"/>
      <c r="M20" s="10"/>
      <c r="N20" s="10"/>
      <c r="O20" s="10"/>
      <c r="P20" s="10">
        <v>20500</v>
      </c>
      <c r="Q20" s="10"/>
      <c r="R20" s="10"/>
      <c r="S20" s="10"/>
      <c r="T20" s="21">
        <f>G20+H20+I20+J20+K20+L20+M20+N20+P20</f>
        <v>27500</v>
      </c>
      <c r="U20" s="41"/>
    </row>
    <row r="21" spans="1:21" ht="38.25">
      <c r="A21" s="1" t="s">
        <v>98</v>
      </c>
      <c r="B21" s="12">
        <v>902</v>
      </c>
      <c r="C21" s="12" t="s">
        <v>16</v>
      </c>
      <c r="D21" s="12" t="s">
        <v>18</v>
      </c>
      <c r="E21" s="12" t="s">
        <v>99</v>
      </c>
      <c r="F21" s="19" t="s">
        <v>0</v>
      </c>
      <c r="G21" s="20">
        <f>G22</f>
        <v>1656553</v>
      </c>
      <c r="H21" s="21">
        <f>H22</f>
        <v>1583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>
        <f>T22</f>
        <v>1658136</v>
      </c>
      <c r="U21" s="41"/>
    </row>
    <row r="22" spans="1:21" ht="63.75">
      <c r="A22" s="1" t="s">
        <v>19</v>
      </c>
      <c r="B22" s="12">
        <v>902</v>
      </c>
      <c r="C22" s="12" t="s">
        <v>16</v>
      </c>
      <c r="D22" s="12" t="s">
        <v>18</v>
      </c>
      <c r="E22" s="12" t="s">
        <v>99</v>
      </c>
      <c r="F22" s="22" t="s">
        <v>20</v>
      </c>
      <c r="G22" s="20">
        <f>G23</f>
        <v>1656553</v>
      </c>
      <c r="H22" s="21">
        <f>H23</f>
        <v>1583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f>T23</f>
        <v>1658136</v>
      </c>
      <c r="U22" s="41"/>
    </row>
    <row r="23" spans="1:21" ht="25.5">
      <c r="A23" s="1" t="s">
        <v>21</v>
      </c>
      <c r="B23" s="12">
        <v>902</v>
      </c>
      <c r="C23" s="12" t="s">
        <v>16</v>
      </c>
      <c r="D23" s="12" t="s">
        <v>18</v>
      </c>
      <c r="E23" s="12" t="s">
        <v>99</v>
      </c>
      <c r="F23" s="22" t="s">
        <v>22</v>
      </c>
      <c r="G23" s="20">
        <f>G24+G25</f>
        <v>1656553</v>
      </c>
      <c r="H23" s="21">
        <f>H24+H25</f>
        <v>1583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>
        <f>T24+T25</f>
        <v>1658136</v>
      </c>
      <c r="U23" s="41"/>
    </row>
    <row r="24" spans="1:21" ht="38.25">
      <c r="A24" s="1" t="s">
        <v>227</v>
      </c>
      <c r="B24" s="12">
        <v>902</v>
      </c>
      <c r="C24" s="12" t="s">
        <v>16</v>
      </c>
      <c r="D24" s="12" t="s">
        <v>18</v>
      </c>
      <c r="E24" s="12" t="s">
        <v>99</v>
      </c>
      <c r="F24" s="22">
        <v>121</v>
      </c>
      <c r="G24" s="20">
        <v>1599298</v>
      </c>
      <c r="H24" s="10">
        <v>1583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21">
        <f>G24+H24+I24+J24+K24+L24+M24+N24</f>
        <v>1600881</v>
      </c>
      <c r="U24" s="41"/>
    </row>
    <row r="25" spans="1:21" ht="38.25">
      <c r="A25" s="1" t="s">
        <v>139</v>
      </c>
      <c r="B25" s="12">
        <v>902</v>
      </c>
      <c r="C25" s="12" t="s">
        <v>16</v>
      </c>
      <c r="D25" s="12" t="s">
        <v>18</v>
      </c>
      <c r="E25" s="12" t="s">
        <v>99</v>
      </c>
      <c r="F25" s="22">
        <v>122</v>
      </c>
      <c r="G25" s="20">
        <v>57255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21">
        <f>G25+H25+I25+J25+K25+L25+M25+N25</f>
        <v>57255</v>
      </c>
      <c r="U25" s="41"/>
    </row>
    <row r="26" spans="1:21" ht="51">
      <c r="A26" s="14" t="s">
        <v>34</v>
      </c>
      <c r="B26" s="15">
        <v>902</v>
      </c>
      <c r="C26" s="15" t="s">
        <v>16</v>
      </c>
      <c r="D26" s="15" t="s">
        <v>35</v>
      </c>
      <c r="E26" s="17" t="s">
        <v>0</v>
      </c>
      <c r="F26" s="18" t="s">
        <v>0</v>
      </c>
      <c r="G26" s="5">
        <f>G32+G27</f>
        <v>39470057</v>
      </c>
      <c r="H26" s="3">
        <f>H32+H43</f>
        <v>-21857</v>
      </c>
      <c r="I26" s="3">
        <f>I32+I43+I48</f>
        <v>112408.42</v>
      </c>
      <c r="J26" s="3"/>
      <c r="K26" s="3">
        <f>K32+K48+K27</f>
        <v>10000</v>
      </c>
      <c r="L26" s="3"/>
      <c r="M26" s="3">
        <f aca="true" t="shared" si="2" ref="M26:T26">M32+M48+M27</f>
        <v>16600.5</v>
      </c>
      <c r="N26" s="3">
        <f t="shared" si="2"/>
        <v>139100</v>
      </c>
      <c r="O26" s="3">
        <f t="shared" si="2"/>
        <v>694</v>
      </c>
      <c r="P26" s="3">
        <f t="shared" si="2"/>
        <v>875336.48</v>
      </c>
      <c r="Q26" s="3">
        <f t="shared" si="2"/>
        <v>1606343.48</v>
      </c>
      <c r="R26" s="3"/>
      <c r="S26" s="3">
        <f t="shared" si="2"/>
        <v>860000</v>
      </c>
      <c r="T26" s="3">
        <f t="shared" si="2"/>
        <v>42770855.879999995</v>
      </c>
      <c r="U26" s="41"/>
    </row>
    <row r="27" spans="1:21" ht="25.5">
      <c r="A27" s="23" t="s">
        <v>143</v>
      </c>
      <c r="B27" s="12">
        <v>902</v>
      </c>
      <c r="C27" s="12" t="s">
        <v>16</v>
      </c>
      <c r="D27" s="12" t="s">
        <v>35</v>
      </c>
      <c r="E27" s="12" t="s">
        <v>102</v>
      </c>
      <c r="F27" s="22"/>
      <c r="G27" s="20">
        <f>G28</f>
        <v>1228146</v>
      </c>
      <c r="H27" s="21">
        <f>H28</f>
        <v>2173</v>
      </c>
      <c r="I27" s="21"/>
      <c r="J27" s="21"/>
      <c r="K27" s="21"/>
      <c r="L27" s="21"/>
      <c r="M27" s="21"/>
      <c r="N27" s="21"/>
      <c r="O27" s="21">
        <f>O28</f>
        <v>2094</v>
      </c>
      <c r="P27" s="21"/>
      <c r="Q27" s="21"/>
      <c r="R27" s="21"/>
      <c r="S27" s="21"/>
      <c r="T27" s="21">
        <f>T28</f>
        <v>1232413</v>
      </c>
      <c r="U27" s="41"/>
    </row>
    <row r="28" spans="1:21" ht="63.75">
      <c r="A28" s="1" t="s">
        <v>19</v>
      </c>
      <c r="B28" s="12">
        <v>902</v>
      </c>
      <c r="C28" s="12" t="s">
        <v>16</v>
      </c>
      <c r="D28" s="12" t="s">
        <v>35</v>
      </c>
      <c r="E28" s="12" t="s">
        <v>102</v>
      </c>
      <c r="F28" s="22">
        <v>100</v>
      </c>
      <c r="G28" s="20">
        <f>G29</f>
        <v>1228146</v>
      </c>
      <c r="H28" s="21">
        <f>H29</f>
        <v>2173</v>
      </c>
      <c r="I28" s="21"/>
      <c r="J28" s="21"/>
      <c r="K28" s="21"/>
      <c r="L28" s="21"/>
      <c r="M28" s="21"/>
      <c r="N28" s="21"/>
      <c r="O28" s="21">
        <f>O29</f>
        <v>2094</v>
      </c>
      <c r="P28" s="21"/>
      <c r="Q28" s="21"/>
      <c r="R28" s="21"/>
      <c r="S28" s="21"/>
      <c r="T28" s="21">
        <f>T29</f>
        <v>1232413</v>
      </c>
      <c r="U28" s="41"/>
    </row>
    <row r="29" spans="1:21" ht="25.5">
      <c r="A29" s="1" t="s">
        <v>21</v>
      </c>
      <c r="B29" s="12">
        <v>902</v>
      </c>
      <c r="C29" s="12" t="s">
        <v>16</v>
      </c>
      <c r="D29" s="12" t="s">
        <v>35</v>
      </c>
      <c r="E29" s="12" t="s">
        <v>102</v>
      </c>
      <c r="F29" s="22">
        <v>120</v>
      </c>
      <c r="G29" s="20">
        <f>G30+G31</f>
        <v>1228146</v>
      </c>
      <c r="H29" s="21">
        <f>H30+H31</f>
        <v>2173</v>
      </c>
      <c r="I29" s="21"/>
      <c r="J29" s="21"/>
      <c r="K29" s="21"/>
      <c r="L29" s="21"/>
      <c r="M29" s="21"/>
      <c r="N29" s="21"/>
      <c r="O29" s="21">
        <f>O30+O31</f>
        <v>2094</v>
      </c>
      <c r="P29" s="21"/>
      <c r="Q29" s="21"/>
      <c r="R29" s="21"/>
      <c r="S29" s="21"/>
      <c r="T29" s="21">
        <f>T30+T31</f>
        <v>1232413</v>
      </c>
      <c r="U29" s="41"/>
    </row>
    <row r="30" spans="1:21" ht="38.25">
      <c r="A30" s="1" t="s">
        <v>227</v>
      </c>
      <c r="B30" s="12">
        <v>902</v>
      </c>
      <c r="C30" s="12" t="s">
        <v>16</v>
      </c>
      <c r="D30" s="12" t="s">
        <v>35</v>
      </c>
      <c r="E30" s="12" t="s">
        <v>102</v>
      </c>
      <c r="F30" s="22">
        <v>121</v>
      </c>
      <c r="G30" s="20">
        <v>1196916</v>
      </c>
      <c r="H30" s="10">
        <v>2173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21">
        <f>G30+H30+I30+J30+K30+L30+M30+N30</f>
        <v>1199089</v>
      </c>
      <c r="U30" s="41"/>
    </row>
    <row r="31" spans="1:21" ht="38.25">
      <c r="A31" s="1" t="s">
        <v>139</v>
      </c>
      <c r="B31" s="12">
        <v>902</v>
      </c>
      <c r="C31" s="12" t="s">
        <v>16</v>
      </c>
      <c r="D31" s="12" t="s">
        <v>35</v>
      </c>
      <c r="E31" s="12" t="s">
        <v>102</v>
      </c>
      <c r="F31" s="22">
        <v>122</v>
      </c>
      <c r="G31" s="20">
        <v>31230</v>
      </c>
      <c r="H31" s="10"/>
      <c r="I31" s="10"/>
      <c r="J31" s="10"/>
      <c r="K31" s="10"/>
      <c r="L31" s="10"/>
      <c r="M31" s="10"/>
      <c r="N31" s="10"/>
      <c r="O31" s="10">
        <v>2094</v>
      </c>
      <c r="P31" s="10"/>
      <c r="Q31" s="10"/>
      <c r="R31" s="10"/>
      <c r="S31" s="10"/>
      <c r="T31" s="21">
        <f>G31+H31+I31+J31+K31+L31+M31+N31+O31</f>
        <v>33324</v>
      </c>
      <c r="U31" s="41"/>
    </row>
    <row r="32" spans="1:21" ht="25.5">
      <c r="A32" s="23" t="s">
        <v>140</v>
      </c>
      <c r="B32" s="12">
        <v>902</v>
      </c>
      <c r="C32" s="12" t="s">
        <v>16</v>
      </c>
      <c r="D32" s="12" t="s">
        <v>35</v>
      </c>
      <c r="E32" s="12" t="s">
        <v>142</v>
      </c>
      <c r="F32" s="19"/>
      <c r="G32" s="20">
        <f>G33+G37+G39</f>
        <v>38241911</v>
      </c>
      <c r="H32" s="21">
        <f>H33+H37+H39</f>
        <v>-21857</v>
      </c>
      <c r="I32" s="21">
        <f>I33+I37+I39</f>
        <v>4800</v>
      </c>
      <c r="J32" s="21"/>
      <c r="K32" s="21"/>
      <c r="L32" s="21"/>
      <c r="M32" s="21">
        <f>M33+M37+M39</f>
        <v>16600.5</v>
      </c>
      <c r="N32" s="21"/>
      <c r="O32" s="21"/>
      <c r="P32" s="21">
        <f>P33+P37+P39</f>
        <v>855847</v>
      </c>
      <c r="Q32" s="21">
        <f>Q33+Q37+Q39</f>
        <v>1525846.38</v>
      </c>
      <c r="R32" s="21"/>
      <c r="S32" s="21">
        <f>S33+S37+S39</f>
        <v>860000</v>
      </c>
      <c r="T32" s="21">
        <f>T33+T37+T39</f>
        <v>41183147.879999995</v>
      </c>
      <c r="U32" s="41"/>
    </row>
    <row r="33" spans="1:21" ht="63.75">
      <c r="A33" s="1" t="s">
        <v>19</v>
      </c>
      <c r="B33" s="12">
        <v>902</v>
      </c>
      <c r="C33" s="12" t="s">
        <v>16</v>
      </c>
      <c r="D33" s="12" t="s">
        <v>35</v>
      </c>
      <c r="E33" s="12" t="s">
        <v>142</v>
      </c>
      <c r="F33" s="22" t="s">
        <v>20</v>
      </c>
      <c r="G33" s="20">
        <f>G34</f>
        <v>30090565</v>
      </c>
      <c r="H33" s="21">
        <f>H34</f>
        <v>-21857</v>
      </c>
      <c r="I33" s="21"/>
      <c r="J33" s="21"/>
      <c r="K33" s="21"/>
      <c r="L33" s="21"/>
      <c r="M33" s="21">
        <f>M34</f>
        <v>16600.5</v>
      </c>
      <c r="N33" s="21"/>
      <c r="O33" s="21"/>
      <c r="P33" s="21"/>
      <c r="Q33" s="21">
        <f>Q34</f>
        <v>826297</v>
      </c>
      <c r="R33" s="21"/>
      <c r="S33" s="21"/>
      <c r="T33" s="21">
        <f>T34</f>
        <v>30611605.5</v>
      </c>
      <c r="U33" s="41"/>
    </row>
    <row r="34" spans="1:21" ht="25.5">
      <c r="A34" s="1" t="s">
        <v>21</v>
      </c>
      <c r="B34" s="12">
        <v>902</v>
      </c>
      <c r="C34" s="12" t="s">
        <v>16</v>
      </c>
      <c r="D34" s="12" t="s">
        <v>35</v>
      </c>
      <c r="E34" s="12" t="s">
        <v>142</v>
      </c>
      <c r="F34" s="22" t="s">
        <v>22</v>
      </c>
      <c r="G34" s="20">
        <f>G35+G36</f>
        <v>30090565</v>
      </c>
      <c r="H34" s="21">
        <f>H35+H36</f>
        <v>-21857</v>
      </c>
      <c r="I34" s="21"/>
      <c r="J34" s="21"/>
      <c r="K34" s="21"/>
      <c r="L34" s="21"/>
      <c r="M34" s="21">
        <f>M35+M36</f>
        <v>16600.5</v>
      </c>
      <c r="N34" s="21"/>
      <c r="O34" s="21"/>
      <c r="P34" s="21"/>
      <c r="Q34" s="21">
        <f>Q35+Q36</f>
        <v>826297</v>
      </c>
      <c r="R34" s="21"/>
      <c r="S34" s="21"/>
      <c r="T34" s="21">
        <f>T35+T36</f>
        <v>30611605.5</v>
      </c>
      <c r="U34" s="41"/>
    </row>
    <row r="35" spans="1:21" ht="38.25">
      <c r="A35" s="1" t="s">
        <v>227</v>
      </c>
      <c r="B35" s="12">
        <v>902</v>
      </c>
      <c r="C35" s="12" t="s">
        <v>16</v>
      </c>
      <c r="D35" s="12" t="s">
        <v>35</v>
      </c>
      <c r="E35" s="12" t="s">
        <v>142</v>
      </c>
      <c r="F35" s="22">
        <v>121</v>
      </c>
      <c r="G35" s="20">
        <v>29263790</v>
      </c>
      <c r="H35" s="24">
        <v>-21857</v>
      </c>
      <c r="I35" s="24"/>
      <c r="J35" s="24"/>
      <c r="K35" s="24"/>
      <c r="L35" s="24"/>
      <c r="M35" s="24">
        <v>16600.5</v>
      </c>
      <c r="N35" s="24"/>
      <c r="O35" s="24"/>
      <c r="P35" s="24"/>
      <c r="Q35" s="24">
        <v>700000</v>
      </c>
      <c r="R35" s="24">
        <v>-300000</v>
      </c>
      <c r="S35" s="24"/>
      <c r="T35" s="21">
        <f>G35+H35+I35+J35+K35+L35+M35+N35+O35+Q35+R35</f>
        <v>29658533.5</v>
      </c>
      <c r="U35" s="41"/>
    </row>
    <row r="36" spans="1:21" ht="38.25">
      <c r="A36" s="1" t="s">
        <v>139</v>
      </c>
      <c r="B36" s="12">
        <v>902</v>
      </c>
      <c r="C36" s="12" t="s">
        <v>16</v>
      </c>
      <c r="D36" s="12" t="s">
        <v>35</v>
      </c>
      <c r="E36" s="12" t="s">
        <v>142</v>
      </c>
      <c r="F36" s="22">
        <v>122</v>
      </c>
      <c r="G36" s="20">
        <v>826775</v>
      </c>
      <c r="H36" s="10"/>
      <c r="I36" s="10"/>
      <c r="J36" s="10"/>
      <c r="K36" s="10"/>
      <c r="L36" s="10"/>
      <c r="M36" s="10"/>
      <c r="N36" s="10"/>
      <c r="O36" s="10"/>
      <c r="P36" s="10"/>
      <c r="Q36" s="10">
        <v>126297</v>
      </c>
      <c r="R36" s="10"/>
      <c r="S36" s="10"/>
      <c r="T36" s="21">
        <f>G36+H36+I36+J36+K36+L36+M36+N36+O36+Q36</f>
        <v>953072</v>
      </c>
      <c r="U36" s="41"/>
    </row>
    <row r="37" spans="1:21" ht="25.5">
      <c r="A37" s="1" t="s">
        <v>23</v>
      </c>
      <c r="B37" s="12">
        <v>902</v>
      </c>
      <c r="C37" s="12" t="s">
        <v>16</v>
      </c>
      <c r="D37" s="12" t="s">
        <v>35</v>
      </c>
      <c r="E37" s="12" t="s">
        <v>142</v>
      </c>
      <c r="F37" s="22">
        <v>200</v>
      </c>
      <c r="G37" s="20">
        <f>G38</f>
        <v>7536346</v>
      </c>
      <c r="H37" s="10"/>
      <c r="I37" s="21">
        <f>I38</f>
        <v>4800</v>
      </c>
      <c r="J37" s="21"/>
      <c r="K37" s="21"/>
      <c r="L37" s="21"/>
      <c r="M37" s="21"/>
      <c r="N37" s="21"/>
      <c r="O37" s="21"/>
      <c r="P37" s="21">
        <f>P38</f>
        <v>855847</v>
      </c>
      <c r="Q37" s="21">
        <f>Q38</f>
        <v>699549.38</v>
      </c>
      <c r="R37" s="21"/>
      <c r="S37" s="21">
        <f>S38</f>
        <v>860000</v>
      </c>
      <c r="T37" s="21">
        <f>T38</f>
        <v>9956542.379999999</v>
      </c>
      <c r="U37" s="41"/>
    </row>
    <row r="38" spans="1:21" ht="38.25">
      <c r="A38" s="1" t="s">
        <v>25</v>
      </c>
      <c r="B38" s="12">
        <v>902</v>
      </c>
      <c r="C38" s="12" t="s">
        <v>16</v>
      </c>
      <c r="D38" s="12" t="s">
        <v>35</v>
      </c>
      <c r="E38" s="12" t="s">
        <v>142</v>
      </c>
      <c r="F38" s="22">
        <v>240</v>
      </c>
      <c r="G38" s="20">
        <v>7536346</v>
      </c>
      <c r="H38" s="10"/>
      <c r="I38" s="10">
        <v>4800</v>
      </c>
      <c r="J38" s="10"/>
      <c r="K38" s="10"/>
      <c r="L38" s="10"/>
      <c r="M38" s="10"/>
      <c r="N38" s="10"/>
      <c r="O38" s="10"/>
      <c r="P38" s="10">
        <v>855847</v>
      </c>
      <c r="Q38" s="10">
        <v>699549.38</v>
      </c>
      <c r="R38" s="10">
        <v>0</v>
      </c>
      <c r="S38" s="10">
        <v>860000</v>
      </c>
      <c r="T38" s="21">
        <f>G38+H38+I38+J38+K38+L38+M38+N38+O38+Q38+P38+S38+R38</f>
        <v>9956542.379999999</v>
      </c>
      <c r="U38" s="41"/>
    </row>
    <row r="39" spans="1:21" ht="28.5" customHeight="1">
      <c r="A39" s="1" t="s">
        <v>27</v>
      </c>
      <c r="B39" s="12">
        <v>902</v>
      </c>
      <c r="C39" s="12" t="s">
        <v>16</v>
      </c>
      <c r="D39" s="12" t="s">
        <v>35</v>
      </c>
      <c r="E39" s="12" t="s">
        <v>142</v>
      </c>
      <c r="F39" s="22">
        <v>800</v>
      </c>
      <c r="G39" s="20">
        <f>G40</f>
        <v>615000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21">
        <f>T40</f>
        <v>615000</v>
      </c>
      <c r="U39" s="41"/>
    </row>
    <row r="40" spans="1:21" ht="12.75">
      <c r="A40" s="1" t="s">
        <v>101</v>
      </c>
      <c r="B40" s="12">
        <v>902</v>
      </c>
      <c r="C40" s="12" t="s">
        <v>16</v>
      </c>
      <c r="D40" s="12" t="s">
        <v>35</v>
      </c>
      <c r="E40" s="12" t="s">
        <v>142</v>
      </c>
      <c r="F40" s="22">
        <v>850</v>
      </c>
      <c r="G40" s="20">
        <f>G41+G42</f>
        <v>615000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21">
        <f>T41+T42</f>
        <v>615000</v>
      </c>
      <c r="U40" s="41"/>
    </row>
    <row r="41" spans="1:21" ht="25.5">
      <c r="A41" s="1" t="s">
        <v>29</v>
      </c>
      <c r="B41" s="12">
        <v>902</v>
      </c>
      <c r="C41" s="12" t="s">
        <v>16</v>
      </c>
      <c r="D41" s="12" t="s">
        <v>35</v>
      </c>
      <c r="E41" s="12" t="s">
        <v>142</v>
      </c>
      <c r="F41" s="22">
        <v>851</v>
      </c>
      <c r="G41" s="20">
        <v>510000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1">
        <f>G41+H41+I41+J41+K41+L41+M41+N41</f>
        <v>510000</v>
      </c>
      <c r="U41" s="41"/>
    </row>
    <row r="42" spans="1:21" ht="42" customHeight="1">
      <c r="A42" s="1" t="s">
        <v>31</v>
      </c>
      <c r="B42" s="12">
        <v>902</v>
      </c>
      <c r="C42" s="12" t="s">
        <v>16</v>
      </c>
      <c r="D42" s="12" t="s">
        <v>35</v>
      </c>
      <c r="E42" s="12" t="s">
        <v>142</v>
      </c>
      <c r="F42" s="22">
        <v>852</v>
      </c>
      <c r="G42" s="20">
        <v>105000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21">
        <f>G42+H42+I42+J42+K42+L42+M42+N42</f>
        <v>105000</v>
      </c>
      <c r="U42" s="41"/>
    </row>
    <row r="43" spans="1:21" ht="25.5" customHeight="1" hidden="1">
      <c r="A43" s="23" t="s">
        <v>143</v>
      </c>
      <c r="B43" s="12">
        <v>902</v>
      </c>
      <c r="C43" s="12" t="s">
        <v>16</v>
      </c>
      <c r="D43" s="12" t="s">
        <v>35</v>
      </c>
      <c r="E43" s="12" t="s">
        <v>102</v>
      </c>
      <c r="F43" s="22"/>
      <c r="G43" s="20">
        <f>G44</f>
        <v>0</v>
      </c>
      <c r="H43" s="21">
        <f>H44</f>
        <v>0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>
        <f>T44</f>
        <v>0</v>
      </c>
      <c r="U43" s="41"/>
    </row>
    <row r="44" spans="1:21" ht="63.75" customHeight="1" hidden="1">
      <c r="A44" s="1" t="s">
        <v>19</v>
      </c>
      <c r="B44" s="12">
        <v>902</v>
      </c>
      <c r="C44" s="12" t="s">
        <v>16</v>
      </c>
      <c r="D44" s="12" t="s">
        <v>35</v>
      </c>
      <c r="E44" s="12" t="s">
        <v>102</v>
      </c>
      <c r="F44" s="22">
        <v>100</v>
      </c>
      <c r="G44" s="20">
        <f>G45</f>
        <v>0</v>
      </c>
      <c r="H44" s="21">
        <f>H45</f>
        <v>0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>
        <f>T45</f>
        <v>0</v>
      </c>
      <c r="U44" s="41"/>
    </row>
    <row r="45" spans="1:21" ht="25.5" customHeight="1" hidden="1">
      <c r="A45" s="1" t="s">
        <v>21</v>
      </c>
      <c r="B45" s="12">
        <v>902</v>
      </c>
      <c r="C45" s="12" t="s">
        <v>16</v>
      </c>
      <c r="D45" s="12" t="s">
        <v>35</v>
      </c>
      <c r="E45" s="12" t="s">
        <v>102</v>
      </c>
      <c r="F45" s="22">
        <v>120</v>
      </c>
      <c r="G45" s="20">
        <f>G46+G47</f>
        <v>0</v>
      </c>
      <c r="H45" s="21">
        <f>H46+H47</f>
        <v>0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>
        <f>T46+T47</f>
        <v>0</v>
      </c>
      <c r="U45" s="41"/>
    </row>
    <row r="46" spans="1:21" ht="38.25" customHeight="1" hidden="1">
      <c r="A46" s="1" t="s">
        <v>227</v>
      </c>
      <c r="B46" s="12">
        <v>902</v>
      </c>
      <c r="C46" s="12" t="s">
        <v>16</v>
      </c>
      <c r="D46" s="12" t="s">
        <v>35</v>
      </c>
      <c r="E46" s="12" t="s">
        <v>102</v>
      </c>
      <c r="F46" s="22">
        <v>121</v>
      </c>
      <c r="G46" s="20">
        <v>0</v>
      </c>
      <c r="H46" s="10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21">
        <f>G46+H46</f>
        <v>0</v>
      </c>
      <c r="U46" s="41"/>
    </row>
    <row r="47" spans="1:21" ht="38.25" customHeight="1" hidden="1">
      <c r="A47" s="1" t="s">
        <v>139</v>
      </c>
      <c r="B47" s="12">
        <v>902</v>
      </c>
      <c r="C47" s="12" t="s">
        <v>16</v>
      </c>
      <c r="D47" s="12" t="s">
        <v>35</v>
      </c>
      <c r="E47" s="12" t="s">
        <v>102</v>
      </c>
      <c r="F47" s="22">
        <v>122</v>
      </c>
      <c r="G47" s="20">
        <v>0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21">
        <v>0</v>
      </c>
      <c r="U47" s="41"/>
    </row>
    <row r="48" spans="1:21" ht="12.75">
      <c r="A48" s="1" t="s">
        <v>105</v>
      </c>
      <c r="B48" s="12">
        <v>902</v>
      </c>
      <c r="C48" s="12" t="s">
        <v>16</v>
      </c>
      <c r="D48" s="12" t="s">
        <v>35</v>
      </c>
      <c r="E48" s="12" t="s">
        <v>106</v>
      </c>
      <c r="F48" s="22"/>
      <c r="G48" s="20"/>
      <c r="H48" s="10"/>
      <c r="I48" s="21">
        <f>I49</f>
        <v>107608.42</v>
      </c>
      <c r="J48" s="21"/>
      <c r="K48" s="21">
        <f>K49</f>
        <v>10000</v>
      </c>
      <c r="L48" s="21"/>
      <c r="M48" s="21"/>
      <c r="N48" s="21">
        <f aca="true" t="shared" si="3" ref="N48:T49">N49</f>
        <v>139100</v>
      </c>
      <c r="O48" s="21">
        <f t="shared" si="3"/>
        <v>-1400</v>
      </c>
      <c r="P48" s="21">
        <f t="shared" si="3"/>
        <v>19489.48</v>
      </c>
      <c r="Q48" s="21">
        <f t="shared" si="3"/>
        <v>80497.1</v>
      </c>
      <c r="R48" s="21"/>
      <c r="S48" s="21"/>
      <c r="T48" s="21">
        <f t="shared" si="3"/>
        <v>355295</v>
      </c>
      <c r="U48" s="41"/>
    </row>
    <row r="49" spans="1:21" ht="12.75">
      <c r="A49" s="1" t="s">
        <v>27</v>
      </c>
      <c r="B49" s="12">
        <v>902</v>
      </c>
      <c r="C49" s="12" t="s">
        <v>16</v>
      </c>
      <c r="D49" s="12" t="s">
        <v>35</v>
      </c>
      <c r="E49" s="12" t="s">
        <v>106</v>
      </c>
      <c r="F49" s="22">
        <v>800</v>
      </c>
      <c r="G49" s="20"/>
      <c r="H49" s="10"/>
      <c r="I49" s="21">
        <f>I50</f>
        <v>107608.42</v>
      </c>
      <c r="J49" s="21"/>
      <c r="K49" s="21">
        <f>K50</f>
        <v>10000</v>
      </c>
      <c r="L49" s="21"/>
      <c r="M49" s="21"/>
      <c r="N49" s="21">
        <f t="shared" si="3"/>
        <v>139100</v>
      </c>
      <c r="O49" s="21">
        <f t="shared" si="3"/>
        <v>-1400</v>
      </c>
      <c r="P49" s="21">
        <f t="shared" si="3"/>
        <v>19489.48</v>
      </c>
      <c r="Q49" s="21">
        <f t="shared" si="3"/>
        <v>80497.1</v>
      </c>
      <c r="R49" s="21"/>
      <c r="S49" s="21"/>
      <c r="T49" s="21">
        <f t="shared" si="3"/>
        <v>355295</v>
      </c>
      <c r="U49" s="41"/>
    </row>
    <row r="50" spans="1:21" ht="12.75">
      <c r="A50" s="1" t="s">
        <v>59</v>
      </c>
      <c r="B50" s="12">
        <v>902</v>
      </c>
      <c r="C50" s="12" t="s">
        <v>16</v>
      </c>
      <c r="D50" s="12" t="s">
        <v>35</v>
      </c>
      <c r="E50" s="12" t="s">
        <v>106</v>
      </c>
      <c r="F50" s="22">
        <v>870</v>
      </c>
      <c r="G50" s="20"/>
      <c r="H50" s="10"/>
      <c r="I50" s="10">
        <v>107608.42</v>
      </c>
      <c r="J50" s="10"/>
      <c r="K50" s="10">
        <v>10000</v>
      </c>
      <c r="L50" s="10"/>
      <c r="M50" s="10"/>
      <c r="N50" s="10">
        <v>139100</v>
      </c>
      <c r="O50" s="10">
        <v>-1400</v>
      </c>
      <c r="P50" s="10">
        <v>19489.48</v>
      </c>
      <c r="Q50" s="10">
        <v>80497.1</v>
      </c>
      <c r="R50" s="10"/>
      <c r="S50" s="10"/>
      <c r="T50" s="21">
        <f>G50+H50+I50+J50+K50+L50+M50+N50+O50+Q50+P50</f>
        <v>355295</v>
      </c>
      <c r="U50" s="41"/>
    </row>
    <row r="51" spans="1:21" ht="38.25">
      <c r="A51" s="14" t="s">
        <v>81</v>
      </c>
      <c r="B51" s="15">
        <v>902</v>
      </c>
      <c r="C51" s="15" t="s">
        <v>16</v>
      </c>
      <c r="D51" s="15" t="s">
        <v>57</v>
      </c>
      <c r="E51" s="17" t="s">
        <v>0</v>
      </c>
      <c r="F51" s="18" t="s">
        <v>0</v>
      </c>
      <c r="G51" s="5">
        <f>G57+G52</f>
        <v>2193243</v>
      </c>
      <c r="H51" s="3">
        <f>H57+H64</f>
        <v>0</v>
      </c>
      <c r="I51" s="3"/>
      <c r="J51" s="3"/>
      <c r="K51" s="3"/>
      <c r="L51" s="3"/>
      <c r="M51" s="3"/>
      <c r="N51" s="3"/>
      <c r="O51" s="3">
        <f>O57+O52</f>
        <v>1745</v>
      </c>
      <c r="P51" s="3"/>
      <c r="Q51" s="3">
        <f>Q57+Q52</f>
        <v>1047</v>
      </c>
      <c r="R51" s="3"/>
      <c r="S51" s="3"/>
      <c r="T51" s="3">
        <f>T57+T52</f>
        <v>2270394</v>
      </c>
      <c r="U51" s="41"/>
    </row>
    <row r="52" spans="1:21" ht="38.25">
      <c r="A52" s="25" t="s">
        <v>144</v>
      </c>
      <c r="B52" s="15">
        <v>902</v>
      </c>
      <c r="C52" s="15" t="s">
        <v>16</v>
      </c>
      <c r="D52" s="15" t="s">
        <v>57</v>
      </c>
      <c r="E52" s="15" t="s">
        <v>146</v>
      </c>
      <c r="F52" s="18" t="s">
        <v>0</v>
      </c>
      <c r="G52" s="5">
        <f>G53</f>
        <v>1519137</v>
      </c>
      <c r="H52" s="3">
        <f>H53</f>
        <v>74359</v>
      </c>
      <c r="I52" s="3"/>
      <c r="J52" s="3"/>
      <c r="K52" s="3"/>
      <c r="L52" s="3"/>
      <c r="M52" s="3"/>
      <c r="N52" s="3"/>
      <c r="O52" s="3">
        <f>O53</f>
        <v>1745</v>
      </c>
      <c r="P52" s="3"/>
      <c r="Q52" s="3"/>
      <c r="R52" s="3"/>
      <c r="S52" s="3"/>
      <c r="T52" s="3">
        <f>T53</f>
        <v>1595241</v>
      </c>
      <c r="U52" s="41"/>
    </row>
    <row r="53" spans="1:21" ht="63.75">
      <c r="A53" s="1" t="s">
        <v>19</v>
      </c>
      <c r="B53" s="12">
        <v>902</v>
      </c>
      <c r="C53" s="12" t="s">
        <v>16</v>
      </c>
      <c r="D53" s="12" t="s">
        <v>57</v>
      </c>
      <c r="E53" s="12" t="s">
        <v>146</v>
      </c>
      <c r="F53" s="22">
        <v>100</v>
      </c>
      <c r="G53" s="20">
        <f>G54</f>
        <v>1519137</v>
      </c>
      <c r="H53" s="21">
        <f>H54</f>
        <v>74359</v>
      </c>
      <c r="I53" s="21"/>
      <c r="J53" s="21"/>
      <c r="K53" s="21"/>
      <c r="L53" s="21"/>
      <c r="M53" s="21"/>
      <c r="N53" s="21"/>
      <c r="O53" s="21">
        <f>O54</f>
        <v>1745</v>
      </c>
      <c r="P53" s="21"/>
      <c r="Q53" s="21"/>
      <c r="R53" s="21"/>
      <c r="S53" s="21"/>
      <c r="T53" s="21">
        <f>T54</f>
        <v>1595241</v>
      </c>
      <c r="U53" s="41"/>
    </row>
    <row r="54" spans="1:21" ht="25.5">
      <c r="A54" s="1" t="s">
        <v>21</v>
      </c>
      <c r="B54" s="12">
        <v>902</v>
      </c>
      <c r="C54" s="12" t="s">
        <v>16</v>
      </c>
      <c r="D54" s="12" t="s">
        <v>57</v>
      </c>
      <c r="E54" s="12" t="s">
        <v>146</v>
      </c>
      <c r="F54" s="22" t="s">
        <v>22</v>
      </c>
      <c r="G54" s="20">
        <f>G55+G56</f>
        <v>1519137</v>
      </c>
      <c r="H54" s="21">
        <f>H55+H56</f>
        <v>74359</v>
      </c>
      <c r="I54" s="21"/>
      <c r="J54" s="21"/>
      <c r="K54" s="21"/>
      <c r="L54" s="21"/>
      <c r="M54" s="21"/>
      <c r="N54" s="21"/>
      <c r="O54" s="21">
        <f>O55+O56</f>
        <v>1745</v>
      </c>
      <c r="P54" s="21"/>
      <c r="Q54" s="21"/>
      <c r="R54" s="21"/>
      <c r="S54" s="21"/>
      <c r="T54" s="21">
        <f>T55+T56</f>
        <v>1595241</v>
      </c>
      <c r="U54" s="41"/>
    </row>
    <row r="55" spans="1:21" ht="38.25">
      <c r="A55" s="1" t="s">
        <v>227</v>
      </c>
      <c r="B55" s="12">
        <v>902</v>
      </c>
      <c r="C55" s="12" t="s">
        <v>16</v>
      </c>
      <c r="D55" s="12" t="s">
        <v>57</v>
      </c>
      <c r="E55" s="12" t="s">
        <v>146</v>
      </c>
      <c r="F55" s="22">
        <v>121</v>
      </c>
      <c r="G55" s="20">
        <v>1493112</v>
      </c>
      <c r="H55" s="10">
        <v>74359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21">
        <f>G55+H55+I55+J55+K55+L55+M55+N55</f>
        <v>1567471</v>
      </c>
      <c r="U55" s="41"/>
    </row>
    <row r="56" spans="1:21" ht="38.25">
      <c r="A56" s="1" t="s">
        <v>139</v>
      </c>
      <c r="B56" s="12">
        <v>902</v>
      </c>
      <c r="C56" s="12" t="s">
        <v>16</v>
      </c>
      <c r="D56" s="12" t="s">
        <v>57</v>
      </c>
      <c r="E56" s="12" t="s">
        <v>146</v>
      </c>
      <c r="F56" s="22">
        <v>122</v>
      </c>
      <c r="G56" s="20">
        <v>26025</v>
      </c>
      <c r="H56" s="10"/>
      <c r="I56" s="10"/>
      <c r="J56" s="10"/>
      <c r="K56" s="10"/>
      <c r="L56" s="10"/>
      <c r="M56" s="10"/>
      <c r="N56" s="10"/>
      <c r="O56" s="10">
        <v>1745</v>
      </c>
      <c r="P56" s="10"/>
      <c r="Q56" s="10"/>
      <c r="R56" s="10"/>
      <c r="S56" s="10"/>
      <c r="T56" s="21">
        <f>G56+H56+I56+J56+K56+L56+M56+N56+O56</f>
        <v>27770</v>
      </c>
      <c r="U56" s="41"/>
    </row>
    <row r="57" spans="1:21" ht="52.5" customHeight="1">
      <c r="A57" s="23" t="s">
        <v>145</v>
      </c>
      <c r="B57" s="12">
        <v>902</v>
      </c>
      <c r="C57" s="12" t="s">
        <v>16</v>
      </c>
      <c r="D57" s="12" t="s">
        <v>57</v>
      </c>
      <c r="E57" s="12" t="s">
        <v>103</v>
      </c>
      <c r="F57" s="19"/>
      <c r="G57" s="20">
        <f>G58+G62</f>
        <v>674106</v>
      </c>
      <c r="H57" s="10"/>
      <c r="I57" s="10"/>
      <c r="J57" s="10"/>
      <c r="K57" s="10"/>
      <c r="L57" s="10"/>
      <c r="M57" s="10"/>
      <c r="N57" s="10"/>
      <c r="O57" s="10"/>
      <c r="P57" s="10"/>
      <c r="Q57" s="21">
        <f>Q58+Q62</f>
        <v>1047</v>
      </c>
      <c r="R57" s="21"/>
      <c r="S57" s="21"/>
      <c r="T57" s="21">
        <f>T58+T62</f>
        <v>675153</v>
      </c>
      <c r="U57" s="41"/>
    </row>
    <row r="58" spans="1:21" ht="63.75">
      <c r="A58" s="1" t="s">
        <v>19</v>
      </c>
      <c r="B58" s="12">
        <v>902</v>
      </c>
      <c r="C58" s="12" t="s">
        <v>16</v>
      </c>
      <c r="D58" s="12" t="s">
        <v>57</v>
      </c>
      <c r="E58" s="12" t="s">
        <v>103</v>
      </c>
      <c r="F58" s="22" t="s">
        <v>20</v>
      </c>
      <c r="G58" s="20">
        <f>G59</f>
        <v>436783</v>
      </c>
      <c r="H58" s="10"/>
      <c r="I58" s="10"/>
      <c r="J58" s="10"/>
      <c r="K58" s="10"/>
      <c r="L58" s="10"/>
      <c r="M58" s="10"/>
      <c r="N58" s="10"/>
      <c r="O58" s="10"/>
      <c r="P58" s="10"/>
      <c r="Q58" s="21">
        <f>Q59</f>
        <v>1047</v>
      </c>
      <c r="R58" s="21"/>
      <c r="S58" s="21"/>
      <c r="T58" s="21">
        <f>T59</f>
        <v>437830</v>
      </c>
      <c r="U58" s="41"/>
    </row>
    <row r="59" spans="1:21" ht="25.5">
      <c r="A59" s="1" t="s">
        <v>21</v>
      </c>
      <c r="B59" s="12">
        <v>902</v>
      </c>
      <c r="C59" s="12" t="s">
        <v>16</v>
      </c>
      <c r="D59" s="12" t="s">
        <v>57</v>
      </c>
      <c r="E59" s="12" t="s">
        <v>103</v>
      </c>
      <c r="F59" s="22">
        <v>120</v>
      </c>
      <c r="G59" s="20">
        <f>G60+G61</f>
        <v>436783</v>
      </c>
      <c r="H59" s="10"/>
      <c r="I59" s="10"/>
      <c r="J59" s="10"/>
      <c r="K59" s="10"/>
      <c r="L59" s="10"/>
      <c r="M59" s="10"/>
      <c r="N59" s="10"/>
      <c r="O59" s="10"/>
      <c r="P59" s="10"/>
      <c r="Q59" s="21">
        <f>Q60+Q61</f>
        <v>1047</v>
      </c>
      <c r="R59" s="21"/>
      <c r="S59" s="21"/>
      <c r="T59" s="21">
        <f>T60+T61</f>
        <v>437830</v>
      </c>
      <c r="U59" s="41"/>
    </row>
    <row r="60" spans="1:21" ht="38.25">
      <c r="A60" s="1" t="s">
        <v>227</v>
      </c>
      <c r="B60" s="12">
        <v>902</v>
      </c>
      <c r="C60" s="12" t="s">
        <v>16</v>
      </c>
      <c r="D60" s="12" t="s">
        <v>57</v>
      </c>
      <c r="E60" s="12" t="s">
        <v>103</v>
      </c>
      <c r="F60" s="22">
        <v>121</v>
      </c>
      <c r="G60" s="20">
        <v>413168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21">
        <f>G60+H60+I60+J60+K60+L60+M60+N60</f>
        <v>413168</v>
      </c>
      <c r="U60" s="41"/>
    </row>
    <row r="61" spans="1:21" ht="38.25">
      <c r="A61" s="1" t="s">
        <v>139</v>
      </c>
      <c r="B61" s="12">
        <v>902</v>
      </c>
      <c r="C61" s="12" t="s">
        <v>16</v>
      </c>
      <c r="D61" s="12" t="s">
        <v>57</v>
      </c>
      <c r="E61" s="12" t="s">
        <v>103</v>
      </c>
      <c r="F61" s="22">
        <v>122</v>
      </c>
      <c r="G61" s="20">
        <v>23615</v>
      </c>
      <c r="H61" s="10"/>
      <c r="I61" s="10"/>
      <c r="J61" s="10"/>
      <c r="K61" s="10"/>
      <c r="L61" s="10"/>
      <c r="M61" s="10"/>
      <c r="N61" s="10"/>
      <c r="O61" s="10"/>
      <c r="P61" s="10"/>
      <c r="Q61" s="10">
        <v>1047</v>
      </c>
      <c r="R61" s="10"/>
      <c r="S61" s="10"/>
      <c r="T61" s="21">
        <f>G61+H61+I61+J61+K61+L61+M61+N61+O61+Q61</f>
        <v>24662</v>
      </c>
      <c r="U61" s="41"/>
    </row>
    <row r="62" spans="1:21" ht="25.5">
      <c r="A62" s="1" t="s">
        <v>23</v>
      </c>
      <c r="B62" s="12">
        <v>902</v>
      </c>
      <c r="C62" s="12" t="s">
        <v>16</v>
      </c>
      <c r="D62" s="12" t="s">
        <v>57</v>
      </c>
      <c r="E62" s="12" t="s">
        <v>103</v>
      </c>
      <c r="F62" s="22" t="s">
        <v>24</v>
      </c>
      <c r="G62" s="20">
        <f>G63</f>
        <v>237323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21">
        <f>T63</f>
        <v>237323</v>
      </c>
      <c r="U62" s="41"/>
    </row>
    <row r="63" spans="1:21" ht="38.25">
      <c r="A63" s="1" t="s">
        <v>25</v>
      </c>
      <c r="B63" s="12">
        <v>902</v>
      </c>
      <c r="C63" s="12" t="s">
        <v>16</v>
      </c>
      <c r="D63" s="12" t="s">
        <v>57</v>
      </c>
      <c r="E63" s="12" t="s">
        <v>103</v>
      </c>
      <c r="F63" s="22" t="s">
        <v>26</v>
      </c>
      <c r="G63" s="20">
        <v>237323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21">
        <f>G63+H63+I63+J63+K63+L63+M63+N63</f>
        <v>237323</v>
      </c>
      <c r="U63" s="41"/>
    </row>
    <row r="64" spans="1:21" ht="38.25" hidden="1">
      <c r="A64" s="25" t="s">
        <v>144</v>
      </c>
      <c r="B64" s="15">
        <v>902</v>
      </c>
      <c r="C64" s="15" t="s">
        <v>16</v>
      </c>
      <c r="D64" s="15" t="s">
        <v>57</v>
      </c>
      <c r="E64" s="15" t="s">
        <v>146</v>
      </c>
      <c r="F64" s="18" t="s">
        <v>0</v>
      </c>
      <c r="G64" s="5">
        <f>G65</f>
        <v>0</v>
      </c>
      <c r="H64" s="3">
        <f>H65</f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>
        <f>T65</f>
        <v>0</v>
      </c>
      <c r="U64" s="41"/>
    </row>
    <row r="65" spans="1:21" ht="63.75" hidden="1">
      <c r="A65" s="1" t="s">
        <v>19</v>
      </c>
      <c r="B65" s="12">
        <v>902</v>
      </c>
      <c r="C65" s="12" t="s">
        <v>16</v>
      </c>
      <c r="D65" s="12" t="s">
        <v>57</v>
      </c>
      <c r="E65" s="12" t="s">
        <v>146</v>
      </c>
      <c r="F65" s="22">
        <v>100</v>
      </c>
      <c r="G65" s="20">
        <f>G66</f>
        <v>0</v>
      </c>
      <c r="H65" s="21">
        <f>H66</f>
        <v>0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>
        <f>T66</f>
        <v>0</v>
      </c>
      <c r="U65" s="41"/>
    </row>
    <row r="66" spans="1:21" ht="25.5" hidden="1">
      <c r="A66" s="1" t="s">
        <v>21</v>
      </c>
      <c r="B66" s="12">
        <v>902</v>
      </c>
      <c r="C66" s="12" t="s">
        <v>16</v>
      </c>
      <c r="D66" s="12" t="s">
        <v>57</v>
      </c>
      <c r="E66" s="12" t="s">
        <v>146</v>
      </c>
      <c r="F66" s="22" t="s">
        <v>22</v>
      </c>
      <c r="G66" s="20">
        <f>G67+G68</f>
        <v>0</v>
      </c>
      <c r="H66" s="21">
        <f>H67+H68</f>
        <v>0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>
        <f>T67+T68</f>
        <v>0</v>
      </c>
      <c r="U66" s="41"/>
    </row>
    <row r="67" spans="1:21" ht="38.25" hidden="1">
      <c r="A67" s="1" t="s">
        <v>227</v>
      </c>
      <c r="B67" s="12">
        <v>902</v>
      </c>
      <c r="C67" s="12" t="s">
        <v>16</v>
      </c>
      <c r="D67" s="12" t="s">
        <v>57</v>
      </c>
      <c r="E67" s="12" t="s">
        <v>146</v>
      </c>
      <c r="F67" s="22">
        <v>121</v>
      </c>
      <c r="G67" s="20">
        <v>0</v>
      </c>
      <c r="H67" s="10">
        <v>0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21">
        <f>G67+H67</f>
        <v>0</v>
      </c>
      <c r="U67" s="41"/>
    </row>
    <row r="68" spans="1:21" ht="38.25" hidden="1">
      <c r="A68" s="1" t="s">
        <v>139</v>
      </c>
      <c r="B68" s="12">
        <v>902</v>
      </c>
      <c r="C68" s="12" t="s">
        <v>16</v>
      </c>
      <c r="D68" s="12" t="s">
        <v>57</v>
      </c>
      <c r="E68" s="12" t="s">
        <v>146</v>
      </c>
      <c r="F68" s="22">
        <v>122</v>
      </c>
      <c r="G68" s="20">
        <v>0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21">
        <v>0</v>
      </c>
      <c r="U68" s="41"/>
    </row>
    <row r="69" spans="1:21" ht="12.75">
      <c r="A69" s="14" t="s">
        <v>95</v>
      </c>
      <c r="B69" s="15">
        <v>902</v>
      </c>
      <c r="C69" s="15" t="s">
        <v>16</v>
      </c>
      <c r="D69" s="15" t="s">
        <v>52</v>
      </c>
      <c r="E69" s="17" t="s">
        <v>0</v>
      </c>
      <c r="F69" s="18" t="s">
        <v>0</v>
      </c>
      <c r="G69" s="5">
        <f>G70</f>
        <v>146200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3">
        <f>T70</f>
        <v>146200</v>
      </c>
      <c r="U69" s="41"/>
    </row>
    <row r="70" spans="1:21" ht="12.75">
      <c r="A70" s="1" t="s">
        <v>96</v>
      </c>
      <c r="B70" s="12">
        <v>902</v>
      </c>
      <c r="C70" s="12" t="s">
        <v>16</v>
      </c>
      <c r="D70" s="12" t="s">
        <v>52</v>
      </c>
      <c r="E70" s="12" t="s">
        <v>104</v>
      </c>
      <c r="F70" s="19" t="s">
        <v>0</v>
      </c>
      <c r="G70" s="20">
        <f>G71</f>
        <v>146200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21">
        <f>T71</f>
        <v>146200</v>
      </c>
      <c r="U70" s="41"/>
    </row>
    <row r="71" spans="1:21" ht="25.5">
      <c r="A71" s="1" t="s">
        <v>23</v>
      </c>
      <c r="B71" s="12">
        <v>902</v>
      </c>
      <c r="C71" s="12" t="s">
        <v>16</v>
      </c>
      <c r="D71" s="12" t="s">
        <v>52</v>
      </c>
      <c r="E71" s="12" t="s">
        <v>104</v>
      </c>
      <c r="F71" s="22" t="s">
        <v>24</v>
      </c>
      <c r="G71" s="20">
        <f>G72</f>
        <v>146200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21">
        <f>T72</f>
        <v>146200</v>
      </c>
      <c r="U71" s="41"/>
    </row>
    <row r="72" spans="1:21" ht="38.25">
      <c r="A72" s="1" t="s">
        <v>25</v>
      </c>
      <c r="B72" s="12">
        <v>902</v>
      </c>
      <c r="C72" s="12" t="s">
        <v>16</v>
      </c>
      <c r="D72" s="12" t="s">
        <v>52</v>
      </c>
      <c r="E72" s="12" t="s">
        <v>104</v>
      </c>
      <c r="F72" s="22" t="s">
        <v>26</v>
      </c>
      <c r="G72" s="20">
        <v>146200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21">
        <f>G72+H72+I72+J72+K72+L72+M72+N72</f>
        <v>146200</v>
      </c>
      <c r="U72" s="41"/>
    </row>
    <row r="73" spans="1:21" s="43" customFormat="1" ht="12.75">
      <c r="A73" s="14" t="s">
        <v>82</v>
      </c>
      <c r="B73" s="15">
        <v>902</v>
      </c>
      <c r="C73" s="15" t="s">
        <v>16</v>
      </c>
      <c r="D73" s="15">
        <v>11</v>
      </c>
      <c r="E73" s="15"/>
      <c r="F73" s="16"/>
      <c r="G73" s="5">
        <f>G74</f>
        <v>7400000</v>
      </c>
      <c r="H73" s="26"/>
      <c r="I73" s="3">
        <f aca="true" t="shared" si="4" ref="I73:T75">I74</f>
        <v>-236978.42</v>
      </c>
      <c r="J73" s="3"/>
      <c r="K73" s="3">
        <f t="shared" si="4"/>
        <v>-1361370</v>
      </c>
      <c r="L73" s="3">
        <f t="shared" si="4"/>
        <v>-610498</v>
      </c>
      <c r="M73" s="3">
        <f t="shared" si="4"/>
        <v>-781139.43</v>
      </c>
      <c r="N73" s="3">
        <f t="shared" si="4"/>
        <v>-560726.2</v>
      </c>
      <c r="O73" s="3">
        <f t="shared" si="4"/>
        <v>-1335518.55</v>
      </c>
      <c r="P73" s="3">
        <f t="shared" si="4"/>
        <v>-850305.48</v>
      </c>
      <c r="Q73" s="3">
        <f t="shared" si="4"/>
        <v>-776367.1</v>
      </c>
      <c r="R73" s="3"/>
      <c r="S73" s="3">
        <f t="shared" si="4"/>
        <v>-661690.11</v>
      </c>
      <c r="T73" s="3">
        <f t="shared" si="4"/>
        <v>525406.7100000003</v>
      </c>
      <c r="U73" s="42"/>
    </row>
    <row r="74" spans="1:21" ht="12.75">
      <c r="A74" s="1" t="s">
        <v>105</v>
      </c>
      <c r="B74" s="12">
        <v>902</v>
      </c>
      <c r="C74" s="12" t="s">
        <v>16</v>
      </c>
      <c r="D74" s="12">
        <v>11</v>
      </c>
      <c r="E74" s="12" t="s">
        <v>106</v>
      </c>
      <c r="F74" s="22"/>
      <c r="G74" s="20">
        <f>G75</f>
        <v>7400000</v>
      </c>
      <c r="H74" s="10"/>
      <c r="I74" s="21">
        <f t="shared" si="4"/>
        <v>-236978.42</v>
      </c>
      <c r="J74" s="21"/>
      <c r="K74" s="21">
        <f t="shared" si="4"/>
        <v>-1361370</v>
      </c>
      <c r="L74" s="21">
        <f t="shared" si="4"/>
        <v>-610498</v>
      </c>
      <c r="M74" s="21">
        <f t="shared" si="4"/>
        <v>-781139.43</v>
      </c>
      <c r="N74" s="21">
        <f t="shared" si="4"/>
        <v>-560726.2</v>
      </c>
      <c r="O74" s="21">
        <f t="shared" si="4"/>
        <v>-1335518.55</v>
      </c>
      <c r="P74" s="21">
        <f t="shared" si="4"/>
        <v>-850305.48</v>
      </c>
      <c r="Q74" s="21">
        <f t="shared" si="4"/>
        <v>-776367.1</v>
      </c>
      <c r="R74" s="21"/>
      <c r="S74" s="21">
        <f t="shared" si="4"/>
        <v>-661690.11</v>
      </c>
      <c r="T74" s="21">
        <f t="shared" si="4"/>
        <v>525406.7100000003</v>
      </c>
      <c r="U74" s="41"/>
    </row>
    <row r="75" spans="1:21" ht="30" customHeight="1">
      <c r="A75" s="1" t="s">
        <v>27</v>
      </c>
      <c r="B75" s="12">
        <v>902</v>
      </c>
      <c r="C75" s="12" t="s">
        <v>16</v>
      </c>
      <c r="D75" s="12">
        <v>11</v>
      </c>
      <c r="E75" s="12" t="s">
        <v>106</v>
      </c>
      <c r="F75" s="22">
        <v>800</v>
      </c>
      <c r="G75" s="20">
        <f>G76</f>
        <v>7400000</v>
      </c>
      <c r="H75" s="10"/>
      <c r="I75" s="21">
        <f t="shared" si="4"/>
        <v>-236978.42</v>
      </c>
      <c r="J75" s="21"/>
      <c r="K75" s="21">
        <f t="shared" si="4"/>
        <v>-1361370</v>
      </c>
      <c r="L75" s="21">
        <f t="shared" si="4"/>
        <v>-610498</v>
      </c>
      <c r="M75" s="21">
        <f t="shared" si="4"/>
        <v>-781139.43</v>
      </c>
      <c r="N75" s="21">
        <f t="shared" si="4"/>
        <v>-560726.2</v>
      </c>
      <c r="O75" s="21">
        <f t="shared" si="4"/>
        <v>-1335518.55</v>
      </c>
      <c r="P75" s="21">
        <f t="shared" si="4"/>
        <v>-850305.48</v>
      </c>
      <c r="Q75" s="21">
        <f t="shared" si="4"/>
        <v>-776367.1</v>
      </c>
      <c r="R75" s="21"/>
      <c r="S75" s="21">
        <f t="shared" si="4"/>
        <v>-661690.11</v>
      </c>
      <c r="T75" s="21">
        <f t="shared" si="4"/>
        <v>525406.7100000003</v>
      </c>
      <c r="U75" s="41"/>
    </row>
    <row r="76" spans="1:21" ht="32.25" customHeight="1">
      <c r="A76" s="1" t="s">
        <v>59</v>
      </c>
      <c r="B76" s="12">
        <v>902</v>
      </c>
      <c r="C76" s="12" t="s">
        <v>16</v>
      </c>
      <c r="D76" s="12">
        <v>11</v>
      </c>
      <c r="E76" s="12" t="s">
        <v>106</v>
      </c>
      <c r="F76" s="22">
        <v>870</v>
      </c>
      <c r="G76" s="20">
        <v>7400000</v>
      </c>
      <c r="H76" s="10"/>
      <c r="I76" s="10">
        <v>-236978.42</v>
      </c>
      <c r="J76" s="10"/>
      <c r="K76" s="10">
        <v>-1361370</v>
      </c>
      <c r="L76" s="10">
        <v>-610498</v>
      </c>
      <c r="M76" s="10">
        <v>-781139.43</v>
      </c>
      <c r="N76" s="10">
        <v>-560726.2</v>
      </c>
      <c r="O76" s="10">
        <v>-1335518.55</v>
      </c>
      <c r="P76" s="10">
        <v>-850305.48</v>
      </c>
      <c r="Q76" s="10">
        <v>-776367.1</v>
      </c>
      <c r="R76" s="10">
        <v>300000</v>
      </c>
      <c r="S76" s="10">
        <v>-661690.11</v>
      </c>
      <c r="T76" s="21">
        <f>G76+H76+I76+J76+K76+L76+M76+N76+O76+Q76+P76+S76+R76</f>
        <v>525406.7100000003</v>
      </c>
      <c r="U76" s="41"/>
    </row>
    <row r="77" spans="1:21" s="43" customFormat="1" ht="32.25" customHeight="1">
      <c r="A77" s="14" t="s">
        <v>36</v>
      </c>
      <c r="B77" s="15">
        <v>902</v>
      </c>
      <c r="C77" s="15" t="s">
        <v>16</v>
      </c>
      <c r="D77" s="15" t="s">
        <v>37</v>
      </c>
      <c r="E77" s="15"/>
      <c r="F77" s="16"/>
      <c r="G77" s="5">
        <f>G78+G86+G114+G83</f>
        <v>405531</v>
      </c>
      <c r="H77" s="3">
        <f>H78+H86+H114+H117</f>
        <v>3437</v>
      </c>
      <c r="I77" s="3"/>
      <c r="J77" s="3"/>
      <c r="K77" s="3">
        <f>K78+K86+K114+K101+K83</f>
        <v>272973</v>
      </c>
      <c r="L77" s="3">
        <f>L78+L86+L114+L101+L83+L95</f>
        <v>53000</v>
      </c>
      <c r="M77" s="3">
        <f>M78+M86+M114+M101+M83+M95+M98</f>
        <v>393179.43</v>
      </c>
      <c r="N77" s="3">
        <f>N78+N86+N114+N101+N83+N95+N98</f>
        <v>569475.3300000001</v>
      </c>
      <c r="O77" s="3">
        <f>O78+O86+O114+O101+O83+O95+O98</f>
        <v>151331.66999999998</v>
      </c>
      <c r="P77" s="3">
        <f>P78+P86+P114+P101+P83+P95+P98+P104+P107</f>
        <v>9748000</v>
      </c>
      <c r="Q77" s="3">
        <f>Q78+Q86+Q114+Q101+Q83+Q95+Q98+Q104+Q107</f>
        <v>511800</v>
      </c>
      <c r="R77" s="3"/>
      <c r="S77" s="3">
        <f>S78+S86+S114+S101+S83+S95+S98+S104+S107</f>
        <v>98000</v>
      </c>
      <c r="T77" s="3">
        <f>T78+T86+T114+T101+T83+T95+T98+T104+T107</f>
        <v>12206727.43</v>
      </c>
      <c r="U77" s="42"/>
    </row>
    <row r="78" spans="1:21" ht="25.5">
      <c r="A78" s="1" t="s">
        <v>140</v>
      </c>
      <c r="B78" s="12">
        <v>902</v>
      </c>
      <c r="C78" s="12" t="s">
        <v>16</v>
      </c>
      <c r="D78" s="12" t="s">
        <v>37</v>
      </c>
      <c r="E78" s="12" t="s">
        <v>142</v>
      </c>
      <c r="F78" s="22"/>
      <c r="G78" s="20">
        <f>G79</f>
        <v>20331</v>
      </c>
      <c r="H78" s="21">
        <f>H79</f>
        <v>3437</v>
      </c>
      <c r="I78" s="21"/>
      <c r="J78" s="21"/>
      <c r="K78" s="21"/>
      <c r="L78" s="21"/>
      <c r="M78" s="21"/>
      <c r="N78" s="21"/>
      <c r="O78" s="21">
        <f>O79</f>
        <v>1047</v>
      </c>
      <c r="P78" s="21"/>
      <c r="Q78" s="21"/>
      <c r="R78" s="21"/>
      <c r="S78" s="21"/>
      <c r="T78" s="21">
        <f>T79</f>
        <v>24815</v>
      </c>
      <c r="U78" s="41"/>
    </row>
    <row r="79" spans="1:21" ht="63.75">
      <c r="A79" s="1" t="s">
        <v>19</v>
      </c>
      <c r="B79" s="12">
        <v>902</v>
      </c>
      <c r="C79" s="12" t="s">
        <v>16</v>
      </c>
      <c r="D79" s="12" t="s">
        <v>37</v>
      </c>
      <c r="E79" s="12" t="s">
        <v>142</v>
      </c>
      <c r="F79" s="22">
        <v>100</v>
      </c>
      <c r="G79" s="20">
        <f>G80</f>
        <v>20331</v>
      </c>
      <c r="H79" s="21">
        <f>H80</f>
        <v>3437</v>
      </c>
      <c r="I79" s="21"/>
      <c r="J79" s="21"/>
      <c r="K79" s="21"/>
      <c r="L79" s="21"/>
      <c r="M79" s="21"/>
      <c r="N79" s="21"/>
      <c r="O79" s="21">
        <f>O80</f>
        <v>1047</v>
      </c>
      <c r="P79" s="21"/>
      <c r="Q79" s="21"/>
      <c r="R79" s="21"/>
      <c r="S79" s="21"/>
      <c r="T79" s="21">
        <f>T80</f>
        <v>24815</v>
      </c>
      <c r="U79" s="41"/>
    </row>
    <row r="80" spans="1:21" ht="25.5">
      <c r="A80" s="1" t="s">
        <v>21</v>
      </c>
      <c r="B80" s="12">
        <v>902</v>
      </c>
      <c r="C80" s="12" t="s">
        <v>16</v>
      </c>
      <c r="D80" s="12" t="s">
        <v>37</v>
      </c>
      <c r="E80" s="12" t="s">
        <v>142</v>
      </c>
      <c r="F80" s="22">
        <v>120</v>
      </c>
      <c r="G80" s="20">
        <f>G81+G82</f>
        <v>20331</v>
      </c>
      <c r="H80" s="21">
        <f>H81+H82</f>
        <v>3437</v>
      </c>
      <c r="I80" s="21"/>
      <c r="J80" s="21"/>
      <c r="K80" s="21"/>
      <c r="L80" s="21"/>
      <c r="M80" s="21"/>
      <c r="N80" s="21"/>
      <c r="O80" s="21">
        <f>O81+O82</f>
        <v>1047</v>
      </c>
      <c r="P80" s="21"/>
      <c r="Q80" s="21"/>
      <c r="R80" s="21"/>
      <c r="S80" s="21"/>
      <c r="T80" s="21">
        <f>T81+T82</f>
        <v>24815</v>
      </c>
      <c r="U80" s="41"/>
    </row>
    <row r="81" spans="1:21" ht="38.25">
      <c r="A81" s="1" t="s">
        <v>227</v>
      </c>
      <c r="B81" s="12">
        <v>902</v>
      </c>
      <c r="C81" s="12" t="s">
        <v>16</v>
      </c>
      <c r="D81" s="12" t="s">
        <v>37</v>
      </c>
      <c r="E81" s="12" t="s">
        <v>142</v>
      </c>
      <c r="F81" s="22">
        <v>121</v>
      </c>
      <c r="G81" s="20">
        <v>4716</v>
      </c>
      <c r="H81" s="10">
        <v>3437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21">
        <f>G81+H81+I81+J81+K81+L81+M81+N81</f>
        <v>8153</v>
      </c>
      <c r="U81" s="41"/>
    </row>
    <row r="82" spans="1:21" ht="38.25">
      <c r="A82" s="1" t="s">
        <v>139</v>
      </c>
      <c r="B82" s="12">
        <v>902</v>
      </c>
      <c r="C82" s="12" t="s">
        <v>16</v>
      </c>
      <c r="D82" s="12" t="s">
        <v>37</v>
      </c>
      <c r="E82" s="12" t="s">
        <v>142</v>
      </c>
      <c r="F82" s="22">
        <v>122</v>
      </c>
      <c r="G82" s="20">
        <v>15615</v>
      </c>
      <c r="H82" s="10"/>
      <c r="I82" s="10"/>
      <c r="J82" s="10"/>
      <c r="K82" s="10"/>
      <c r="L82" s="10"/>
      <c r="M82" s="10"/>
      <c r="N82" s="10"/>
      <c r="O82" s="10">
        <v>1047</v>
      </c>
      <c r="P82" s="10"/>
      <c r="Q82" s="10"/>
      <c r="R82" s="10"/>
      <c r="S82" s="10"/>
      <c r="T82" s="21">
        <f>G82+H82+I82+J82+K82+L82+M82+N82+O82</f>
        <v>16662</v>
      </c>
      <c r="U82" s="41"/>
    </row>
    <row r="83" spans="1:21" ht="63.75" hidden="1">
      <c r="A83" s="1" t="s">
        <v>264</v>
      </c>
      <c r="B83" s="12">
        <v>902</v>
      </c>
      <c r="C83" s="12" t="s">
        <v>16</v>
      </c>
      <c r="D83" s="12">
        <v>13</v>
      </c>
      <c r="E83" s="12" t="s">
        <v>263</v>
      </c>
      <c r="F83" s="22"/>
      <c r="G83" s="20">
        <v>41000</v>
      </c>
      <c r="H83" s="10"/>
      <c r="I83" s="10"/>
      <c r="J83" s="10"/>
      <c r="K83" s="21">
        <f>K84</f>
        <v>23000</v>
      </c>
      <c r="L83" s="21">
        <f>L84</f>
        <v>-64000</v>
      </c>
      <c r="M83" s="21"/>
      <c r="N83" s="21"/>
      <c r="O83" s="21"/>
      <c r="P83" s="21"/>
      <c r="Q83" s="21"/>
      <c r="R83" s="21"/>
      <c r="S83" s="21"/>
      <c r="T83" s="21">
        <f>T84</f>
        <v>0</v>
      </c>
      <c r="U83" s="41"/>
    </row>
    <row r="84" spans="1:21" ht="25.5" hidden="1">
      <c r="A84" s="1" t="s">
        <v>23</v>
      </c>
      <c r="B84" s="12">
        <v>902</v>
      </c>
      <c r="C84" s="12" t="s">
        <v>16</v>
      </c>
      <c r="D84" s="12">
        <v>13</v>
      </c>
      <c r="E84" s="12" t="s">
        <v>263</v>
      </c>
      <c r="F84" s="22">
        <v>200</v>
      </c>
      <c r="G84" s="20">
        <v>41000</v>
      </c>
      <c r="H84" s="10"/>
      <c r="I84" s="10"/>
      <c r="J84" s="10"/>
      <c r="K84" s="21">
        <f>K85</f>
        <v>23000</v>
      </c>
      <c r="L84" s="21">
        <f>L85</f>
        <v>-64000</v>
      </c>
      <c r="M84" s="21"/>
      <c r="N84" s="21"/>
      <c r="O84" s="21"/>
      <c r="P84" s="21"/>
      <c r="Q84" s="21"/>
      <c r="R84" s="21"/>
      <c r="S84" s="21"/>
      <c r="T84" s="21">
        <f>T85</f>
        <v>0</v>
      </c>
      <c r="U84" s="41"/>
    </row>
    <row r="85" spans="1:21" ht="38.25" hidden="1">
      <c r="A85" s="1" t="s">
        <v>25</v>
      </c>
      <c r="B85" s="12">
        <v>902</v>
      </c>
      <c r="C85" s="12" t="s">
        <v>16</v>
      </c>
      <c r="D85" s="12">
        <v>13</v>
      </c>
      <c r="E85" s="12" t="s">
        <v>263</v>
      </c>
      <c r="F85" s="22">
        <v>240</v>
      </c>
      <c r="G85" s="20">
        <v>41000</v>
      </c>
      <c r="H85" s="10"/>
      <c r="I85" s="10"/>
      <c r="J85" s="10"/>
      <c r="K85" s="10">
        <v>23000</v>
      </c>
      <c r="L85" s="10">
        <v>-64000</v>
      </c>
      <c r="M85" s="10"/>
      <c r="N85" s="10"/>
      <c r="O85" s="10"/>
      <c r="P85" s="10"/>
      <c r="Q85" s="10"/>
      <c r="R85" s="10"/>
      <c r="S85" s="10"/>
      <c r="T85" s="21">
        <f>G85+H85+I85+J85+K85+L85</f>
        <v>0</v>
      </c>
      <c r="U85" s="41"/>
    </row>
    <row r="86" spans="1:21" ht="76.5">
      <c r="A86" s="4" t="s">
        <v>268</v>
      </c>
      <c r="B86" s="12">
        <v>902</v>
      </c>
      <c r="C86" s="12" t="s">
        <v>16</v>
      </c>
      <c r="D86" s="12">
        <v>13</v>
      </c>
      <c r="E86" s="12" t="s">
        <v>125</v>
      </c>
      <c r="F86" s="22"/>
      <c r="G86" s="20">
        <f>G88+G90</f>
        <v>329200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21">
        <f>T87+T90</f>
        <v>329200</v>
      </c>
      <c r="U86" s="41"/>
    </row>
    <row r="87" spans="1:21" ht="63.75">
      <c r="A87" s="1" t="s">
        <v>19</v>
      </c>
      <c r="B87" s="12">
        <v>902</v>
      </c>
      <c r="C87" s="12" t="s">
        <v>16</v>
      </c>
      <c r="D87" s="12" t="s">
        <v>37</v>
      </c>
      <c r="E87" s="12" t="s">
        <v>125</v>
      </c>
      <c r="F87" s="22">
        <v>100</v>
      </c>
      <c r="G87" s="2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21">
        <f>T88</f>
        <v>329000</v>
      </c>
      <c r="U87" s="41"/>
    </row>
    <row r="88" spans="1:21" ht="25.5">
      <c r="A88" s="1" t="s">
        <v>21</v>
      </c>
      <c r="B88" s="12">
        <v>902</v>
      </c>
      <c r="C88" s="12" t="s">
        <v>16</v>
      </c>
      <c r="D88" s="12" t="s">
        <v>37</v>
      </c>
      <c r="E88" s="12" t="s">
        <v>125</v>
      </c>
      <c r="F88" s="22">
        <v>120</v>
      </c>
      <c r="G88" s="20">
        <v>329000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21">
        <v>329000</v>
      </c>
      <c r="U88" s="41"/>
    </row>
    <row r="89" spans="1:21" ht="38.25">
      <c r="A89" s="1" t="s">
        <v>227</v>
      </c>
      <c r="B89" s="12">
        <v>902</v>
      </c>
      <c r="C89" s="12" t="s">
        <v>16</v>
      </c>
      <c r="D89" s="12" t="s">
        <v>37</v>
      </c>
      <c r="E89" s="12" t="s">
        <v>125</v>
      </c>
      <c r="F89" s="22">
        <v>121</v>
      </c>
      <c r="G89" s="20">
        <v>329000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21">
        <f>G89+H89+I89+J89+K89+L89+M89+N89</f>
        <v>329000</v>
      </c>
      <c r="U89" s="41"/>
    </row>
    <row r="90" spans="1:21" ht="25.5">
      <c r="A90" s="1" t="s">
        <v>23</v>
      </c>
      <c r="B90" s="12">
        <v>902</v>
      </c>
      <c r="C90" s="12" t="s">
        <v>16</v>
      </c>
      <c r="D90" s="12">
        <v>13</v>
      </c>
      <c r="E90" s="12" t="s">
        <v>125</v>
      </c>
      <c r="F90" s="22" t="s">
        <v>24</v>
      </c>
      <c r="G90" s="20">
        <f>G91</f>
        <v>200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21">
        <f>T91</f>
        <v>200</v>
      </c>
      <c r="U90" s="41"/>
    </row>
    <row r="91" spans="1:21" ht="38.25">
      <c r="A91" s="1" t="s">
        <v>25</v>
      </c>
      <c r="B91" s="12">
        <v>902</v>
      </c>
      <c r="C91" s="12" t="s">
        <v>16</v>
      </c>
      <c r="D91" s="12">
        <v>13</v>
      </c>
      <c r="E91" s="12" t="s">
        <v>125</v>
      </c>
      <c r="F91" s="22" t="s">
        <v>26</v>
      </c>
      <c r="G91" s="20">
        <v>200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21">
        <f>G91+H91+I91+J91+K91+L91+M91+N91</f>
        <v>200</v>
      </c>
      <c r="U91" s="41"/>
    </row>
    <row r="92" spans="1:21" ht="63.75" hidden="1">
      <c r="A92" s="1" t="s">
        <v>264</v>
      </c>
      <c r="B92" s="12">
        <v>902</v>
      </c>
      <c r="C92" s="12" t="s">
        <v>16</v>
      </c>
      <c r="D92" s="12">
        <v>13</v>
      </c>
      <c r="E92" s="12" t="s">
        <v>263</v>
      </c>
      <c r="F92" s="22"/>
      <c r="G92" s="20">
        <v>0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21">
        <f>T93</f>
        <v>0</v>
      </c>
      <c r="U92" s="41"/>
    </row>
    <row r="93" spans="1:21" ht="25.5" hidden="1">
      <c r="A93" s="1" t="s">
        <v>23</v>
      </c>
      <c r="B93" s="12">
        <v>902</v>
      </c>
      <c r="C93" s="12" t="s">
        <v>16</v>
      </c>
      <c r="D93" s="12">
        <v>13</v>
      </c>
      <c r="E93" s="12" t="s">
        <v>263</v>
      </c>
      <c r="F93" s="22">
        <v>200</v>
      </c>
      <c r="G93" s="20">
        <v>0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21">
        <f>T94</f>
        <v>0</v>
      </c>
      <c r="U93" s="41"/>
    </row>
    <row r="94" spans="1:21" ht="38.25" hidden="1">
      <c r="A94" s="1" t="s">
        <v>25</v>
      </c>
      <c r="B94" s="12">
        <v>902</v>
      </c>
      <c r="C94" s="12" t="s">
        <v>16</v>
      </c>
      <c r="D94" s="12">
        <v>13</v>
      </c>
      <c r="E94" s="12" t="s">
        <v>263</v>
      </c>
      <c r="F94" s="22">
        <v>240</v>
      </c>
      <c r="G94" s="20">
        <v>0</v>
      </c>
      <c r="H94" s="10"/>
      <c r="I94" s="10"/>
      <c r="J94" s="10"/>
      <c r="K94" s="10">
        <v>0</v>
      </c>
      <c r="L94" s="10"/>
      <c r="M94" s="10"/>
      <c r="N94" s="10"/>
      <c r="O94" s="10"/>
      <c r="P94" s="10"/>
      <c r="Q94" s="10"/>
      <c r="R94" s="10"/>
      <c r="S94" s="10"/>
      <c r="T94" s="21">
        <f>G94+H94+I94+J94+K94</f>
        <v>0</v>
      </c>
      <c r="U94" s="41"/>
    </row>
    <row r="95" spans="1:21" ht="38.25">
      <c r="A95" s="23" t="s">
        <v>183</v>
      </c>
      <c r="B95" s="12">
        <v>902</v>
      </c>
      <c r="C95" s="12" t="s">
        <v>16</v>
      </c>
      <c r="D95" s="12" t="s">
        <v>37</v>
      </c>
      <c r="E95" s="12" t="s">
        <v>297</v>
      </c>
      <c r="F95" s="22"/>
      <c r="G95" s="20"/>
      <c r="H95" s="10"/>
      <c r="I95" s="10"/>
      <c r="J95" s="10"/>
      <c r="K95" s="10"/>
      <c r="L95" s="21">
        <f aca="true" t="shared" si="5" ref="L95:T96">L96</f>
        <v>366973</v>
      </c>
      <c r="M95" s="21">
        <f t="shared" si="5"/>
        <v>193179.43</v>
      </c>
      <c r="N95" s="21">
        <f t="shared" si="5"/>
        <v>153510</v>
      </c>
      <c r="O95" s="21">
        <f t="shared" si="5"/>
        <v>266250</v>
      </c>
      <c r="P95" s="21"/>
      <c r="Q95" s="21">
        <f t="shared" si="5"/>
        <v>37500</v>
      </c>
      <c r="R95" s="21"/>
      <c r="S95" s="21">
        <f t="shared" si="5"/>
        <v>98000</v>
      </c>
      <c r="T95" s="21">
        <f t="shared" si="5"/>
        <v>1115412.43</v>
      </c>
      <c r="U95" s="41"/>
    </row>
    <row r="96" spans="1:21" ht="25.5">
      <c r="A96" s="1" t="s">
        <v>23</v>
      </c>
      <c r="B96" s="12">
        <v>902</v>
      </c>
      <c r="C96" s="12" t="s">
        <v>16</v>
      </c>
      <c r="D96" s="12" t="s">
        <v>37</v>
      </c>
      <c r="E96" s="12" t="s">
        <v>297</v>
      </c>
      <c r="F96" s="22" t="s">
        <v>24</v>
      </c>
      <c r="G96" s="20"/>
      <c r="H96" s="10"/>
      <c r="I96" s="10"/>
      <c r="J96" s="10"/>
      <c r="K96" s="10"/>
      <c r="L96" s="21">
        <f t="shared" si="5"/>
        <v>366973</v>
      </c>
      <c r="M96" s="21">
        <f t="shared" si="5"/>
        <v>193179.43</v>
      </c>
      <c r="N96" s="21">
        <f t="shared" si="5"/>
        <v>153510</v>
      </c>
      <c r="O96" s="21">
        <f t="shared" si="5"/>
        <v>266250</v>
      </c>
      <c r="P96" s="21"/>
      <c r="Q96" s="21">
        <f t="shared" si="5"/>
        <v>37500</v>
      </c>
      <c r="R96" s="21"/>
      <c r="S96" s="21">
        <f t="shared" si="5"/>
        <v>98000</v>
      </c>
      <c r="T96" s="21">
        <f t="shared" si="5"/>
        <v>1115412.43</v>
      </c>
      <c r="U96" s="41"/>
    </row>
    <row r="97" spans="1:21" ht="38.25">
      <c r="A97" s="1" t="s">
        <v>25</v>
      </c>
      <c r="B97" s="12">
        <v>902</v>
      </c>
      <c r="C97" s="12" t="s">
        <v>16</v>
      </c>
      <c r="D97" s="12" t="s">
        <v>37</v>
      </c>
      <c r="E97" s="12" t="s">
        <v>297</v>
      </c>
      <c r="F97" s="22" t="s">
        <v>26</v>
      </c>
      <c r="G97" s="20"/>
      <c r="H97" s="10"/>
      <c r="I97" s="10"/>
      <c r="J97" s="10"/>
      <c r="K97" s="10"/>
      <c r="L97" s="10">
        <v>366973</v>
      </c>
      <c r="M97" s="10">
        <v>193179.43</v>
      </c>
      <c r="N97" s="10">
        <v>153510</v>
      </c>
      <c r="O97" s="10">
        <v>266250</v>
      </c>
      <c r="P97" s="10"/>
      <c r="Q97" s="10">
        <v>37500</v>
      </c>
      <c r="R97" s="10"/>
      <c r="S97" s="10">
        <v>98000</v>
      </c>
      <c r="T97" s="21">
        <f>G97+H97+I97+J97+K97+L97+M97+N97+O97+Q97+P97+S97</f>
        <v>1115412.43</v>
      </c>
      <c r="U97" s="41"/>
    </row>
    <row r="98" spans="1:21" ht="12.75">
      <c r="A98" s="1" t="s">
        <v>300</v>
      </c>
      <c r="B98" s="12">
        <v>902</v>
      </c>
      <c r="C98" s="12" t="s">
        <v>16</v>
      </c>
      <c r="D98" s="12">
        <v>13</v>
      </c>
      <c r="E98" s="12" t="s">
        <v>301</v>
      </c>
      <c r="F98" s="22"/>
      <c r="G98" s="20"/>
      <c r="H98" s="10"/>
      <c r="I98" s="10"/>
      <c r="J98" s="10"/>
      <c r="K98" s="10"/>
      <c r="L98" s="10"/>
      <c r="M98" s="21">
        <f aca="true" t="shared" si="6" ref="M98:T99">M99</f>
        <v>200000</v>
      </c>
      <c r="N98" s="21">
        <f t="shared" si="6"/>
        <v>415965.33</v>
      </c>
      <c r="O98" s="21">
        <f t="shared" si="6"/>
        <v>-115965.33</v>
      </c>
      <c r="P98" s="21"/>
      <c r="Q98" s="21">
        <f t="shared" si="6"/>
        <v>474300</v>
      </c>
      <c r="R98" s="21"/>
      <c r="S98" s="21"/>
      <c r="T98" s="21">
        <f t="shared" si="6"/>
        <v>974300</v>
      </c>
      <c r="U98" s="41"/>
    </row>
    <row r="99" spans="1:21" ht="25.5">
      <c r="A99" s="1" t="s">
        <v>23</v>
      </c>
      <c r="B99" s="12">
        <v>902</v>
      </c>
      <c r="C99" s="12" t="s">
        <v>16</v>
      </c>
      <c r="D99" s="12" t="s">
        <v>37</v>
      </c>
      <c r="E99" s="12" t="s">
        <v>301</v>
      </c>
      <c r="F99" s="22" t="s">
        <v>24</v>
      </c>
      <c r="G99" s="20"/>
      <c r="H99" s="10"/>
      <c r="I99" s="10"/>
      <c r="J99" s="10"/>
      <c r="K99" s="10"/>
      <c r="L99" s="10"/>
      <c r="M99" s="21">
        <f t="shared" si="6"/>
        <v>200000</v>
      </c>
      <c r="N99" s="21">
        <f t="shared" si="6"/>
        <v>415965.33</v>
      </c>
      <c r="O99" s="21">
        <f t="shared" si="6"/>
        <v>-115965.33</v>
      </c>
      <c r="P99" s="21"/>
      <c r="Q99" s="21">
        <f t="shared" si="6"/>
        <v>474300</v>
      </c>
      <c r="R99" s="21"/>
      <c r="S99" s="21"/>
      <c r="T99" s="21">
        <f t="shared" si="6"/>
        <v>974300</v>
      </c>
      <c r="U99" s="41"/>
    </row>
    <row r="100" spans="1:21" ht="38.25">
      <c r="A100" s="1" t="s">
        <v>25</v>
      </c>
      <c r="B100" s="12">
        <v>902</v>
      </c>
      <c r="C100" s="12" t="s">
        <v>16</v>
      </c>
      <c r="D100" s="12" t="s">
        <v>37</v>
      </c>
      <c r="E100" s="12" t="s">
        <v>301</v>
      </c>
      <c r="F100" s="22" t="s">
        <v>26</v>
      </c>
      <c r="G100" s="20"/>
      <c r="H100" s="10"/>
      <c r="I100" s="10"/>
      <c r="J100" s="10"/>
      <c r="K100" s="10"/>
      <c r="L100" s="10"/>
      <c r="M100" s="10">
        <v>200000</v>
      </c>
      <c r="N100" s="10">
        <v>415965.33</v>
      </c>
      <c r="O100" s="10">
        <v>-115965.33</v>
      </c>
      <c r="P100" s="10"/>
      <c r="Q100" s="10">
        <v>474300</v>
      </c>
      <c r="R100" s="10"/>
      <c r="S100" s="10"/>
      <c r="T100" s="21">
        <f>G100+H100+I100+J100+K100+L100+M100+N100+O100+Q100</f>
        <v>974300</v>
      </c>
      <c r="U100" s="41"/>
    </row>
    <row r="101" spans="1:21" ht="38.25" hidden="1">
      <c r="A101" s="23" t="s">
        <v>183</v>
      </c>
      <c r="B101" s="12">
        <v>902</v>
      </c>
      <c r="C101" s="12" t="s">
        <v>16</v>
      </c>
      <c r="D101" s="12" t="s">
        <v>37</v>
      </c>
      <c r="E101" s="12" t="s">
        <v>182</v>
      </c>
      <c r="F101" s="19" t="s">
        <v>0</v>
      </c>
      <c r="G101" s="20">
        <f>G102</f>
        <v>0</v>
      </c>
      <c r="H101" s="10"/>
      <c r="I101" s="10"/>
      <c r="J101" s="10"/>
      <c r="K101" s="21">
        <f>K102</f>
        <v>249973</v>
      </c>
      <c r="L101" s="21">
        <f>L102</f>
        <v>-249973</v>
      </c>
      <c r="M101" s="21"/>
      <c r="N101" s="21"/>
      <c r="O101" s="21"/>
      <c r="P101" s="21"/>
      <c r="Q101" s="21"/>
      <c r="R101" s="21"/>
      <c r="S101" s="21"/>
      <c r="T101" s="21">
        <f>T102</f>
        <v>0</v>
      </c>
      <c r="U101" s="41"/>
    </row>
    <row r="102" spans="1:21" ht="25.5" hidden="1">
      <c r="A102" s="1" t="s">
        <v>23</v>
      </c>
      <c r="B102" s="12">
        <v>902</v>
      </c>
      <c r="C102" s="12" t="s">
        <v>16</v>
      </c>
      <c r="D102" s="12" t="s">
        <v>37</v>
      </c>
      <c r="E102" s="12" t="s">
        <v>182</v>
      </c>
      <c r="F102" s="22" t="s">
        <v>24</v>
      </c>
      <c r="G102" s="20">
        <f>G103</f>
        <v>0</v>
      </c>
      <c r="H102" s="10"/>
      <c r="I102" s="10"/>
      <c r="J102" s="10"/>
      <c r="K102" s="21">
        <f>K103</f>
        <v>249973</v>
      </c>
      <c r="L102" s="21">
        <f>L103</f>
        <v>-249973</v>
      </c>
      <c r="M102" s="21"/>
      <c r="N102" s="21"/>
      <c r="O102" s="21"/>
      <c r="P102" s="21"/>
      <c r="Q102" s="21"/>
      <c r="R102" s="21"/>
      <c r="S102" s="21"/>
      <c r="T102" s="21">
        <f>T103</f>
        <v>0</v>
      </c>
      <c r="U102" s="41"/>
    </row>
    <row r="103" spans="1:21" ht="38.25" hidden="1">
      <c r="A103" s="1" t="s">
        <v>25</v>
      </c>
      <c r="B103" s="12">
        <v>902</v>
      </c>
      <c r="C103" s="12" t="s">
        <v>16</v>
      </c>
      <c r="D103" s="12" t="s">
        <v>37</v>
      </c>
      <c r="E103" s="12" t="s">
        <v>182</v>
      </c>
      <c r="F103" s="22" t="s">
        <v>26</v>
      </c>
      <c r="G103" s="20">
        <v>0</v>
      </c>
      <c r="H103" s="10"/>
      <c r="I103" s="10"/>
      <c r="J103" s="10"/>
      <c r="K103" s="10">
        <v>249973</v>
      </c>
      <c r="L103" s="10">
        <v>-249973</v>
      </c>
      <c r="M103" s="10"/>
      <c r="N103" s="10"/>
      <c r="O103" s="10"/>
      <c r="P103" s="10"/>
      <c r="Q103" s="10"/>
      <c r="R103" s="10"/>
      <c r="S103" s="10"/>
      <c r="T103" s="21">
        <f>G103+H103+I103+J103+K103+L103</f>
        <v>0</v>
      </c>
      <c r="U103" s="41"/>
    </row>
    <row r="104" spans="1:21" ht="25.5">
      <c r="A104" s="1" t="s">
        <v>318</v>
      </c>
      <c r="B104" s="12">
        <v>902</v>
      </c>
      <c r="C104" s="12" t="s">
        <v>16</v>
      </c>
      <c r="D104" s="12">
        <v>13</v>
      </c>
      <c r="E104" s="12" t="s">
        <v>319</v>
      </c>
      <c r="F104" s="22"/>
      <c r="G104" s="20"/>
      <c r="H104" s="10"/>
      <c r="I104" s="10"/>
      <c r="J104" s="10"/>
      <c r="K104" s="10"/>
      <c r="L104" s="10"/>
      <c r="M104" s="10"/>
      <c r="N104" s="10"/>
      <c r="O104" s="10"/>
      <c r="P104" s="21">
        <f>P105</f>
        <v>9718000</v>
      </c>
      <c r="Q104" s="21"/>
      <c r="R104" s="21"/>
      <c r="S104" s="21"/>
      <c r="T104" s="21">
        <f>T105</f>
        <v>9718000</v>
      </c>
      <c r="U104" s="41"/>
    </row>
    <row r="105" spans="1:21" ht="25.5">
      <c r="A105" s="1" t="s">
        <v>23</v>
      </c>
      <c r="B105" s="12">
        <v>902</v>
      </c>
      <c r="C105" s="12" t="s">
        <v>16</v>
      </c>
      <c r="D105" s="12">
        <v>13</v>
      </c>
      <c r="E105" s="12" t="s">
        <v>319</v>
      </c>
      <c r="F105" s="22" t="s">
        <v>24</v>
      </c>
      <c r="G105" s="20"/>
      <c r="H105" s="10"/>
      <c r="I105" s="10"/>
      <c r="J105" s="10"/>
      <c r="K105" s="10"/>
      <c r="L105" s="10"/>
      <c r="M105" s="10"/>
      <c r="N105" s="10"/>
      <c r="O105" s="10"/>
      <c r="P105" s="21">
        <f>P106</f>
        <v>9718000</v>
      </c>
      <c r="Q105" s="21"/>
      <c r="R105" s="21"/>
      <c r="S105" s="21"/>
      <c r="T105" s="21">
        <f>T106</f>
        <v>9718000</v>
      </c>
      <c r="U105" s="41"/>
    </row>
    <row r="106" spans="1:21" ht="38.25">
      <c r="A106" s="1" t="s">
        <v>25</v>
      </c>
      <c r="B106" s="12">
        <v>902</v>
      </c>
      <c r="C106" s="12" t="s">
        <v>16</v>
      </c>
      <c r="D106" s="12">
        <v>13</v>
      </c>
      <c r="E106" s="12" t="s">
        <v>319</v>
      </c>
      <c r="F106" s="22" t="s">
        <v>26</v>
      </c>
      <c r="G106" s="20"/>
      <c r="H106" s="10"/>
      <c r="I106" s="10"/>
      <c r="J106" s="10"/>
      <c r="K106" s="10"/>
      <c r="L106" s="10"/>
      <c r="M106" s="10"/>
      <c r="N106" s="10"/>
      <c r="O106" s="10"/>
      <c r="P106" s="10">
        <v>9718000</v>
      </c>
      <c r="Q106" s="10"/>
      <c r="R106" s="10"/>
      <c r="S106" s="10"/>
      <c r="T106" s="21">
        <f>G106+H106+I106+J106+K106+L106+M106+N106+P106</f>
        <v>9718000</v>
      </c>
      <c r="U106" s="41"/>
    </row>
    <row r="107" spans="1:21" ht="25.5">
      <c r="A107" s="23" t="s">
        <v>185</v>
      </c>
      <c r="B107" s="12">
        <v>902</v>
      </c>
      <c r="C107" s="12" t="s">
        <v>16</v>
      </c>
      <c r="D107" s="12">
        <v>13</v>
      </c>
      <c r="E107" s="12" t="s">
        <v>184</v>
      </c>
      <c r="F107" s="22"/>
      <c r="G107" s="20"/>
      <c r="H107" s="10"/>
      <c r="I107" s="10"/>
      <c r="J107" s="10"/>
      <c r="K107" s="10"/>
      <c r="L107" s="10"/>
      <c r="M107" s="10"/>
      <c r="N107" s="10"/>
      <c r="O107" s="10"/>
      <c r="P107" s="21">
        <f>P108</f>
        <v>30000</v>
      </c>
      <c r="Q107" s="21"/>
      <c r="R107" s="21"/>
      <c r="S107" s="21"/>
      <c r="T107" s="21">
        <f>T108</f>
        <v>30000</v>
      </c>
      <c r="U107" s="41"/>
    </row>
    <row r="108" spans="1:21" ht="25.5">
      <c r="A108" s="1" t="s">
        <v>23</v>
      </c>
      <c r="B108" s="12">
        <v>902</v>
      </c>
      <c r="C108" s="12" t="s">
        <v>16</v>
      </c>
      <c r="D108" s="12">
        <v>13</v>
      </c>
      <c r="E108" s="12" t="s">
        <v>184</v>
      </c>
      <c r="F108" s="22" t="s">
        <v>24</v>
      </c>
      <c r="G108" s="20"/>
      <c r="H108" s="10"/>
      <c r="I108" s="10"/>
      <c r="J108" s="10"/>
      <c r="K108" s="10"/>
      <c r="L108" s="10"/>
      <c r="M108" s="10"/>
      <c r="N108" s="10"/>
      <c r="O108" s="10"/>
      <c r="P108" s="21">
        <f>P109</f>
        <v>30000</v>
      </c>
      <c r="Q108" s="21"/>
      <c r="R108" s="21"/>
      <c r="S108" s="21"/>
      <c r="T108" s="21">
        <f>T109</f>
        <v>30000</v>
      </c>
      <c r="U108" s="41"/>
    </row>
    <row r="109" spans="1:21" ht="38.25">
      <c r="A109" s="1" t="s">
        <v>25</v>
      </c>
      <c r="B109" s="12">
        <v>902</v>
      </c>
      <c r="C109" s="12" t="s">
        <v>16</v>
      </c>
      <c r="D109" s="12">
        <v>13</v>
      </c>
      <c r="E109" s="12" t="s">
        <v>184</v>
      </c>
      <c r="F109" s="22" t="s">
        <v>26</v>
      </c>
      <c r="G109" s="20"/>
      <c r="H109" s="10"/>
      <c r="I109" s="10"/>
      <c r="J109" s="10"/>
      <c r="K109" s="10"/>
      <c r="L109" s="10"/>
      <c r="M109" s="10"/>
      <c r="N109" s="10"/>
      <c r="O109" s="10"/>
      <c r="P109" s="10">
        <v>30000</v>
      </c>
      <c r="Q109" s="10"/>
      <c r="R109" s="10"/>
      <c r="S109" s="10"/>
      <c r="T109" s="21">
        <f>G109+H109+I109+J109+K109+L109+M109+N109+P109</f>
        <v>30000</v>
      </c>
      <c r="U109" s="41"/>
    </row>
    <row r="110" spans="1:21" ht="12.75" hidden="1">
      <c r="A110" s="1"/>
      <c r="B110" s="12"/>
      <c r="C110" s="12"/>
      <c r="D110" s="12"/>
      <c r="E110" s="12"/>
      <c r="F110" s="22"/>
      <c r="G110" s="2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21"/>
      <c r="U110" s="41"/>
    </row>
    <row r="111" spans="1:21" ht="12.75" hidden="1">
      <c r="A111" s="1"/>
      <c r="B111" s="12"/>
      <c r="C111" s="12"/>
      <c r="D111" s="12"/>
      <c r="E111" s="12"/>
      <c r="F111" s="22"/>
      <c r="G111" s="2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21"/>
      <c r="U111" s="41"/>
    </row>
    <row r="112" spans="1:21" ht="12.75" hidden="1">
      <c r="A112" s="1"/>
      <c r="B112" s="12"/>
      <c r="C112" s="12"/>
      <c r="D112" s="12"/>
      <c r="E112" s="12"/>
      <c r="F112" s="22"/>
      <c r="G112" s="2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21"/>
      <c r="U112" s="41"/>
    </row>
    <row r="113" spans="1:21" ht="12.75" hidden="1">
      <c r="A113" s="1"/>
      <c r="B113" s="12"/>
      <c r="C113" s="12"/>
      <c r="D113" s="12"/>
      <c r="E113" s="12"/>
      <c r="F113" s="22"/>
      <c r="G113" s="2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21"/>
      <c r="U113" s="41"/>
    </row>
    <row r="114" spans="1:21" ht="25.5">
      <c r="A114" s="1" t="s">
        <v>233</v>
      </c>
      <c r="B114" s="12">
        <v>902</v>
      </c>
      <c r="C114" s="12" t="s">
        <v>16</v>
      </c>
      <c r="D114" s="12">
        <v>13</v>
      </c>
      <c r="E114" s="12" t="s">
        <v>234</v>
      </c>
      <c r="F114" s="22"/>
      <c r="G114" s="20">
        <f>G115</f>
        <v>15000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21">
        <f>T115</f>
        <v>15000</v>
      </c>
      <c r="U114" s="41"/>
    </row>
    <row r="115" spans="1:21" ht="25.5">
      <c r="A115" s="1" t="s">
        <v>23</v>
      </c>
      <c r="B115" s="12">
        <v>902</v>
      </c>
      <c r="C115" s="12" t="s">
        <v>16</v>
      </c>
      <c r="D115" s="12">
        <v>13</v>
      </c>
      <c r="E115" s="12" t="s">
        <v>234</v>
      </c>
      <c r="F115" s="22">
        <v>200</v>
      </c>
      <c r="G115" s="20">
        <f>G116</f>
        <v>15000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21">
        <f>T116</f>
        <v>15000</v>
      </c>
      <c r="U115" s="41"/>
    </row>
    <row r="116" spans="1:21" ht="38.25">
      <c r="A116" s="1" t="s">
        <v>25</v>
      </c>
      <c r="B116" s="12">
        <v>902</v>
      </c>
      <c r="C116" s="12" t="s">
        <v>16</v>
      </c>
      <c r="D116" s="12">
        <v>13</v>
      </c>
      <c r="E116" s="12" t="s">
        <v>234</v>
      </c>
      <c r="F116" s="22">
        <v>240</v>
      </c>
      <c r="G116" s="20">
        <v>15000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21">
        <f>G116+H116+I116+J116+K116+L116+M116+N116</f>
        <v>15000</v>
      </c>
      <c r="U116" s="41"/>
    </row>
    <row r="117" spans="1:21" ht="63.75" hidden="1">
      <c r="A117" s="1" t="s">
        <v>264</v>
      </c>
      <c r="B117" s="12">
        <v>902</v>
      </c>
      <c r="C117" s="12" t="s">
        <v>16</v>
      </c>
      <c r="D117" s="12">
        <v>13</v>
      </c>
      <c r="E117" s="12" t="s">
        <v>263</v>
      </c>
      <c r="F117" s="22"/>
      <c r="G117" s="20">
        <v>0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21">
        <v>0</v>
      </c>
      <c r="U117" s="41"/>
    </row>
    <row r="118" spans="1:21" ht="25.5" hidden="1">
      <c r="A118" s="1" t="s">
        <v>23</v>
      </c>
      <c r="B118" s="12">
        <v>902</v>
      </c>
      <c r="C118" s="12" t="s">
        <v>16</v>
      </c>
      <c r="D118" s="12">
        <v>13</v>
      </c>
      <c r="E118" s="12" t="s">
        <v>263</v>
      </c>
      <c r="F118" s="22">
        <v>200</v>
      </c>
      <c r="G118" s="20">
        <v>0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21">
        <v>0</v>
      </c>
      <c r="U118" s="41"/>
    </row>
    <row r="119" spans="1:21" ht="38.25" hidden="1">
      <c r="A119" s="1" t="s">
        <v>25</v>
      </c>
      <c r="B119" s="12">
        <v>902</v>
      </c>
      <c r="C119" s="12" t="s">
        <v>16</v>
      </c>
      <c r="D119" s="12">
        <v>13</v>
      </c>
      <c r="E119" s="12" t="s">
        <v>263</v>
      </c>
      <c r="F119" s="22">
        <v>240</v>
      </c>
      <c r="G119" s="20">
        <v>0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21">
        <v>0</v>
      </c>
      <c r="U119" s="41"/>
    </row>
    <row r="120" spans="1:21" ht="25.5">
      <c r="A120" s="14" t="s">
        <v>44</v>
      </c>
      <c r="B120" s="15">
        <v>902</v>
      </c>
      <c r="C120" s="15" t="s">
        <v>18</v>
      </c>
      <c r="D120" s="17" t="s">
        <v>0</v>
      </c>
      <c r="E120" s="17" t="s">
        <v>0</v>
      </c>
      <c r="F120" s="16"/>
      <c r="G120" s="5">
        <f>G121+G145+G149</f>
        <v>9380760</v>
      </c>
      <c r="H120" s="3">
        <f>H121+H145+H149</f>
        <v>235071</v>
      </c>
      <c r="I120" s="3"/>
      <c r="J120" s="3"/>
      <c r="K120" s="3"/>
      <c r="L120" s="3">
        <f>L121+L145+L149</f>
        <v>8700</v>
      </c>
      <c r="M120" s="3">
        <f>M121+M145+M149</f>
        <v>20000</v>
      </c>
      <c r="N120" s="3"/>
      <c r="O120" s="3">
        <f>O121+O145+O149</f>
        <v>11960</v>
      </c>
      <c r="P120" s="3">
        <f>P121+P145+P149</f>
        <v>201232</v>
      </c>
      <c r="Q120" s="3">
        <f>Q121+Q145+Q149</f>
        <v>213751</v>
      </c>
      <c r="R120" s="3"/>
      <c r="S120" s="3">
        <f>S121+S145+S149</f>
        <v>6300</v>
      </c>
      <c r="T120" s="3">
        <f>T121+T145+T149</f>
        <v>10077774</v>
      </c>
      <c r="U120" s="41"/>
    </row>
    <row r="121" spans="1:21" ht="38.25">
      <c r="A121" s="14" t="s">
        <v>230</v>
      </c>
      <c r="B121" s="15">
        <v>902</v>
      </c>
      <c r="C121" s="15" t="s">
        <v>18</v>
      </c>
      <c r="D121" s="15" t="s">
        <v>45</v>
      </c>
      <c r="E121" s="17"/>
      <c r="F121" s="16"/>
      <c r="G121" s="5">
        <f>G125+G122+G139</f>
        <v>9334560</v>
      </c>
      <c r="H121" s="3">
        <f>H125+H136+H139</f>
        <v>235071</v>
      </c>
      <c r="I121" s="3"/>
      <c r="J121" s="3"/>
      <c r="K121" s="3"/>
      <c r="L121" s="5">
        <f>L125+L122+L139+L142</f>
        <v>8700</v>
      </c>
      <c r="M121" s="5">
        <f>M125+M122+M139+M142</f>
        <v>20000</v>
      </c>
      <c r="N121" s="5"/>
      <c r="O121" s="5">
        <f>O125+O122+O139+O142</f>
        <v>11960</v>
      </c>
      <c r="P121" s="5">
        <f>P125+P122+P139+P142</f>
        <v>201232</v>
      </c>
      <c r="Q121" s="5">
        <f>Q125+Q122+Q139+Q142</f>
        <v>213751</v>
      </c>
      <c r="R121" s="5"/>
      <c r="S121" s="5">
        <f>S125+S122+S139+S142</f>
        <v>6300</v>
      </c>
      <c r="T121" s="5">
        <f>T125+T122+T139+T142</f>
        <v>10031574</v>
      </c>
      <c r="U121" s="41"/>
    </row>
    <row r="122" spans="1:21" ht="51">
      <c r="A122" s="1" t="s">
        <v>265</v>
      </c>
      <c r="B122" s="12">
        <v>902</v>
      </c>
      <c r="C122" s="12" t="s">
        <v>18</v>
      </c>
      <c r="D122" s="12" t="s">
        <v>45</v>
      </c>
      <c r="E122" s="12" t="s">
        <v>235</v>
      </c>
      <c r="F122" s="22"/>
      <c r="G122" s="20">
        <f>G123</f>
        <v>100000</v>
      </c>
      <c r="H122" s="10"/>
      <c r="I122" s="10"/>
      <c r="J122" s="10"/>
      <c r="K122" s="10"/>
      <c r="L122" s="10"/>
      <c r="M122" s="21">
        <f>M123</f>
        <v>20000</v>
      </c>
      <c r="N122" s="21"/>
      <c r="O122" s="21"/>
      <c r="P122" s="21">
        <f aca="true" t="shared" si="7" ref="P122:T123">P123</f>
        <v>201232</v>
      </c>
      <c r="Q122" s="21">
        <f t="shared" si="7"/>
        <v>198797</v>
      </c>
      <c r="R122" s="21"/>
      <c r="S122" s="21">
        <f t="shared" si="7"/>
        <v>6300</v>
      </c>
      <c r="T122" s="21">
        <f t="shared" si="7"/>
        <v>526329</v>
      </c>
      <c r="U122" s="41"/>
    </row>
    <row r="123" spans="1:21" ht="25.5">
      <c r="A123" s="1" t="s">
        <v>23</v>
      </c>
      <c r="B123" s="12">
        <v>902</v>
      </c>
      <c r="C123" s="12" t="s">
        <v>18</v>
      </c>
      <c r="D123" s="12" t="s">
        <v>45</v>
      </c>
      <c r="E123" s="12" t="s">
        <v>235</v>
      </c>
      <c r="F123" s="22">
        <v>200</v>
      </c>
      <c r="G123" s="20">
        <f>G124</f>
        <v>100000</v>
      </c>
      <c r="H123" s="10"/>
      <c r="I123" s="10"/>
      <c r="J123" s="10"/>
      <c r="K123" s="10"/>
      <c r="L123" s="10"/>
      <c r="M123" s="21">
        <f>M124</f>
        <v>20000</v>
      </c>
      <c r="N123" s="21"/>
      <c r="O123" s="21"/>
      <c r="P123" s="21">
        <f t="shared" si="7"/>
        <v>201232</v>
      </c>
      <c r="Q123" s="21">
        <f t="shared" si="7"/>
        <v>198797</v>
      </c>
      <c r="R123" s="21"/>
      <c r="S123" s="21">
        <f t="shared" si="7"/>
        <v>6300</v>
      </c>
      <c r="T123" s="21">
        <f t="shared" si="7"/>
        <v>526329</v>
      </c>
      <c r="U123" s="41"/>
    </row>
    <row r="124" spans="1:21" ht="38.25">
      <c r="A124" s="1" t="s">
        <v>25</v>
      </c>
      <c r="B124" s="12">
        <v>902</v>
      </c>
      <c r="C124" s="12" t="s">
        <v>18</v>
      </c>
      <c r="D124" s="12" t="s">
        <v>45</v>
      </c>
      <c r="E124" s="12" t="s">
        <v>235</v>
      </c>
      <c r="F124" s="22">
        <v>240</v>
      </c>
      <c r="G124" s="20">
        <v>100000</v>
      </c>
      <c r="H124" s="10"/>
      <c r="I124" s="10"/>
      <c r="J124" s="10"/>
      <c r="K124" s="10"/>
      <c r="L124" s="10"/>
      <c r="M124" s="10">
        <v>20000</v>
      </c>
      <c r="N124" s="10"/>
      <c r="O124" s="10"/>
      <c r="P124" s="10">
        <v>201232</v>
      </c>
      <c r="Q124" s="10">
        <v>198797</v>
      </c>
      <c r="R124" s="10"/>
      <c r="S124" s="10">
        <v>6300</v>
      </c>
      <c r="T124" s="21">
        <f>G124+H124+I124+J124+K124+L124+M124+N124+O124+Q124+P124+S124</f>
        <v>526329</v>
      </c>
      <c r="U124" s="41"/>
    </row>
    <row r="125" spans="1:21" ht="63.75">
      <c r="A125" s="1" t="s">
        <v>46</v>
      </c>
      <c r="B125" s="12">
        <v>902</v>
      </c>
      <c r="C125" s="12" t="s">
        <v>18</v>
      </c>
      <c r="D125" s="12" t="s">
        <v>45</v>
      </c>
      <c r="E125" s="12" t="s">
        <v>147</v>
      </c>
      <c r="F125" s="19" t="s">
        <v>0</v>
      </c>
      <c r="G125" s="20">
        <f>G126+G130+G132</f>
        <v>9184560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21">
        <f>Q126+Q130+Q132</f>
        <v>0</v>
      </c>
      <c r="R125" s="21"/>
      <c r="S125" s="21"/>
      <c r="T125" s="21">
        <f>T126+T130+T132</f>
        <v>9184560</v>
      </c>
      <c r="U125" s="41"/>
    </row>
    <row r="126" spans="1:21" ht="63.75">
      <c r="A126" s="1" t="s">
        <v>19</v>
      </c>
      <c r="B126" s="12">
        <v>902</v>
      </c>
      <c r="C126" s="12" t="s">
        <v>18</v>
      </c>
      <c r="D126" s="12" t="s">
        <v>45</v>
      </c>
      <c r="E126" s="12" t="s">
        <v>147</v>
      </c>
      <c r="F126" s="22" t="s">
        <v>20</v>
      </c>
      <c r="G126" s="20">
        <f>G127</f>
        <v>7769048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21">
        <f>Q127+Q129</f>
        <v>0</v>
      </c>
      <c r="R126" s="21"/>
      <c r="S126" s="21"/>
      <c r="T126" s="21">
        <f>T127+T129</f>
        <v>7769048</v>
      </c>
      <c r="U126" s="41"/>
    </row>
    <row r="127" spans="1:21" ht="25.5">
      <c r="A127" s="2" t="s">
        <v>41</v>
      </c>
      <c r="B127" s="12">
        <v>902</v>
      </c>
      <c r="C127" s="12" t="s">
        <v>18</v>
      </c>
      <c r="D127" s="12" t="s">
        <v>45</v>
      </c>
      <c r="E127" s="12" t="s">
        <v>147</v>
      </c>
      <c r="F127" s="22" t="s">
        <v>42</v>
      </c>
      <c r="G127" s="20">
        <f>G128</f>
        <v>7769048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21">
        <f>Q128</f>
        <v>-1200</v>
      </c>
      <c r="R127" s="21"/>
      <c r="S127" s="21"/>
      <c r="T127" s="21">
        <f>T128</f>
        <v>7767848</v>
      </c>
      <c r="U127" s="41"/>
    </row>
    <row r="128" spans="1:21" ht="25.5">
      <c r="A128" s="1" t="s">
        <v>228</v>
      </c>
      <c r="B128" s="12">
        <v>902</v>
      </c>
      <c r="C128" s="12" t="s">
        <v>18</v>
      </c>
      <c r="D128" s="12" t="s">
        <v>45</v>
      </c>
      <c r="E128" s="12" t="s">
        <v>147</v>
      </c>
      <c r="F128" s="22">
        <v>111</v>
      </c>
      <c r="G128" s="20">
        <v>7769048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>
        <v>-1200</v>
      </c>
      <c r="R128" s="10"/>
      <c r="S128" s="10"/>
      <c r="T128" s="21">
        <f>G128+H128+I128+J128+K128+L128+M128+N128+O128+Q128</f>
        <v>7767848</v>
      </c>
      <c r="U128" s="41"/>
    </row>
    <row r="129" spans="1:21" ht="38.25">
      <c r="A129" s="1" t="s">
        <v>139</v>
      </c>
      <c r="B129" s="12">
        <v>902</v>
      </c>
      <c r="C129" s="12" t="s">
        <v>18</v>
      </c>
      <c r="D129" s="12" t="s">
        <v>45</v>
      </c>
      <c r="E129" s="12" t="s">
        <v>147</v>
      </c>
      <c r="F129" s="22">
        <v>122</v>
      </c>
      <c r="G129" s="20"/>
      <c r="H129" s="10"/>
      <c r="I129" s="10"/>
      <c r="J129" s="10"/>
      <c r="K129" s="10"/>
      <c r="L129" s="10"/>
      <c r="M129" s="10"/>
      <c r="N129" s="10"/>
      <c r="O129" s="10"/>
      <c r="P129" s="10"/>
      <c r="Q129" s="10">
        <v>1200</v>
      </c>
      <c r="R129" s="10"/>
      <c r="S129" s="10"/>
      <c r="T129" s="21">
        <f>G129+H129+I129+J129+K129+L129+M129+N129+O129+Q129</f>
        <v>1200</v>
      </c>
      <c r="U129" s="41"/>
    </row>
    <row r="130" spans="1:21" ht="25.5">
      <c r="A130" s="1" t="s">
        <v>23</v>
      </c>
      <c r="B130" s="12">
        <v>902</v>
      </c>
      <c r="C130" s="12" t="s">
        <v>18</v>
      </c>
      <c r="D130" s="12" t="s">
        <v>45</v>
      </c>
      <c r="E130" s="12" t="s">
        <v>147</v>
      </c>
      <c r="F130" s="22" t="s">
        <v>24</v>
      </c>
      <c r="G130" s="20">
        <f>G131</f>
        <v>1380812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21">
        <f>T131</f>
        <v>1380812</v>
      </c>
      <c r="U130" s="41"/>
    </row>
    <row r="131" spans="1:21" ht="38.25">
      <c r="A131" s="1" t="s">
        <v>25</v>
      </c>
      <c r="B131" s="12">
        <v>902</v>
      </c>
      <c r="C131" s="12" t="s">
        <v>18</v>
      </c>
      <c r="D131" s="12" t="s">
        <v>45</v>
      </c>
      <c r="E131" s="12" t="s">
        <v>147</v>
      </c>
      <c r="F131" s="22" t="s">
        <v>26</v>
      </c>
      <c r="G131" s="20">
        <v>1380812</v>
      </c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21">
        <f>G131+H131+I131+J131+K131+L131+M131+N131</f>
        <v>1380812</v>
      </c>
      <c r="U131" s="41"/>
    </row>
    <row r="132" spans="1:21" ht="34.5" customHeight="1">
      <c r="A132" s="1" t="s">
        <v>27</v>
      </c>
      <c r="B132" s="12">
        <v>902</v>
      </c>
      <c r="C132" s="12" t="s">
        <v>18</v>
      </c>
      <c r="D132" s="12" t="s">
        <v>45</v>
      </c>
      <c r="E132" s="12" t="s">
        <v>147</v>
      </c>
      <c r="F132" s="22" t="s">
        <v>28</v>
      </c>
      <c r="G132" s="20">
        <f>G133</f>
        <v>34700</v>
      </c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21">
        <f>T133</f>
        <v>34700</v>
      </c>
      <c r="U132" s="41"/>
    </row>
    <row r="133" spans="1:21" ht="34.5" customHeight="1">
      <c r="A133" s="1" t="s">
        <v>101</v>
      </c>
      <c r="B133" s="12">
        <v>902</v>
      </c>
      <c r="C133" s="12" t="s">
        <v>18</v>
      </c>
      <c r="D133" s="12" t="s">
        <v>45</v>
      </c>
      <c r="E133" s="12" t="s">
        <v>147</v>
      </c>
      <c r="F133" s="22">
        <v>850</v>
      </c>
      <c r="G133" s="20">
        <f>G134+G135</f>
        <v>34700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21">
        <f>T134+T135</f>
        <v>34700</v>
      </c>
      <c r="U133" s="41"/>
    </row>
    <row r="134" spans="1:21" ht="25.5">
      <c r="A134" s="1" t="s">
        <v>29</v>
      </c>
      <c r="B134" s="12">
        <v>902</v>
      </c>
      <c r="C134" s="12" t="s">
        <v>18</v>
      </c>
      <c r="D134" s="12" t="s">
        <v>45</v>
      </c>
      <c r="E134" s="12" t="s">
        <v>147</v>
      </c>
      <c r="F134" s="22" t="s">
        <v>30</v>
      </c>
      <c r="G134" s="20">
        <v>16000</v>
      </c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21">
        <f>G134+H134+I134+J134+K134+L134+M134+N134</f>
        <v>16000</v>
      </c>
      <c r="U134" s="41"/>
    </row>
    <row r="135" spans="1:21" ht="12.75">
      <c r="A135" s="1" t="s">
        <v>31</v>
      </c>
      <c r="B135" s="12">
        <v>902</v>
      </c>
      <c r="C135" s="12" t="s">
        <v>18</v>
      </c>
      <c r="D135" s="12" t="s">
        <v>45</v>
      </c>
      <c r="E135" s="12" t="s">
        <v>147</v>
      </c>
      <c r="F135" s="22" t="s">
        <v>32</v>
      </c>
      <c r="G135" s="20">
        <v>18700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21">
        <f>G135+H135+I135+J135+K135+L135+M135+N135</f>
        <v>18700</v>
      </c>
      <c r="U135" s="41"/>
    </row>
    <row r="136" spans="1:21" ht="78" customHeight="1" hidden="1">
      <c r="A136" s="1" t="s">
        <v>265</v>
      </c>
      <c r="B136" s="12">
        <v>902</v>
      </c>
      <c r="C136" s="12" t="s">
        <v>18</v>
      </c>
      <c r="D136" s="12" t="s">
        <v>45</v>
      </c>
      <c r="E136" s="12" t="s">
        <v>235</v>
      </c>
      <c r="F136" s="22"/>
      <c r="G136" s="20">
        <f>G137</f>
        <v>0</v>
      </c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21">
        <f>T137</f>
        <v>100000</v>
      </c>
      <c r="U136" s="41"/>
    </row>
    <row r="137" spans="1:21" ht="25.5" hidden="1">
      <c r="A137" s="1" t="s">
        <v>23</v>
      </c>
      <c r="B137" s="12">
        <v>902</v>
      </c>
      <c r="C137" s="12" t="s">
        <v>18</v>
      </c>
      <c r="D137" s="12" t="s">
        <v>45</v>
      </c>
      <c r="E137" s="12" t="s">
        <v>235</v>
      </c>
      <c r="F137" s="22">
        <v>200</v>
      </c>
      <c r="G137" s="20">
        <f>G138</f>
        <v>0</v>
      </c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21">
        <f>T138</f>
        <v>100000</v>
      </c>
      <c r="U137" s="41"/>
    </row>
    <row r="138" spans="1:21" ht="38.25" hidden="1">
      <c r="A138" s="1" t="s">
        <v>25</v>
      </c>
      <c r="B138" s="12">
        <v>902</v>
      </c>
      <c r="C138" s="12" t="s">
        <v>18</v>
      </c>
      <c r="D138" s="12" t="s">
        <v>45</v>
      </c>
      <c r="E138" s="12" t="s">
        <v>235</v>
      </c>
      <c r="F138" s="22">
        <v>240</v>
      </c>
      <c r="G138" s="20">
        <v>0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21">
        <v>100000</v>
      </c>
      <c r="U138" s="41"/>
    </row>
    <row r="139" spans="1:21" ht="82.5" customHeight="1">
      <c r="A139" s="1" t="s">
        <v>266</v>
      </c>
      <c r="B139" s="12">
        <v>902</v>
      </c>
      <c r="C139" s="12" t="s">
        <v>18</v>
      </c>
      <c r="D139" s="12" t="s">
        <v>45</v>
      </c>
      <c r="E139" s="12" t="s">
        <v>236</v>
      </c>
      <c r="F139" s="22"/>
      <c r="G139" s="20">
        <f>G140</f>
        <v>50000</v>
      </c>
      <c r="H139" s="21">
        <f>H140</f>
        <v>235071</v>
      </c>
      <c r="I139" s="21"/>
      <c r="J139" s="21"/>
      <c r="K139" s="21"/>
      <c r="L139" s="21"/>
      <c r="M139" s="21"/>
      <c r="N139" s="21"/>
      <c r="O139" s="21"/>
      <c r="P139" s="21"/>
      <c r="Q139" s="21">
        <f>Q140</f>
        <v>14954</v>
      </c>
      <c r="R139" s="21"/>
      <c r="S139" s="21"/>
      <c r="T139" s="21">
        <f>T140</f>
        <v>300025</v>
      </c>
      <c r="U139" s="41"/>
    </row>
    <row r="140" spans="1:21" ht="25.5">
      <c r="A140" s="1" t="s">
        <v>23</v>
      </c>
      <c r="B140" s="12">
        <v>902</v>
      </c>
      <c r="C140" s="12" t="s">
        <v>18</v>
      </c>
      <c r="D140" s="12" t="s">
        <v>45</v>
      </c>
      <c r="E140" s="12" t="s">
        <v>236</v>
      </c>
      <c r="F140" s="22">
        <v>200</v>
      </c>
      <c r="G140" s="20">
        <f>G141</f>
        <v>50000</v>
      </c>
      <c r="H140" s="21">
        <f>H141</f>
        <v>235071</v>
      </c>
      <c r="I140" s="21"/>
      <c r="J140" s="21"/>
      <c r="K140" s="21"/>
      <c r="L140" s="21"/>
      <c r="M140" s="21"/>
      <c r="N140" s="21"/>
      <c r="O140" s="21"/>
      <c r="P140" s="21"/>
      <c r="Q140" s="21">
        <f>Q141</f>
        <v>14954</v>
      </c>
      <c r="R140" s="21"/>
      <c r="S140" s="21"/>
      <c r="T140" s="21">
        <f>T141</f>
        <v>300025</v>
      </c>
      <c r="U140" s="41"/>
    </row>
    <row r="141" spans="1:21" ht="38.25">
      <c r="A141" s="1" t="s">
        <v>25</v>
      </c>
      <c r="B141" s="12">
        <v>902</v>
      </c>
      <c r="C141" s="12" t="s">
        <v>18</v>
      </c>
      <c r="D141" s="12" t="s">
        <v>45</v>
      </c>
      <c r="E141" s="12" t="s">
        <v>236</v>
      </c>
      <c r="F141" s="22">
        <v>240</v>
      </c>
      <c r="G141" s="20">
        <v>50000</v>
      </c>
      <c r="H141" s="10">
        <v>235071</v>
      </c>
      <c r="I141" s="10"/>
      <c r="J141" s="10"/>
      <c r="K141" s="10"/>
      <c r="L141" s="10"/>
      <c r="M141" s="10"/>
      <c r="N141" s="10"/>
      <c r="O141" s="10"/>
      <c r="P141" s="10"/>
      <c r="Q141" s="10">
        <v>14954</v>
      </c>
      <c r="R141" s="10"/>
      <c r="S141" s="10"/>
      <c r="T141" s="21">
        <f>G141+H141+I141+J141+K141+L141+M141+N141+O141+Q141</f>
        <v>300025</v>
      </c>
      <c r="U141" s="41"/>
    </row>
    <row r="142" spans="1:21" ht="12.75">
      <c r="A142" s="1" t="s">
        <v>105</v>
      </c>
      <c r="B142" s="12">
        <v>902</v>
      </c>
      <c r="C142" s="12" t="s">
        <v>18</v>
      </c>
      <c r="D142" s="12" t="s">
        <v>45</v>
      </c>
      <c r="E142" s="12" t="s">
        <v>106</v>
      </c>
      <c r="F142" s="22"/>
      <c r="G142" s="20"/>
      <c r="H142" s="10"/>
      <c r="I142" s="10"/>
      <c r="J142" s="10"/>
      <c r="K142" s="10"/>
      <c r="L142" s="21">
        <f>L143</f>
        <v>8700</v>
      </c>
      <c r="M142" s="21"/>
      <c r="N142" s="21"/>
      <c r="O142" s="21">
        <f>O143</f>
        <v>11960</v>
      </c>
      <c r="P142" s="21"/>
      <c r="Q142" s="21"/>
      <c r="R142" s="21"/>
      <c r="S142" s="21"/>
      <c r="T142" s="21">
        <f>T143</f>
        <v>20660</v>
      </c>
      <c r="U142" s="41"/>
    </row>
    <row r="143" spans="1:21" ht="12.75">
      <c r="A143" s="1" t="s">
        <v>27</v>
      </c>
      <c r="B143" s="12">
        <v>902</v>
      </c>
      <c r="C143" s="12" t="s">
        <v>18</v>
      </c>
      <c r="D143" s="12" t="s">
        <v>45</v>
      </c>
      <c r="E143" s="12" t="s">
        <v>106</v>
      </c>
      <c r="F143" s="22">
        <v>800</v>
      </c>
      <c r="G143" s="20"/>
      <c r="H143" s="10"/>
      <c r="I143" s="10"/>
      <c r="J143" s="10"/>
      <c r="K143" s="10"/>
      <c r="L143" s="21">
        <f>L144</f>
        <v>8700</v>
      </c>
      <c r="M143" s="21"/>
      <c r="N143" s="21"/>
      <c r="O143" s="21">
        <f>O144</f>
        <v>11960</v>
      </c>
      <c r="P143" s="21"/>
      <c r="Q143" s="21"/>
      <c r="R143" s="21"/>
      <c r="S143" s="21"/>
      <c r="T143" s="21">
        <f>T144</f>
        <v>20660</v>
      </c>
      <c r="U143" s="41"/>
    </row>
    <row r="144" spans="1:21" ht="12.75">
      <c r="A144" s="1" t="s">
        <v>59</v>
      </c>
      <c r="B144" s="12">
        <v>902</v>
      </c>
      <c r="C144" s="12" t="s">
        <v>18</v>
      </c>
      <c r="D144" s="12" t="s">
        <v>45</v>
      </c>
      <c r="E144" s="12" t="s">
        <v>106</v>
      </c>
      <c r="F144" s="22">
        <v>870</v>
      </c>
      <c r="G144" s="20"/>
      <c r="H144" s="10"/>
      <c r="I144" s="10"/>
      <c r="J144" s="10"/>
      <c r="K144" s="10"/>
      <c r="L144" s="10">
        <v>8700</v>
      </c>
      <c r="M144" s="10"/>
      <c r="N144" s="10"/>
      <c r="O144" s="10">
        <v>11960</v>
      </c>
      <c r="P144" s="10"/>
      <c r="Q144" s="10"/>
      <c r="R144" s="10"/>
      <c r="S144" s="10"/>
      <c r="T144" s="21">
        <f>G144+H144+I144+J144+K144+L144+M144+N144+O144</f>
        <v>20660</v>
      </c>
      <c r="U144" s="41"/>
    </row>
    <row r="145" spans="1:21" ht="12.75">
      <c r="A145" s="14" t="s">
        <v>237</v>
      </c>
      <c r="B145" s="15">
        <v>902</v>
      </c>
      <c r="C145" s="15" t="s">
        <v>18</v>
      </c>
      <c r="D145" s="15">
        <v>10</v>
      </c>
      <c r="E145" s="15"/>
      <c r="F145" s="16"/>
      <c r="G145" s="5">
        <f>G146</f>
        <v>6000</v>
      </c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3">
        <f>T146</f>
        <v>6000</v>
      </c>
      <c r="U145" s="41"/>
    </row>
    <row r="146" spans="1:21" ht="43.5" customHeight="1">
      <c r="A146" s="1" t="s">
        <v>238</v>
      </c>
      <c r="B146" s="12">
        <v>902</v>
      </c>
      <c r="C146" s="12" t="s">
        <v>18</v>
      </c>
      <c r="D146" s="12">
        <v>10</v>
      </c>
      <c r="E146" s="12" t="s">
        <v>239</v>
      </c>
      <c r="F146" s="22"/>
      <c r="G146" s="20">
        <f>G147</f>
        <v>6000</v>
      </c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21">
        <f>T147</f>
        <v>6000</v>
      </c>
      <c r="U146" s="41"/>
    </row>
    <row r="147" spans="1:21" ht="25.5">
      <c r="A147" s="1" t="s">
        <v>23</v>
      </c>
      <c r="B147" s="12">
        <v>902</v>
      </c>
      <c r="C147" s="12" t="s">
        <v>18</v>
      </c>
      <c r="D147" s="12">
        <v>10</v>
      </c>
      <c r="E147" s="12" t="s">
        <v>239</v>
      </c>
      <c r="F147" s="22">
        <v>200</v>
      </c>
      <c r="G147" s="20">
        <f>G148</f>
        <v>6000</v>
      </c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21">
        <f>T148</f>
        <v>6000</v>
      </c>
      <c r="U147" s="41"/>
    </row>
    <row r="148" spans="1:21" ht="38.25">
      <c r="A148" s="1" t="s">
        <v>25</v>
      </c>
      <c r="B148" s="12">
        <v>902</v>
      </c>
      <c r="C148" s="12" t="s">
        <v>18</v>
      </c>
      <c r="D148" s="12">
        <v>10</v>
      </c>
      <c r="E148" s="12" t="s">
        <v>239</v>
      </c>
      <c r="F148" s="22">
        <v>240</v>
      </c>
      <c r="G148" s="20">
        <v>6000</v>
      </c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21">
        <f>G148+H148+I148+J148+K148+L148+M148+N148</f>
        <v>6000</v>
      </c>
      <c r="U148" s="41"/>
    </row>
    <row r="149" spans="1:21" ht="25.5">
      <c r="A149" s="14" t="s">
        <v>107</v>
      </c>
      <c r="B149" s="15">
        <v>902</v>
      </c>
      <c r="C149" s="15" t="s">
        <v>18</v>
      </c>
      <c r="D149" s="15">
        <v>14</v>
      </c>
      <c r="E149" s="15"/>
      <c r="F149" s="16"/>
      <c r="G149" s="5">
        <f>G150</f>
        <v>40200</v>
      </c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3">
        <f>T150</f>
        <v>40200</v>
      </c>
      <c r="U149" s="41"/>
    </row>
    <row r="150" spans="1:21" ht="36" customHeight="1">
      <c r="A150" s="1" t="s">
        <v>149</v>
      </c>
      <c r="B150" s="12">
        <v>902</v>
      </c>
      <c r="C150" s="12" t="s">
        <v>18</v>
      </c>
      <c r="D150" s="12">
        <v>14</v>
      </c>
      <c r="E150" s="12" t="s">
        <v>148</v>
      </c>
      <c r="F150" s="22"/>
      <c r="G150" s="20">
        <f>G151</f>
        <v>40200</v>
      </c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21">
        <f>T151</f>
        <v>40200</v>
      </c>
      <c r="U150" s="41"/>
    </row>
    <row r="151" spans="1:21" ht="25.5">
      <c r="A151" s="1" t="s">
        <v>23</v>
      </c>
      <c r="B151" s="12">
        <v>902</v>
      </c>
      <c r="C151" s="12" t="s">
        <v>18</v>
      </c>
      <c r="D151" s="12">
        <v>14</v>
      </c>
      <c r="E151" s="12" t="s">
        <v>148</v>
      </c>
      <c r="F151" s="22">
        <v>200</v>
      </c>
      <c r="G151" s="20">
        <f>G152</f>
        <v>40200</v>
      </c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21">
        <f>T152</f>
        <v>40200</v>
      </c>
      <c r="U151" s="41"/>
    </row>
    <row r="152" spans="1:21" ht="38.25">
      <c r="A152" s="1" t="s">
        <v>25</v>
      </c>
      <c r="B152" s="12">
        <v>902</v>
      </c>
      <c r="C152" s="12" t="s">
        <v>18</v>
      </c>
      <c r="D152" s="12">
        <v>14</v>
      </c>
      <c r="E152" s="12" t="s">
        <v>148</v>
      </c>
      <c r="F152" s="22">
        <v>240</v>
      </c>
      <c r="G152" s="20">
        <v>40200</v>
      </c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21">
        <f>G152+H152+I152+J152+K152+L152+M152+N152</f>
        <v>40200</v>
      </c>
      <c r="U152" s="41"/>
    </row>
    <row r="153" spans="1:21" ht="12.75">
      <c r="A153" s="14" t="s">
        <v>48</v>
      </c>
      <c r="B153" s="15">
        <v>902</v>
      </c>
      <c r="C153" s="15" t="s">
        <v>35</v>
      </c>
      <c r="D153" s="17" t="s">
        <v>0</v>
      </c>
      <c r="E153" s="17" t="s">
        <v>0</v>
      </c>
      <c r="F153" s="22"/>
      <c r="G153" s="5">
        <f aca="true" t="shared" si="8" ref="G153:T153">G154+G158+G168</f>
        <v>9825471</v>
      </c>
      <c r="H153" s="3">
        <f t="shared" si="8"/>
        <v>30234914.6</v>
      </c>
      <c r="I153" s="3">
        <f t="shared" si="8"/>
        <v>3919200</v>
      </c>
      <c r="J153" s="3">
        <f t="shared" si="8"/>
        <v>30338550</v>
      </c>
      <c r="K153" s="3">
        <f t="shared" si="8"/>
        <v>2820000</v>
      </c>
      <c r="L153" s="3">
        <f t="shared" si="8"/>
        <v>139382.48</v>
      </c>
      <c r="M153" s="3">
        <f t="shared" si="8"/>
        <v>9103816.95</v>
      </c>
      <c r="N153" s="3">
        <f t="shared" si="8"/>
        <v>4594953</v>
      </c>
      <c r="O153" s="3">
        <f t="shared" si="8"/>
        <v>600000</v>
      </c>
      <c r="P153" s="3">
        <f t="shared" si="8"/>
        <v>11041120</v>
      </c>
      <c r="Q153" s="3">
        <f t="shared" si="8"/>
        <v>9159377.92</v>
      </c>
      <c r="R153" s="3">
        <f t="shared" si="8"/>
        <v>1200000</v>
      </c>
      <c r="S153" s="3">
        <f t="shared" si="8"/>
        <v>4240000</v>
      </c>
      <c r="T153" s="3">
        <f t="shared" si="8"/>
        <v>117231785.95000002</v>
      </c>
      <c r="U153" s="41"/>
    </row>
    <row r="154" spans="1:21" ht="12.75">
      <c r="A154" s="14" t="s">
        <v>49</v>
      </c>
      <c r="B154" s="15">
        <v>902</v>
      </c>
      <c r="C154" s="15" t="s">
        <v>35</v>
      </c>
      <c r="D154" s="15" t="s">
        <v>50</v>
      </c>
      <c r="E154" s="12"/>
      <c r="F154" s="22"/>
      <c r="G154" s="5">
        <f>G155</f>
        <v>1761000</v>
      </c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3">
        <f>T155</f>
        <v>1761000</v>
      </c>
      <c r="U154" s="41"/>
    </row>
    <row r="155" spans="1:21" ht="38.25">
      <c r="A155" s="23" t="s">
        <v>151</v>
      </c>
      <c r="B155" s="12">
        <v>902</v>
      </c>
      <c r="C155" s="12" t="s">
        <v>35</v>
      </c>
      <c r="D155" s="12" t="s">
        <v>50</v>
      </c>
      <c r="E155" s="12" t="s">
        <v>150</v>
      </c>
      <c r="F155" s="22"/>
      <c r="G155" s="20">
        <f>G156</f>
        <v>1761000</v>
      </c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21">
        <f>T156</f>
        <v>1761000</v>
      </c>
      <c r="U155" s="41"/>
    </row>
    <row r="156" spans="1:21" ht="44.25" customHeight="1">
      <c r="A156" s="1" t="s">
        <v>27</v>
      </c>
      <c r="B156" s="12">
        <v>902</v>
      </c>
      <c r="C156" s="12" t="s">
        <v>35</v>
      </c>
      <c r="D156" s="12" t="s">
        <v>50</v>
      </c>
      <c r="E156" s="12" t="s">
        <v>150</v>
      </c>
      <c r="F156" s="22">
        <v>800</v>
      </c>
      <c r="G156" s="20">
        <f>G157</f>
        <v>1761000</v>
      </c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21">
        <f>T157</f>
        <v>1761000</v>
      </c>
      <c r="U156" s="41"/>
    </row>
    <row r="157" spans="1:21" ht="38.25">
      <c r="A157" s="1" t="s">
        <v>108</v>
      </c>
      <c r="B157" s="12">
        <v>902</v>
      </c>
      <c r="C157" s="12" t="s">
        <v>35</v>
      </c>
      <c r="D157" s="12" t="s">
        <v>50</v>
      </c>
      <c r="E157" s="12" t="s">
        <v>150</v>
      </c>
      <c r="F157" s="22">
        <v>810</v>
      </c>
      <c r="G157" s="20">
        <v>1761000</v>
      </c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21">
        <f>G157+H157+I157+J157+K157+L157+M157+N157</f>
        <v>1761000</v>
      </c>
      <c r="U157" s="41"/>
    </row>
    <row r="158" spans="1:21" ht="12.75">
      <c r="A158" s="14" t="s">
        <v>88</v>
      </c>
      <c r="B158" s="15">
        <v>902</v>
      </c>
      <c r="C158" s="15" t="s">
        <v>35</v>
      </c>
      <c r="D158" s="15" t="s">
        <v>45</v>
      </c>
      <c r="E158" s="17" t="s">
        <v>0</v>
      </c>
      <c r="F158" s="18" t="s">
        <v>0</v>
      </c>
      <c r="G158" s="5">
        <f>G159+G165</f>
        <v>7725471</v>
      </c>
      <c r="H158" s="3">
        <f>H159+H165</f>
        <v>30232965.6</v>
      </c>
      <c r="I158" s="3">
        <f>I159+I165</f>
        <v>3919200</v>
      </c>
      <c r="J158" s="3">
        <f>J159+J165+J162</f>
        <v>30338550</v>
      </c>
      <c r="K158" s="3">
        <f>K159+K165+K162</f>
        <v>2820000</v>
      </c>
      <c r="L158" s="3"/>
      <c r="M158" s="3">
        <f aca="true" t="shared" si="9" ref="M158:T158">M159+M165+M162</f>
        <v>9102816.95</v>
      </c>
      <c r="N158" s="3">
        <f t="shared" si="9"/>
        <v>4594953</v>
      </c>
      <c r="O158" s="3">
        <f t="shared" si="9"/>
        <v>600000</v>
      </c>
      <c r="P158" s="3">
        <f t="shared" si="9"/>
        <v>11041120</v>
      </c>
      <c r="Q158" s="3">
        <f t="shared" si="9"/>
        <v>9136000</v>
      </c>
      <c r="R158" s="3">
        <f t="shared" si="9"/>
        <v>1200000</v>
      </c>
      <c r="S158" s="3">
        <f>S159+S165+S162</f>
        <v>4240000</v>
      </c>
      <c r="T158" s="3">
        <f t="shared" si="9"/>
        <v>114951076.55000001</v>
      </c>
      <c r="U158" s="41"/>
    </row>
    <row r="159" spans="1:21" ht="51">
      <c r="A159" s="23" t="s">
        <v>153</v>
      </c>
      <c r="B159" s="12">
        <v>902</v>
      </c>
      <c r="C159" s="12" t="s">
        <v>35</v>
      </c>
      <c r="D159" s="12" t="s">
        <v>45</v>
      </c>
      <c r="E159" s="12" t="s">
        <v>152</v>
      </c>
      <c r="F159" s="19"/>
      <c r="G159" s="20">
        <f>G160</f>
        <v>7007271</v>
      </c>
      <c r="H159" s="21">
        <f>H160</f>
        <v>499321.6</v>
      </c>
      <c r="I159" s="21"/>
      <c r="J159" s="21"/>
      <c r="K159" s="21">
        <f>K160</f>
        <v>2630000</v>
      </c>
      <c r="L159" s="21"/>
      <c r="M159" s="21"/>
      <c r="N159" s="21">
        <f>N160</f>
        <v>4097440</v>
      </c>
      <c r="O159" s="21"/>
      <c r="P159" s="21">
        <f aca="true" t="shared" si="10" ref="P159:T160">P160</f>
        <v>4691120</v>
      </c>
      <c r="Q159" s="21">
        <f t="shared" si="10"/>
        <v>1272200</v>
      </c>
      <c r="R159" s="21"/>
      <c r="S159" s="21">
        <f t="shared" si="10"/>
        <v>890970.5</v>
      </c>
      <c r="T159" s="21">
        <f t="shared" si="10"/>
        <v>21088323.1</v>
      </c>
      <c r="U159" s="41"/>
    </row>
    <row r="160" spans="1:21" ht="25.5">
      <c r="A160" s="1" t="s">
        <v>23</v>
      </c>
      <c r="B160" s="12">
        <v>902</v>
      </c>
      <c r="C160" s="12" t="s">
        <v>35</v>
      </c>
      <c r="D160" s="12" t="s">
        <v>45</v>
      </c>
      <c r="E160" s="12" t="s">
        <v>152</v>
      </c>
      <c r="F160" s="22">
        <v>200</v>
      </c>
      <c r="G160" s="20">
        <f>G161</f>
        <v>7007271</v>
      </c>
      <c r="H160" s="21">
        <f>H161</f>
        <v>499321.6</v>
      </c>
      <c r="I160" s="21"/>
      <c r="J160" s="21"/>
      <c r="K160" s="21">
        <f>K161</f>
        <v>2630000</v>
      </c>
      <c r="L160" s="21"/>
      <c r="M160" s="21"/>
      <c r="N160" s="21">
        <f>N161</f>
        <v>4097440</v>
      </c>
      <c r="O160" s="21"/>
      <c r="P160" s="21">
        <f t="shared" si="10"/>
        <v>4691120</v>
      </c>
      <c r="Q160" s="21">
        <f t="shared" si="10"/>
        <v>1272200</v>
      </c>
      <c r="R160" s="21"/>
      <c r="S160" s="21">
        <f t="shared" si="10"/>
        <v>890970.5</v>
      </c>
      <c r="T160" s="21">
        <f t="shared" si="10"/>
        <v>21088323.1</v>
      </c>
      <c r="U160" s="41"/>
    </row>
    <row r="161" spans="1:21" ht="38.25">
      <c r="A161" s="1" t="s">
        <v>25</v>
      </c>
      <c r="B161" s="12">
        <v>902</v>
      </c>
      <c r="C161" s="12" t="s">
        <v>35</v>
      </c>
      <c r="D161" s="12" t="s">
        <v>45</v>
      </c>
      <c r="E161" s="12" t="s">
        <v>152</v>
      </c>
      <c r="F161" s="22">
        <v>240</v>
      </c>
      <c r="G161" s="20">
        <v>7007271</v>
      </c>
      <c r="H161" s="10">
        <v>499321.6</v>
      </c>
      <c r="I161" s="10"/>
      <c r="J161" s="10"/>
      <c r="K161" s="10">
        <v>2630000</v>
      </c>
      <c r="L161" s="10"/>
      <c r="M161" s="10"/>
      <c r="N161" s="10">
        <v>4097440</v>
      </c>
      <c r="O161" s="10"/>
      <c r="P161" s="10">
        <v>4691120</v>
      </c>
      <c r="Q161" s="10">
        <v>1272200</v>
      </c>
      <c r="R161" s="10"/>
      <c r="S161" s="10">
        <v>890970.5</v>
      </c>
      <c r="T161" s="21">
        <f>G161+H161+I161+J161+K161+L161+M161+N161+O161+Q161+P161+S161</f>
        <v>21088323.1</v>
      </c>
      <c r="U161" s="41"/>
    </row>
    <row r="162" spans="1:21" ht="33.75">
      <c r="A162" s="27" t="s">
        <v>285</v>
      </c>
      <c r="B162" s="12">
        <v>902</v>
      </c>
      <c r="C162" s="12" t="s">
        <v>35</v>
      </c>
      <c r="D162" s="12" t="s">
        <v>45</v>
      </c>
      <c r="E162" s="12" t="s">
        <v>291</v>
      </c>
      <c r="F162" s="22"/>
      <c r="G162" s="20"/>
      <c r="H162" s="10"/>
      <c r="I162" s="10"/>
      <c r="J162" s="10">
        <f>J163</f>
        <v>29528550</v>
      </c>
      <c r="K162" s="10"/>
      <c r="L162" s="10"/>
      <c r="M162" s="10"/>
      <c r="N162" s="10"/>
      <c r="O162" s="10"/>
      <c r="P162" s="10"/>
      <c r="Q162" s="10"/>
      <c r="R162" s="10"/>
      <c r="S162" s="10"/>
      <c r="T162" s="21">
        <f>T163</f>
        <v>29528550</v>
      </c>
      <c r="U162" s="41"/>
    </row>
    <row r="163" spans="1:21" ht="25.5">
      <c r="A163" s="1" t="s">
        <v>23</v>
      </c>
      <c r="B163" s="12">
        <v>902</v>
      </c>
      <c r="C163" s="12" t="s">
        <v>35</v>
      </c>
      <c r="D163" s="12" t="s">
        <v>45</v>
      </c>
      <c r="E163" s="12" t="s">
        <v>291</v>
      </c>
      <c r="F163" s="22">
        <v>200</v>
      </c>
      <c r="G163" s="20"/>
      <c r="H163" s="10"/>
      <c r="I163" s="10"/>
      <c r="J163" s="10">
        <f>J164</f>
        <v>29528550</v>
      </c>
      <c r="K163" s="10"/>
      <c r="L163" s="10"/>
      <c r="M163" s="10"/>
      <c r="N163" s="10"/>
      <c r="O163" s="10"/>
      <c r="P163" s="10"/>
      <c r="Q163" s="10"/>
      <c r="R163" s="10"/>
      <c r="S163" s="10"/>
      <c r="T163" s="21">
        <f>T164</f>
        <v>29528550</v>
      </c>
      <c r="U163" s="41"/>
    </row>
    <row r="164" spans="1:21" ht="38.25">
      <c r="A164" s="1" t="s">
        <v>25</v>
      </c>
      <c r="B164" s="12">
        <v>902</v>
      </c>
      <c r="C164" s="12" t="s">
        <v>35</v>
      </c>
      <c r="D164" s="12" t="s">
        <v>45</v>
      </c>
      <c r="E164" s="12" t="s">
        <v>291</v>
      </c>
      <c r="F164" s="22">
        <v>240</v>
      </c>
      <c r="G164" s="20"/>
      <c r="H164" s="10"/>
      <c r="I164" s="10"/>
      <c r="J164" s="10">
        <v>29528550</v>
      </c>
      <c r="K164" s="10"/>
      <c r="L164" s="10"/>
      <c r="M164" s="10"/>
      <c r="N164" s="10"/>
      <c r="O164" s="10"/>
      <c r="P164" s="10"/>
      <c r="Q164" s="10"/>
      <c r="R164" s="10"/>
      <c r="S164" s="10"/>
      <c r="T164" s="21">
        <f>G164+H164+I164+J164+K164+L164+M164+N164</f>
        <v>29528550</v>
      </c>
      <c r="U164" s="41"/>
    </row>
    <row r="165" spans="1:21" ht="25.5">
      <c r="A165" s="23" t="s">
        <v>155</v>
      </c>
      <c r="B165" s="12">
        <v>902</v>
      </c>
      <c r="C165" s="12" t="s">
        <v>35</v>
      </c>
      <c r="D165" s="12" t="s">
        <v>45</v>
      </c>
      <c r="E165" s="12" t="s">
        <v>154</v>
      </c>
      <c r="F165" s="19"/>
      <c r="G165" s="20">
        <f aca="true" t="shared" si="11" ref="G165:T166">G166</f>
        <v>718200</v>
      </c>
      <c r="H165" s="21">
        <f t="shared" si="11"/>
        <v>29733644</v>
      </c>
      <c r="I165" s="21">
        <f t="shared" si="11"/>
        <v>3919200</v>
      </c>
      <c r="J165" s="21">
        <f>J166</f>
        <v>810000</v>
      </c>
      <c r="K165" s="21">
        <f t="shared" si="11"/>
        <v>190000</v>
      </c>
      <c r="L165" s="21"/>
      <c r="M165" s="21">
        <f t="shared" si="11"/>
        <v>9102816.95</v>
      </c>
      <c r="N165" s="21">
        <f t="shared" si="11"/>
        <v>497513</v>
      </c>
      <c r="O165" s="21">
        <f t="shared" si="11"/>
        <v>600000</v>
      </c>
      <c r="P165" s="21">
        <f t="shared" si="11"/>
        <v>6350000</v>
      </c>
      <c r="Q165" s="21">
        <f t="shared" si="11"/>
        <v>7863800</v>
      </c>
      <c r="R165" s="21">
        <f t="shared" si="11"/>
        <v>1200000</v>
      </c>
      <c r="S165" s="21">
        <f t="shared" si="11"/>
        <v>3349029.5</v>
      </c>
      <c r="T165" s="21">
        <f t="shared" si="11"/>
        <v>64334203.45</v>
      </c>
      <c r="U165" s="41"/>
    </row>
    <row r="166" spans="1:21" ht="25.5">
      <c r="A166" s="1" t="s">
        <v>23</v>
      </c>
      <c r="B166" s="12">
        <v>902</v>
      </c>
      <c r="C166" s="12" t="s">
        <v>35</v>
      </c>
      <c r="D166" s="12" t="s">
        <v>45</v>
      </c>
      <c r="E166" s="12" t="s">
        <v>154</v>
      </c>
      <c r="F166" s="22">
        <v>200</v>
      </c>
      <c r="G166" s="20">
        <f t="shared" si="11"/>
        <v>718200</v>
      </c>
      <c r="H166" s="21">
        <f t="shared" si="11"/>
        <v>29733644</v>
      </c>
      <c r="I166" s="21">
        <f t="shared" si="11"/>
        <v>3919200</v>
      </c>
      <c r="J166" s="21">
        <f>J167</f>
        <v>810000</v>
      </c>
      <c r="K166" s="21">
        <f t="shared" si="11"/>
        <v>190000</v>
      </c>
      <c r="L166" s="21"/>
      <c r="M166" s="21">
        <f t="shared" si="11"/>
        <v>9102816.95</v>
      </c>
      <c r="N166" s="21">
        <f t="shared" si="11"/>
        <v>497513</v>
      </c>
      <c r="O166" s="21">
        <f t="shared" si="11"/>
        <v>600000</v>
      </c>
      <c r="P166" s="21">
        <f t="shared" si="11"/>
        <v>6350000</v>
      </c>
      <c r="Q166" s="21">
        <f t="shared" si="11"/>
        <v>7863800</v>
      </c>
      <c r="R166" s="21">
        <f t="shared" si="11"/>
        <v>1200000</v>
      </c>
      <c r="S166" s="21">
        <f t="shared" si="11"/>
        <v>3349029.5</v>
      </c>
      <c r="T166" s="21">
        <f t="shared" si="11"/>
        <v>64334203.45</v>
      </c>
      <c r="U166" s="41"/>
    </row>
    <row r="167" spans="1:21" ht="38.25">
      <c r="A167" s="1" t="s">
        <v>25</v>
      </c>
      <c r="B167" s="12">
        <v>902</v>
      </c>
      <c r="C167" s="12" t="s">
        <v>35</v>
      </c>
      <c r="D167" s="12" t="s">
        <v>45</v>
      </c>
      <c r="E167" s="12" t="s">
        <v>154</v>
      </c>
      <c r="F167" s="22">
        <v>240</v>
      </c>
      <c r="G167" s="20">
        <v>718200</v>
      </c>
      <c r="H167" s="10">
        <v>29733644</v>
      </c>
      <c r="I167" s="10">
        <v>3919200</v>
      </c>
      <c r="J167" s="10">
        <v>810000</v>
      </c>
      <c r="K167" s="10">
        <v>190000</v>
      </c>
      <c r="L167" s="10"/>
      <c r="M167" s="10">
        <v>9102816.95</v>
      </c>
      <c r="N167" s="10">
        <v>497513</v>
      </c>
      <c r="O167" s="10">
        <v>600000</v>
      </c>
      <c r="P167" s="10">
        <v>6350000</v>
      </c>
      <c r="Q167" s="10">
        <v>7863800</v>
      </c>
      <c r="R167" s="10">
        <v>1200000</v>
      </c>
      <c r="S167" s="10">
        <v>3349029.5</v>
      </c>
      <c r="T167" s="21">
        <f>G167+H167+I167+J167+K167+L167+M167+N167+O167+Q167+P167+S167+R167</f>
        <v>64334203.45</v>
      </c>
      <c r="U167" s="41"/>
    </row>
    <row r="168" spans="1:21" ht="12.75">
      <c r="A168" s="14" t="s">
        <v>55</v>
      </c>
      <c r="B168" s="15">
        <v>902</v>
      </c>
      <c r="C168" s="15" t="s">
        <v>35</v>
      </c>
      <c r="D168" s="15" t="s">
        <v>56</v>
      </c>
      <c r="E168" s="17"/>
      <c r="F168" s="18"/>
      <c r="G168" s="5">
        <f>G179+G176</f>
        <v>339000</v>
      </c>
      <c r="H168" s="3">
        <f>H179+H185+H169</f>
        <v>1949</v>
      </c>
      <c r="I168" s="3"/>
      <c r="J168" s="3"/>
      <c r="K168" s="3"/>
      <c r="L168" s="3">
        <f>L179+L176+L169+L173</f>
        <v>139382.48</v>
      </c>
      <c r="M168" s="3">
        <f>M179+M176+M169+M173</f>
        <v>1000</v>
      </c>
      <c r="N168" s="3"/>
      <c r="O168" s="3"/>
      <c r="P168" s="3"/>
      <c r="Q168" s="3">
        <f>Q179+Q176+Q169+Q173</f>
        <v>23377.92</v>
      </c>
      <c r="R168" s="3"/>
      <c r="S168" s="3"/>
      <c r="T168" s="3">
        <f>T179+T176+T169+T173</f>
        <v>519709.4</v>
      </c>
      <c r="U168" s="41"/>
    </row>
    <row r="169" spans="1:21" ht="25.5">
      <c r="A169" s="23" t="s">
        <v>140</v>
      </c>
      <c r="B169" s="12">
        <v>902</v>
      </c>
      <c r="C169" s="12" t="s">
        <v>35</v>
      </c>
      <c r="D169" s="12" t="s">
        <v>56</v>
      </c>
      <c r="E169" s="12" t="s">
        <v>142</v>
      </c>
      <c r="F169" s="19"/>
      <c r="G169" s="5"/>
      <c r="H169" s="3">
        <f>H170</f>
        <v>1949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>
        <f>T170</f>
        <v>1949</v>
      </c>
      <c r="U169" s="41"/>
    </row>
    <row r="170" spans="1:21" ht="63.75">
      <c r="A170" s="1" t="s">
        <v>19</v>
      </c>
      <c r="B170" s="12">
        <v>902</v>
      </c>
      <c r="C170" s="12" t="s">
        <v>35</v>
      </c>
      <c r="D170" s="12" t="s">
        <v>56</v>
      </c>
      <c r="E170" s="12" t="s">
        <v>142</v>
      </c>
      <c r="F170" s="22" t="s">
        <v>20</v>
      </c>
      <c r="G170" s="5"/>
      <c r="H170" s="3">
        <f>H171</f>
        <v>1949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>
        <f>T171</f>
        <v>1949</v>
      </c>
      <c r="U170" s="41"/>
    </row>
    <row r="171" spans="1:21" ht="25.5">
      <c r="A171" s="1" t="s">
        <v>21</v>
      </c>
      <c r="B171" s="12">
        <v>902</v>
      </c>
      <c r="C171" s="12" t="s">
        <v>35</v>
      </c>
      <c r="D171" s="12" t="s">
        <v>56</v>
      </c>
      <c r="E171" s="12" t="s">
        <v>142</v>
      </c>
      <c r="F171" s="22" t="s">
        <v>22</v>
      </c>
      <c r="G171" s="5"/>
      <c r="H171" s="3">
        <f>H172</f>
        <v>1949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>
        <f>T172</f>
        <v>1949</v>
      </c>
      <c r="U171" s="41"/>
    </row>
    <row r="172" spans="1:21" ht="38.25">
      <c r="A172" s="1" t="s">
        <v>227</v>
      </c>
      <c r="B172" s="12">
        <v>902</v>
      </c>
      <c r="C172" s="12" t="s">
        <v>35</v>
      </c>
      <c r="D172" s="12" t="s">
        <v>56</v>
      </c>
      <c r="E172" s="12" t="s">
        <v>142</v>
      </c>
      <c r="F172" s="22">
        <v>121</v>
      </c>
      <c r="G172" s="5"/>
      <c r="H172" s="10">
        <v>1949</v>
      </c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21">
        <f>G172+H172+I172+J172+K172+L172+M172+N172</f>
        <v>1949</v>
      </c>
      <c r="U172" s="41"/>
    </row>
    <row r="173" spans="1:21" ht="63.75">
      <c r="A173" s="1" t="s">
        <v>264</v>
      </c>
      <c r="B173" s="12">
        <v>902</v>
      </c>
      <c r="C173" s="12" t="s">
        <v>35</v>
      </c>
      <c r="D173" s="12" t="s">
        <v>56</v>
      </c>
      <c r="E173" s="12" t="s">
        <v>263</v>
      </c>
      <c r="F173" s="22"/>
      <c r="G173" s="5"/>
      <c r="H173" s="10"/>
      <c r="I173" s="10"/>
      <c r="J173" s="10"/>
      <c r="K173" s="10"/>
      <c r="L173" s="21">
        <f>L174</f>
        <v>139382.48</v>
      </c>
      <c r="M173" s="21">
        <f>M174</f>
        <v>1000</v>
      </c>
      <c r="N173" s="21"/>
      <c r="O173" s="21"/>
      <c r="P173" s="21"/>
      <c r="Q173" s="21">
        <f>Q174</f>
        <v>23377.92</v>
      </c>
      <c r="R173" s="21"/>
      <c r="S173" s="21"/>
      <c r="T173" s="21">
        <f>T174</f>
        <v>163760.40000000002</v>
      </c>
      <c r="U173" s="41"/>
    </row>
    <row r="174" spans="1:21" ht="25.5">
      <c r="A174" s="1" t="s">
        <v>23</v>
      </c>
      <c r="B174" s="12">
        <v>902</v>
      </c>
      <c r="C174" s="12" t="s">
        <v>35</v>
      </c>
      <c r="D174" s="12" t="s">
        <v>56</v>
      </c>
      <c r="E174" s="12" t="s">
        <v>263</v>
      </c>
      <c r="F174" s="22">
        <v>200</v>
      </c>
      <c r="G174" s="5"/>
      <c r="H174" s="10"/>
      <c r="I174" s="10"/>
      <c r="J174" s="10"/>
      <c r="K174" s="10"/>
      <c r="L174" s="21">
        <f>L175</f>
        <v>139382.48</v>
      </c>
      <c r="M174" s="21">
        <f>M175</f>
        <v>1000</v>
      </c>
      <c r="N174" s="21"/>
      <c r="O174" s="21"/>
      <c r="P174" s="21"/>
      <c r="Q174" s="21">
        <f>Q175</f>
        <v>23377.92</v>
      </c>
      <c r="R174" s="21"/>
      <c r="S174" s="21"/>
      <c r="T174" s="21">
        <f>T175</f>
        <v>163760.40000000002</v>
      </c>
      <c r="U174" s="41"/>
    </row>
    <row r="175" spans="1:21" ht="38.25">
      <c r="A175" s="1" t="s">
        <v>25</v>
      </c>
      <c r="B175" s="12">
        <v>902</v>
      </c>
      <c r="C175" s="12" t="s">
        <v>35</v>
      </c>
      <c r="D175" s="12" t="s">
        <v>56</v>
      </c>
      <c r="E175" s="12" t="s">
        <v>263</v>
      </c>
      <c r="F175" s="22">
        <v>240</v>
      </c>
      <c r="G175" s="5"/>
      <c r="H175" s="10"/>
      <c r="I175" s="10"/>
      <c r="J175" s="10"/>
      <c r="K175" s="10"/>
      <c r="L175" s="10">
        <v>139382.48</v>
      </c>
      <c r="M175" s="10">
        <v>1000</v>
      </c>
      <c r="N175" s="10"/>
      <c r="O175" s="10"/>
      <c r="P175" s="10"/>
      <c r="Q175" s="10">
        <v>23377.92</v>
      </c>
      <c r="R175" s="10"/>
      <c r="S175" s="10"/>
      <c r="T175" s="21">
        <f>G175+H175+I175+J175+K175+L175+M175+N175+O175+Q175</f>
        <v>163760.40000000002</v>
      </c>
      <c r="U175" s="41"/>
    </row>
    <row r="176" spans="1:21" ht="38.25">
      <c r="A176" s="23" t="s">
        <v>269</v>
      </c>
      <c r="B176" s="12">
        <v>902</v>
      </c>
      <c r="C176" s="12" t="s">
        <v>35</v>
      </c>
      <c r="D176" s="12" t="s">
        <v>56</v>
      </c>
      <c r="E176" s="12" t="s">
        <v>240</v>
      </c>
      <c r="F176" s="22"/>
      <c r="G176" s="20">
        <f>G177</f>
        <v>10000</v>
      </c>
      <c r="H176" s="21">
        <f>H177</f>
        <v>15000</v>
      </c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>
        <f>T177</f>
        <v>25000</v>
      </c>
      <c r="U176" s="41"/>
    </row>
    <row r="177" spans="1:21" ht="25.5">
      <c r="A177" s="1" t="s">
        <v>23</v>
      </c>
      <c r="B177" s="12">
        <v>902</v>
      </c>
      <c r="C177" s="12" t="s">
        <v>35</v>
      </c>
      <c r="D177" s="12" t="s">
        <v>56</v>
      </c>
      <c r="E177" s="12" t="s">
        <v>240</v>
      </c>
      <c r="F177" s="22">
        <v>200</v>
      </c>
      <c r="G177" s="20">
        <f>G178</f>
        <v>10000</v>
      </c>
      <c r="H177" s="21">
        <f>H178</f>
        <v>15000</v>
      </c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>
        <f>T178</f>
        <v>25000</v>
      </c>
      <c r="U177" s="41"/>
    </row>
    <row r="178" spans="1:21" ht="38.25">
      <c r="A178" s="1" t="s">
        <v>25</v>
      </c>
      <c r="B178" s="12">
        <v>902</v>
      </c>
      <c r="C178" s="12" t="s">
        <v>35</v>
      </c>
      <c r="D178" s="12" t="s">
        <v>56</v>
      </c>
      <c r="E178" s="12" t="s">
        <v>240</v>
      </c>
      <c r="F178" s="22">
        <v>240</v>
      </c>
      <c r="G178" s="20">
        <v>10000</v>
      </c>
      <c r="H178" s="10">
        <v>15000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21">
        <f>G178+H178+I178+J178+K178+L178+M178+N178</f>
        <v>25000</v>
      </c>
      <c r="U178" s="41"/>
    </row>
    <row r="179" spans="1:21" ht="51">
      <c r="A179" s="4" t="s">
        <v>270</v>
      </c>
      <c r="B179" s="12">
        <v>902</v>
      </c>
      <c r="C179" s="12" t="s">
        <v>35</v>
      </c>
      <c r="D179" s="12" t="s">
        <v>56</v>
      </c>
      <c r="E179" s="12" t="s">
        <v>109</v>
      </c>
      <c r="F179" s="22"/>
      <c r="G179" s="20">
        <f>G180+G183</f>
        <v>329000</v>
      </c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21">
        <f>T180+T183</f>
        <v>329000</v>
      </c>
      <c r="U179" s="41"/>
    </row>
    <row r="180" spans="1:21" ht="63.75">
      <c r="A180" s="1" t="s">
        <v>19</v>
      </c>
      <c r="B180" s="12">
        <v>902</v>
      </c>
      <c r="C180" s="12" t="s">
        <v>35</v>
      </c>
      <c r="D180" s="12" t="s">
        <v>56</v>
      </c>
      <c r="E180" s="12" t="s">
        <v>109</v>
      </c>
      <c r="F180" s="22">
        <v>100</v>
      </c>
      <c r="G180" s="20">
        <f>G181</f>
        <v>205725</v>
      </c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21">
        <f>T181</f>
        <v>205725</v>
      </c>
      <c r="U180" s="41"/>
    </row>
    <row r="181" spans="1:21" ht="25.5">
      <c r="A181" s="1" t="s">
        <v>21</v>
      </c>
      <c r="B181" s="12">
        <v>902</v>
      </c>
      <c r="C181" s="12" t="s">
        <v>35</v>
      </c>
      <c r="D181" s="12" t="s">
        <v>56</v>
      </c>
      <c r="E181" s="12" t="s">
        <v>109</v>
      </c>
      <c r="F181" s="22">
        <v>120</v>
      </c>
      <c r="G181" s="20">
        <f>G182</f>
        <v>205725</v>
      </c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21">
        <f>T182</f>
        <v>205725</v>
      </c>
      <c r="U181" s="41"/>
    </row>
    <row r="182" spans="1:21" ht="38.25">
      <c r="A182" s="1" t="s">
        <v>227</v>
      </c>
      <c r="B182" s="12">
        <v>902</v>
      </c>
      <c r="C182" s="12" t="s">
        <v>35</v>
      </c>
      <c r="D182" s="12" t="s">
        <v>56</v>
      </c>
      <c r="E182" s="12" t="s">
        <v>109</v>
      </c>
      <c r="F182" s="22">
        <v>121</v>
      </c>
      <c r="G182" s="20">
        <v>205725</v>
      </c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21">
        <f>G182+H182+I182+J182+K182+L182+M182+N182</f>
        <v>205725</v>
      </c>
      <c r="U182" s="41"/>
    </row>
    <row r="183" spans="1:21" ht="25.5">
      <c r="A183" s="1" t="s">
        <v>23</v>
      </c>
      <c r="B183" s="12">
        <v>902</v>
      </c>
      <c r="C183" s="12" t="s">
        <v>35</v>
      </c>
      <c r="D183" s="12" t="s">
        <v>56</v>
      </c>
      <c r="E183" s="12" t="s">
        <v>109</v>
      </c>
      <c r="F183" s="22">
        <v>200</v>
      </c>
      <c r="G183" s="20">
        <f>G184</f>
        <v>123275</v>
      </c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21">
        <f>T184</f>
        <v>123275</v>
      </c>
      <c r="U183" s="41"/>
    </row>
    <row r="184" spans="1:21" ht="38.25">
      <c r="A184" s="1" t="s">
        <v>25</v>
      </c>
      <c r="B184" s="12">
        <v>902</v>
      </c>
      <c r="C184" s="12" t="s">
        <v>35</v>
      </c>
      <c r="D184" s="12" t="s">
        <v>56</v>
      </c>
      <c r="E184" s="12" t="s">
        <v>109</v>
      </c>
      <c r="F184" s="22">
        <v>240</v>
      </c>
      <c r="G184" s="20">
        <v>123275</v>
      </c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21">
        <f>G184+H184+I184+J184+K184+L184+M184+N184</f>
        <v>123275</v>
      </c>
      <c r="U184" s="41"/>
    </row>
    <row r="185" spans="1:21" ht="32.25" customHeight="1" hidden="1">
      <c r="A185" s="23" t="s">
        <v>269</v>
      </c>
      <c r="B185" s="12">
        <v>902</v>
      </c>
      <c r="C185" s="12" t="s">
        <v>35</v>
      </c>
      <c r="D185" s="12" t="s">
        <v>56</v>
      </c>
      <c r="E185" s="12" t="s">
        <v>240</v>
      </c>
      <c r="F185" s="22"/>
      <c r="G185" s="20">
        <f>G186</f>
        <v>0</v>
      </c>
      <c r="H185" s="21">
        <f>H186</f>
        <v>0</v>
      </c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>
        <f>T186</f>
        <v>0</v>
      </c>
      <c r="U185" s="41"/>
    </row>
    <row r="186" spans="1:21" ht="25.5" hidden="1">
      <c r="A186" s="1" t="s">
        <v>23</v>
      </c>
      <c r="B186" s="12">
        <v>902</v>
      </c>
      <c r="C186" s="12" t="s">
        <v>35</v>
      </c>
      <c r="D186" s="12" t="s">
        <v>56</v>
      </c>
      <c r="E186" s="12" t="s">
        <v>240</v>
      </c>
      <c r="F186" s="22">
        <v>200</v>
      </c>
      <c r="G186" s="20">
        <f>G187</f>
        <v>0</v>
      </c>
      <c r="H186" s="21">
        <f>H187</f>
        <v>0</v>
      </c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>
        <f>T187</f>
        <v>0</v>
      </c>
      <c r="U186" s="41"/>
    </row>
    <row r="187" spans="1:21" ht="38.25" hidden="1">
      <c r="A187" s="1" t="s">
        <v>25</v>
      </c>
      <c r="B187" s="12">
        <v>902</v>
      </c>
      <c r="C187" s="12" t="s">
        <v>35</v>
      </c>
      <c r="D187" s="12" t="s">
        <v>56</v>
      </c>
      <c r="E187" s="12" t="s">
        <v>240</v>
      </c>
      <c r="F187" s="22">
        <v>240</v>
      </c>
      <c r="G187" s="20">
        <v>0</v>
      </c>
      <c r="H187" s="10">
        <v>0</v>
      </c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21">
        <f>G187+H187</f>
        <v>0</v>
      </c>
      <c r="U187" s="41"/>
    </row>
    <row r="188" spans="1:21" ht="12.75">
      <c r="A188" s="14" t="s">
        <v>54</v>
      </c>
      <c r="B188" s="15">
        <v>902</v>
      </c>
      <c r="C188" s="15" t="s">
        <v>53</v>
      </c>
      <c r="D188" s="15"/>
      <c r="E188" s="15"/>
      <c r="F188" s="16"/>
      <c r="G188" s="5">
        <f>G189+G222+G235</f>
        <v>35316102.47</v>
      </c>
      <c r="H188" s="3">
        <f>H189+H222+H235</f>
        <v>9054257.33</v>
      </c>
      <c r="I188" s="3">
        <f>I189+I222+I235</f>
        <v>0</v>
      </c>
      <c r="J188" s="3"/>
      <c r="K188" s="3">
        <f aca="true" t="shared" si="12" ref="K188:Q188">K189+K222+K235</f>
        <v>150000</v>
      </c>
      <c r="L188" s="3">
        <f t="shared" si="12"/>
        <v>-134258.21999999997</v>
      </c>
      <c r="M188" s="3">
        <f t="shared" si="12"/>
        <v>-306678.4</v>
      </c>
      <c r="N188" s="3">
        <f t="shared" si="12"/>
        <v>22498788</v>
      </c>
      <c r="O188" s="3">
        <f t="shared" si="12"/>
        <v>18577</v>
      </c>
      <c r="P188" s="3">
        <f t="shared" si="12"/>
        <v>120526</v>
      </c>
      <c r="Q188" s="3">
        <f t="shared" si="12"/>
        <v>8688160.5</v>
      </c>
      <c r="R188" s="3"/>
      <c r="S188" s="3">
        <f>S189+S222+S235</f>
        <v>2088588.92</v>
      </c>
      <c r="T188" s="3">
        <f>T189+T222+T235</f>
        <v>77494063.6</v>
      </c>
      <c r="U188" s="41"/>
    </row>
    <row r="189" spans="1:21" ht="12.75">
      <c r="A189" s="14" t="s">
        <v>58</v>
      </c>
      <c r="B189" s="15">
        <v>902</v>
      </c>
      <c r="C189" s="15" t="s">
        <v>53</v>
      </c>
      <c r="D189" s="15" t="s">
        <v>16</v>
      </c>
      <c r="E189" s="15"/>
      <c r="F189" s="16"/>
      <c r="G189" s="5">
        <f>G190+G205</f>
        <v>9062314.47</v>
      </c>
      <c r="H189" s="10"/>
      <c r="I189" s="10"/>
      <c r="J189" s="10"/>
      <c r="K189" s="10"/>
      <c r="L189" s="3">
        <f>L190+L205</f>
        <v>-343258.22</v>
      </c>
      <c r="M189" s="3">
        <f>M190+M205+M213</f>
        <v>-201000</v>
      </c>
      <c r="N189" s="3">
        <f>N190+N205+N213+N195+N209</f>
        <v>21010662</v>
      </c>
      <c r="O189" s="3">
        <f>O190+O205+O213+O195+O209+O200</f>
        <v>0</v>
      </c>
      <c r="P189" s="3">
        <f>P190+P205+P213+P195+P209+P200</f>
        <v>120526</v>
      </c>
      <c r="Q189" s="3">
        <f>Q190+Q205+Q213+Q195+Q209+Q200</f>
        <v>7868371.5</v>
      </c>
      <c r="R189" s="3"/>
      <c r="S189" s="3">
        <f>S190+S205+S213+S195+S209+S200+S217</f>
        <v>101526.27</v>
      </c>
      <c r="T189" s="3">
        <f>T190+T205+T213+T195+T209+T200+T217</f>
        <v>37619142.019999996</v>
      </c>
      <c r="U189" s="41"/>
    </row>
    <row r="190" spans="1:21" ht="20.25" customHeight="1">
      <c r="A190" s="1" t="s">
        <v>110</v>
      </c>
      <c r="B190" s="12">
        <v>902</v>
      </c>
      <c r="C190" s="12" t="s">
        <v>53</v>
      </c>
      <c r="D190" s="12" t="s">
        <v>16</v>
      </c>
      <c r="E190" s="12" t="s">
        <v>156</v>
      </c>
      <c r="F190" s="22"/>
      <c r="G190" s="20">
        <f>G193</f>
        <v>2212476.72</v>
      </c>
      <c r="H190" s="10"/>
      <c r="I190" s="10"/>
      <c r="J190" s="10"/>
      <c r="K190" s="10"/>
      <c r="L190" s="10"/>
      <c r="M190" s="10"/>
      <c r="N190" s="10"/>
      <c r="O190" s="21">
        <f>O193</f>
        <v>-1100000</v>
      </c>
      <c r="P190" s="21"/>
      <c r="Q190" s="21">
        <f>Q193+Q191</f>
        <v>13904.610000000102</v>
      </c>
      <c r="R190" s="21"/>
      <c r="S190" s="21"/>
      <c r="T190" s="21">
        <f>T193+T191</f>
        <v>1126381.33</v>
      </c>
      <c r="U190" s="41"/>
    </row>
    <row r="191" spans="1:21" ht="31.5" customHeight="1">
      <c r="A191" s="1" t="s">
        <v>229</v>
      </c>
      <c r="B191" s="12">
        <v>902</v>
      </c>
      <c r="C191" s="12" t="s">
        <v>53</v>
      </c>
      <c r="D191" s="12" t="s">
        <v>16</v>
      </c>
      <c r="E191" s="12" t="s">
        <v>156</v>
      </c>
      <c r="F191" s="22">
        <v>600</v>
      </c>
      <c r="G191" s="20"/>
      <c r="H191" s="10"/>
      <c r="I191" s="10"/>
      <c r="J191" s="10"/>
      <c r="K191" s="10"/>
      <c r="L191" s="10"/>
      <c r="M191" s="10"/>
      <c r="N191" s="10"/>
      <c r="O191" s="21"/>
      <c r="P191" s="21"/>
      <c r="Q191" s="21">
        <f>Q192</f>
        <v>1126381.33</v>
      </c>
      <c r="R191" s="21"/>
      <c r="S191" s="21"/>
      <c r="T191" s="21">
        <f>T192</f>
        <v>1126381.33</v>
      </c>
      <c r="U191" s="41"/>
    </row>
    <row r="192" spans="1:21" ht="35.25" customHeight="1">
      <c r="A192" s="1" t="s">
        <v>323</v>
      </c>
      <c r="B192" s="12">
        <v>902</v>
      </c>
      <c r="C192" s="12" t="s">
        <v>53</v>
      </c>
      <c r="D192" s="12" t="s">
        <v>16</v>
      </c>
      <c r="E192" s="12" t="s">
        <v>156</v>
      </c>
      <c r="F192" s="22">
        <v>630</v>
      </c>
      <c r="G192" s="20"/>
      <c r="H192" s="10"/>
      <c r="I192" s="10"/>
      <c r="J192" s="10"/>
      <c r="K192" s="10"/>
      <c r="L192" s="10"/>
      <c r="M192" s="10"/>
      <c r="N192" s="10"/>
      <c r="O192" s="21"/>
      <c r="P192" s="21"/>
      <c r="Q192" s="21">
        <v>1126381.33</v>
      </c>
      <c r="R192" s="21"/>
      <c r="S192" s="21"/>
      <c r="T192" s="21">
        <f>G192+H192+I192+J192+K192+L192+M192+N192+O192+Q192</f>
        <v>1126381.33</v>
      </c>
      <c r="U192" s="41"/>
    </row>
    <row r="193" spans="1:21" ht="12.75">
      <c r="A193" s="1" t="s">
        <v>27</v>
      </c>
      <c r="B193" s="12">
        <v>902</v>
      </c>
      <c r="C193" s="12" t="s">
        <v>53</v>
      </c>
      <c r="D193" s="12" t="s">
        <v>16</v>
      </c>
      <c r="E193" s="12" t="s">
        <v>156</v>
      </c>
      <c r="F193" s="22">
        <v>800</v>
      </c>
      <c r="G193" s="20">
        <f>G194</f>
        <v>2212476.72</v>
      </c>
      <c r="H193" s="10"/>
      <c r="I193" s="10"/>
      <c r="J193" s="10"/>
      <c r="K193" s="10"/>
      <c r="L193" s="10"/>
      <c r="M193" s="10"/>
      <c r="N193" s="10"/>
      <c r="O193" s="21">
        <f>O194</f>
        <v>-1100000</v>
      </c>
      <c r="P193" s="21"/>
      <c r="Q193" s="21">
        <f>Q194</f>
        <v>-1112476.72</v>
      </c>
      <c r="R193" s="21"/>
      <c r="S193" s="21"/>
      <c r="T193" s="21">
        <f>T194</f>
        <v>0</v>
      </c>
      <c r="U193" s="41"/>
    </row>
    <row r="194" spans="1:21" ht="38.25">
      <c r="A194" s="1" t="s">
        <v>108</v>
      </c>
      <c r="B194" s="12">
        <v>902</v>
      </c>
      <c r="C194" s="12" t="s">
        <v>53</v>
      </c>
      <c r="D194" s="12" t="s">
        <v>16</v>
      </c>
      <c r="E194" s="12" t="s">
        <v>156</v>
      </c>
      <c r="F194" s="22">
        <v>810</v>
      </c>
      <c r="G194" s="20">
        <v>2212476.72</v>
      </c>
      <c r="H194" s="10"/>
      <c r="I194" s="10"/>
      <c r="J194" s="10"/>
      <c r="K194" s="10"/>
      <c r="L194" s="10"/>
      <c r="M194" s="10"/>
      <c r="N194" s="10"/>
      <c r="O194" s="10">
        <v>-1100000</v>
      </c>
      <c r="P194" s="10"/>
      <c r="Q194" s="10">
        <v>-1112476.72</v>
      </c>
      <c r="R194" s="10"/>
      <c r="S194" s="10"/>
      <c r="T194" s="21">
        <f>G194+H194+I194+J194+K194+L194+M194+N194+O194+Q194</f>
        <v>0</v>
      </c>
      <c r="U194" s="41"/>
    </row>
    <row r="195" spans="1:21" ht="12.75">
      <c r="A195" s="1" t="s">
        <v>305</v>
      </c>
      <c r="B195" s="12">
        <v>902</v>
      </c>
      <c r="C195" s="12" t="s">
        <v>53</v>
      </c>
      <c r="D195" s="12" t="s">
        <v>16</v>
      </c>
      <c r="E195" s="12" t="s">
        <v>306</v>
      </c>
      <c r="F195" s="22"/>
      <c r="G195" s="20"/>
      <c r="H195" s="10"/>
      <c r="I195" s="10"/>
      <c r="J195" s="10"/>
      <c r="K195" s="10"/>
      <c r="L195" s="10"/>
      <c r="M195" s="10"/>
      <c r="N195" s="21">
        <f>N196</f>
        <v>1061874</v>
      </c>
      <c r="O195" s="21"/>
      <c r="P195" s="21">
        <f>P196</f>
        <v>120526</v>
      </c>
      <c r="Q195" s="21"/>
      <c r="R195" s="21"/>
      <c r="S195" s="47">
        <f>S196+S198</f>
        <v>0</v>
      </c>
      <c r="T195" s="21">
        <f>T196+T198</f>
        <v>1182400</v>
      </c>
      <c r="U195" s="41"/>
    </row>
    <row r="196" spans="1:21" ht="25.5">
      <c r="A196" s="1" t="s">
        <v>23</v>
      </c>
      <c r="B196" s="12">
        <v>902</v>
      </c>
      <c r="C196" s="12" t="s">
        <v>53</v>
      </c>
      <c r="D196" s="12" t="s">
        <v>16</v>
      </c>
      <c r="E196" s="12" t="s">
        <v>306</v>
      </c>
      <c r="F196" s="22">
        <v>200</v>
      </c>
      <c r="G196" s="20"/>
      <c r="H196" s="10"/>
      <c r="I196" s="10"/>
      <c r="J196" s="10"/>
      <c r="K196" s="10"/>
      <c r="L196" s="10"/>
      <c r="M196" s="10"/>
      <c r="N196" s="21">
        <f>N197</f>
        <v>1061874</v>
      </c>
      <c r="O196" s="21"/>
      <c r="P196" s="21">
        <f>P197</f>
        <v>120526</v>
      </c>
      <c r="Q196" s="21"/>
      <c r="R196" s="21"/>
      <c r="S196" s="21"/>
      <c r="T196" s="21">
        <f>T197</f>
        <v>1182400</v>
      </c>
      <c r="U196" s="41"/>
    </row>
    <row r="197" spans="1:21" ht="38.25">
      <c r="A197" s="1" t="s">
        <v>25</v>
      </c>
      <c r="B197" s="12">
        <v>902</v>
      </c>
      <c r="C197" s="12" t="s">
        <v>53</v>
      </c>
      <c r="D197" s="12" t="s">
        <v>16</v>
      </c>
      <c r="E197" s="12" t="s">
        <v>306</v>
      </c>
      <c r="F197" s="22">
        <v>240</v>
      </c>
      <c r="G197" s="20"/>
      <c r="H197" s="10"/>
      <c r="I197" s="10"/>
      <c r="J197" s="10"/>
      <c r="K197" s="10"/>
      <c r="L197" s="10"/>
      <c r="M197" s="10"/>
      <c r="N197" s="10">
        <v>1061874</v>
      </c>
      <c r="O197" s="10"/>
      <c r="P197" s="10">
        <v>120526</v>
      </c>
      <c r="Q197" s="10"/>
      <c r="R197" s="10"/>
      <c r="S197" s="6">
        <v>0</v>
      </c>
      <c r="T197" s="21">
        <f>G197+H197+I197+J197+K197+L197+M197+N197+O197+Q197+P197+S197</f>
        <v>1182400</v>
      </c>
      <c r="U197" s="41"/>
    </row>
    <row r="198" spans="1:21" ht="12.75" hidden="1">
      <c r="A198" s="1" t="s">
        <v>27</v>
      </c>
      <c r="B198" s="12">
        <v>902</v>
      </c>
      <c r="C198" s="12" t="s">
        <v>53</v>
      </c>
      <c r="D198" s="12" t="s">
        <v>16</v>
      </c>
      <c r="E198" s="12" t="s">
        <v>306</v>
      </c>
      <c r="F198" s="22">
        <v>800</v>
      </c>
      <c r="G198" s="2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21">
        <f>S199</f>
        <v>0</v>
      </c>
      <c r="T198" s="21">
        <f>T199</f>
        <v>0</v>
      </c>
      <c r="U198" s="41"/>
    </row>
    <row r="199" spans="1:21" ht="38.25" hidden="1">
      <c r="A199" s="1" t="s">
        <v>108</v>
      </c>
      <c r="B199" s="12">
        <v>902</v>
      </c>
      <c r="C199" s="12" t="s">
        <v>53</v>
      </c>
      <c r="D199" s="12" t="s">
        <v>16</v>
      </c>
      <c r="E199" s="12" t="s">
        <v>306</v>
      </c>
      <c r="F199" s="22">
        <v>810</v>
      </c>
      <c r="G199" s="2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>
        <v>0</v>
      </c>
      <c r="T199" s="21">
        <f>G199+H199+I199+J199+K199+L199+M199+N199+O199+Q199+P199+S199</f>
        <v>0</v>
      </c>
      <c r="U199" s="41"/>
    </row>
    <row r="200" spans="1:21" ht="33.75">
      <c r="A200" s="28" t="s">
        <v>312</v>
      </c>
      <c r="B200" s="12">
        <v>902</v>
      </c>
      <c r="C200" s="12" t="s">
        <v>53</v>
      </c>
      <c r="D200" s="12" t="s">
        <v>16</v>
      </c>
      <c r="E200" s="12" t="s">
        <v>313</v>
      </c>
      <c r="F200" s="22"/>
      <c r="G200" s="20"/>
      <c r="H200" s="10"/>
      <c r="I200" s="10"/>
      <c r="J200" s="10"/>
      <c r="K200" s="10"/>
      <c r="L200" s="10"/>
      <c r="M200" s="10"/>
      <c r="N200" s="10"/>
      <c r="O200" s="21">
        <f>O203</f>
        <v>1100000</v>
      </c>
      <c r="P200" s="21"/>
      <c r="Q200" s="21">
        <f>Q203+Q201</f>
        <v>-13904.610000000102</v>
      </c>
      <c r="R200" s="21"/>
      <c r="S200" s="21"/>
      <c r="T200" s="21">
        <f>T203+T201</f>
        <v>1086095.39</v>
      </c>
      <c r="U200" s="41"/>
    </row>
    <row r="201" spans="1:21" ht="38.25">
      <c r="A201" s="1" t="s">
        <v>229</v>
      </c>
      <c r="B201" s="12">
        <v>902</v>
      </c>
      <c r="C201" s="12" t="s">
        <v>53</v>
      </c>
      <c r="D201" s="12" t="s">
        <v>16</v>
      </c>
      <c r="E201" s="12" t="s">
        <v>313</v>
      </c>
      <c r="F201" s="22">
        <v>600</v>
      </c>
      <c r="G201" s="20"/>
      <c r="H201" s="10"/>
      <c r="I201" s="10"/>
      <c r="J201" s="10"/>
      <c r="K201" s="10"/>
      <c r="L201" s="10"/>
      <c r="M201" s="10"/>
      <c r="N201" s="10"/>
      <c r="O201" s="21"/>
      <c r="P201" s="21"/>
      <c r="Q201" s="21">
        <f>Q202</f>
        <v>1086095.39</v>
      </c>
      <c r="R201" s="21"/>
      <c r="S201" s="21"/>
      <c r="T201" s="21">
        <f>T202</f>
        <v>1086095.39</v>
      </c>
      <c r="U201" s="41"/>
    </row>
    <row r="202" spans="1:21" ht="38.25">
      <c r="A202" s="1" t="s">
        <v>323</v>
      </c>
      <c r="B202" s="12">
        <v>902</v>
      </c>
      <c r="C202" s="12" t="s">
        <v>53</v>
      </c>
      <c r="D202" s="12" t="s">
        <v>16</v>
      </c>
      <c r="E202" s="12" t="s">
        <v>313</v>
      </c>
      <c r="F202" s="22">
        <v>630</v>
      </c>
      <c r="G202" s="20"/>
      <c r="H202" s="10"/>
      <c r="I202" s="10"/>
      <c r="J202" s="10"/>
      <c r="K202" s="10"/>
      <c r="L202" s="10"/>
      <c r="M202" s="10"/>
      <c r="N202" s="10"/>
      <c r="O202" s="21"/>
      <c r="P202" s="21"/>
      <c r="Q202" s="21">
        <v>1086095.39</v>
      </c>
      <c r="R202" s="21"/>
      <c r="S202" s="21"/>
      <c r="T202" s="21">
        <f>G202+H202+I202+J202+K202+L202+M202+N202+O202+Q202</f>
        <v>1086095.39</v>
      </c>
      <c r="U202" s="41"/>
    </row>
    <row r="203" spans="1:21" ht="12.75">
      <c r="A203" s="1" t="s">
        <v>27</v>
      </c>
      <c r="B203" s="12">
        <v>902</v>
      </c>
      <c r="C203" s="12" t="s">
        <v>53</v>
      </c>
      <c r="D203" s="12" t="s">
        <v>16</v>
      </c>
      <c r="E203" s="12" t="s">
        <v>313</v>
      </c>
      <c r="F203" s="22">
        <v>800</v>
      </c>
      <c r="G203" s="20"/>
      <c r="H203" s="10"/>
      <c r="I203" s="10"/>
      <c r="J203" s="10"/>
      <c r="K203" s="10"/>
      <c r="L203" s="10"/>
      <c r="M203" s="10"/>
      <c r="N203" s="10"/>
      <c r="O203" s="21">
        <f>O204</f>
        <v>1100000</v>
      </c>
      <c r="P203" s="21"/>
      <c r="Q203" s="21">
        <f>Q204</f>
        <v>-1100000</v>
      </c>
      <c r="R203" s="21"/>
      <c r="S203" s="21"/>
      <c r="T203" s="21">
        <f>T204</f>
        <v>0</v>
      </c>
      <c r="U203" s="41"/>
    </row>
    <row r="204" spans="1:21" ht="38.25">
      <c r="A204" s="1" t="s">
        <v>108</v>
      </c>
      <c r="B204" s="12">
        <v>902</v>
      </c>
      <c r="C204" s="12" t="s">
        <v>53</v>
      </c>
      <c r="D204" s="12" t="s">
        <v>16</v>
      </c>
      <c r="E204" s="12" t="s">
        <v>313</v>
      </c>
      <c r="F204" s="22">
        <v>810</v>
      </c>
      <c r="G204" s="20"/>
      <c r="H204" s="10"/>
      <c r="I204" s="10"/>
      <c r="J204" s="10"/>
      <c r="K204" s="10"/>
      <c r="L204" s="10"/>
      <c r="M204" s="10"/>
      <c r="N204" s="10"/>
      <c r="O204" s="10">
        <v>1100000</v>
      </c>
      <c r="P204" s="10"/>
      <c r="Q204" s="10">
        <v>-1100000</v>
      </c>
      <c r="R204" s="10"/>
      <c r="S204" s="10"/>
      <c r="T204" s="21">
        <f>G204+H204+I204+J204+K204+L204+M204+N204+O204+Q204</f>
        <v>0</v>
      </c>
      <c r="U204" s="41"/>
    </row>
    <row r="205" spans="1:21" ht="38.25">
      <c r="A205" s="23" t="s">
        <v>158</v>
      </c>
      <c r="B205" s="12">
        <v>902</v>
      </c>
      <c r="C205" s="12" t="s">
        <v>53</v>
      </c>
      <c r="D205" s="12" t="s">
        <v>16</v>
      </c>
      <c r="E205" s="12" t="s">
        <v>157</v>
      </c>
      <c r="F205" s="19"/>
      <c r="G205" s="20">
        <f>G207</f>
        <v>6849837.75</v>
      </c>
      <c r="H205" s="10"/>
      <c r="I205" s="10"/>
      <c r="J205" s="10"/>
      <c r="K205" s="10"/>
      <c r="L205" s="21">
        <f aca="true" t="shared" si="13" ref="L205:T207">L206</f>
        <v>-343258.22</v>
      </c>
      <c r="M205" s="21">
        <f t="shared" si="13"/>
        <v>-6506579.53</v>
      </c>
      <c r="N205" s="21">
        <f t="shared" si="13"/>
        <v>3214784.03</v>
      </c>
      <c r="O205" s="21">
        <f t="shared" si="13"/>
        <v>-3214784.03</v>
      </c>
      <c r="P205" s="21">
        <f t="shared" si="13"/>
        <v>3214784.03</v>
      </c>
      <c r="Q205" s="21"/>
      <c r="R205" s="21"/>
      <c r="S205" s="21">
        <f t="shared" si="13"/>
        <v>71526.27</v>
      </c>
      <c r="T205" s="21">
        <f t="shared" si="13"/>
        <v>3286310.3</v>
      </c>
      <c r="U205" s="41"/>
    </row>
    <row r="206" spans="1:21" ht="38.25">
      <c r="A206" s="23" t="s">
        <v>272</v>
      </c>
      <c r="B206" s="12">
        <v>902</v>
      </c>
      <c r="C206" s="12" t="s">
        <v>53</v>
      </c>
      <c r="D206" s="12" t="s">
        <v>16</v>
      </c>
      <c r="E206" s="12" t="s">
        <v>157</v>
      </c>
      <c r="F206" s="19">
        <v>400</v>
      </c>
      <c r="G206" s="20"/>
      <c r="H206" s="10"/>
      <c r="I206" s="10"/>
      <c r="J206" s="10"/>
      <c r="K206" s="10"/>
      <c r="L206" s="21">
        <f t="shared" si="13"/>
        <v>-343258.22</v>
      </c>
      <c r="M206" s="21">
        <f t="shared" si="13"/>
        <v>-6506579.53</v>
      </c>
      <c r="N206" s="21">
        <f t="shared" si="13"/>
        <v>3214784.03</v>
      </c>
      <c r="O206" s="21">
        <f t="shared" si="13"/>
        <v>-3214784.03</v>
      </c>
      <c r="P206" s="21">
        <f t="shared" si="13"/>
        <v>3214784.03</v>
      </c>
      <c r="Q206" s="21"/>
      <c r="R206" s="21"/>
      <c r="S206" s="21">
        <f t="shared" si="13"/>
        <v>71526.27</v>
      </c>
      <c r="T206" s="21">
        <f t="shared" si="13"/>
        <v>3286310.3</v>
      </c>
      <c r="U206" s="41"/>
    </row>
    <row r="207" spans="1:21" ht="12.75">
      <c r="A207" s="1" t="s">
        <v>111</v>
      </c>
      <c r="B207" s="12">
        <v>902</v>
      </c>
      <c r="C207" s="12" t="s">
        <v>53</v>
      </c>
      <c r="D207" s="12" t="s">
        <v>16</v>
      </c>
      <c r="E207" s="12" t="s">
        <v>157</v>
      </c>
      <c r="F207" s="19">
        <v>410</v>
      </c>
      <c r="G207" s="20">
        <f>G208</f>
        <v>6849837.75</v>
      </c>
      <c r="H207" s="10"/>
      <c r="I207" s="10"/>
      <c r="J207" s="10"/>
      <c r="K207" s="10"/>
      <c r="L207" s="21">
        <f t="shared" si="13"/>
        <v>-343258.22</v>
      </c>
      <c r="M207" s="21">
        <f t="shared" si="13"/>
        <v>-6506579.53</v>
      </c>
      <c r="N207" s="21">
        <f t="shared" si="13"/>
        <v>3214784.03</v>
      </c>
      <c r="O207" s="21">
        <f t="shared" si="13"/>
        <v>-3214784.03</v>
      </c>
      <c r="P207" s="21">
        <f t="shared" si="13"/>
        <v>3214784.03</v>
      </c>
      <c r="Q207" s="21"/>
      <c r="R207" s="21"/>
      <c r="S207" s="21">
        <f t="shared" si="13"/>
        <v>71526.27</v>
      </c>
      <c r="T207" s="21">
        <f t="shared" si="13"/>
        <v>3286310.3</v>
      </c>
      <c r="U207" s="41"/>
    </row>
    <row r="208" spans="1:21" ht="38.25">
      <c r="A208" s="1" t="s">
        <v>94</v>
      </c>
      <c r="B208" s="12">
        <v>902</v>
      </c>
      <c r="C208" s="12" t="s">
        <v>53</v>
      </c>
      <c r="D208" s="12" t="s">
        <v>16</v>
      </c>
      <c r="E208" s="12" t="s">
        <v>157</v>
      </c>
      <c r="F208" s="22">
        <v>412</v>
      </c>
      <c r="G208" s="20">
        <v>6849837.75</v>
      </c>
      <c r="H208" s="10"/>
      <c r="I208" s="10"/>
      <c r="J208" s="10"/>
      <c r="K208" s="10"/>
      <c r="L208" s="10">
        <v>-343258.22</v>
      </c>
      <c r="M208" s="10">
        <v>-6506579.53</v>
      </c>
      <c r="N208" s="10">
        <v>3214784.03</v>
      </c>
      <c r="O208" s="10">
        <v>-3214784.03</v>
      </c>
      <c r="P208" s="10">
        <v>3214784.03</v>
      </c>
      <c r="Q208" s="10"/>
      <c r="R208" s="10"/>
      <c r="S208" s="10">
        <v>71526.27</v>
      </c>
      <c r="T208" s="21">
        <f>G208+H208+I208+J208+K208+L208+M208+N208+O208+Q208+P208+S208</f>
        <v>3286310.3</v>
      </c>
      <c r="U208" s="41"/>
    </row>
    <row r="209" spans="1:21" ht="89.25">
      <c r="A209" s="1" t="s">
        <v>307</v>
      </c>
      <c r="B209" s="12">
        <v>902</v>
      </c>
      <c r="C209" s="12" t="s">
        <v>53</v>
      </c>
      <c r="D209" s="12" t="s">
        <v>16</v>
      </c>
      <c r="E209" s="12" t="s">
        <v>308</v>
      </c>
      <c r="F209" s="22"/>
      <c r="G209" s="20"/>
      <c r="H209" s="10"/>
      <c r="I209" s="10"/>
      <c r="J209" s="10"/>
      <c r="K209" s="10"/>
      <c r="L209" s="10"/>
      <c r="M209" s="10"/>
      <c r="N209" s="21">
        <f>N210</f>
        <v>15421021</v>
      </c>
      <c r="O209" s="21"/>
      <c r="P209" s="21"/>
      <c r="Q209" s="21">
        <f aca="true" t="shared" si="14" ref="Q209:T211">Q210</f>
        <v>7815579.57</v>
      </c>
      <c r="R209" s="21"/>
      <c r="S209" s="21"/>
      <c r="T209" s="21">
        <f t="shared" si="14"/>
        <v>23236600.57</v>
      </c>
      <c r="U209" s="41"/>
    </row>
    <row r="210" spans="1:21" ht="38.25">
      <c r="A210" s="23" t="s">
        <v>272</v>
      </c>
      <c r="B210" s="12">
        <v>902</v>
      </c>
      <c r="C210" s="12" t="s">
        <v>53</v>
      </c>
      <c r="D210" s="12" t="s">
        <v>16</v>
      </c>
      <c r="E210" s="12" t="s">
        <v>308</v>
      </c>
      <c r="F210" s="19">
        <v>400</v>
      </c>
      <c r="G210" s="20"/>
      <c r="H210" s="10"/>
      <c r="I210" s="10"/>
      <c r="J210" s="10"/>
      <c r="K210" s="10"/>
      <c r="L210" s="10"/>
      <c r="M210" s="10"/>
      <c r="N210" s="21">
        <f>N211</f>
        <v>15421021</v>
      </c>
      <c r="O210" s="21"/>
      <c r="P210" s="21"/>
      <c r="Q210" s="21">
        <f t="shared" si="14"/>
        <v>7815579.57</v>
      </c>
      <c r="R210" s="21"/>
      <c r="S210" s="21"/>
      <c r="T210" s="21">
        <f t="shared" si="14"/>
        <v>23236600.57</v>
      </c>
      <c r="U210" s="41"/>
    </row>
    <row r="211" spans="1:21" ht="12.75">
      <c r="A211" s="1" t="s">
        <v>111</v>
      </c>
      <c r="B211" s="12">
        <v>902</v>
      </c>
      <c r="C211" s="12" t="s">
        <v>53</v>
      </c>
      <c r="D211" s="12" t="s">
        <v>16</v>
      </c>
      <c r="E211" s="12" t="s">
        <v>308</v>
      </c>
      <c r="F211" s="19">
        <v>410</v>
      </c>
      <c r="G211" s="20"/>
      <c r="H211" s="10"/>
      <c r="I211" s="10"/>
      <c r="J211" s="10"/>
      <c r="K211" s="10"/>
      <c r="L211" s="10"/>
      <c r="M211" s="10"/>
      <c r="N211" s="21">
        <f>N212</f>
        <v>15421021</v>
      </c>
      <c r="O211" s="21"/>
      <c r="P211" s="21"/>
      <c r="Q211" s="21">
        <f t="shared" si="14"/>
        <v>7815579.57</v>
      </c>
      <c r="R211" s="21"/>
      <c r="S211" s="21"/>
      <c r="T211" s="21">
        <f t="shared" si="14"/>
        <v>23236600.57</v>
      </c>
      <c r="U211" s="41"/>
    </row>
    <row r="212" spans="1:21" ht="38.25">
      <c r="A212" s="1" t="s">
        <v>94</v>
      </c>
      <c r="B212" s="12">
        <v>902</v>
      </c>
      <c r="C212" s="12" t="s">
        <v>53</v>
      </c>
      <c r="D212" s="12" t="s">
        <v>16</v>
      </c>
      <c r="E212" s="12" t="s">
        <v>308</v>
      </c>
      <c r="F212" s="22">
        <v>412</v>
      </c>
      <c r="G212" s="20"/>
      <c r="H212" s="10"/>
      <c r="I212" s="10"/>
      <c r="J212" s="10"/>
      <c r="K212" s="10"/>
      <c r="L212" s="10"/>
      <c r="M212" s="10"/>
      <c r="N212" s="10">
        <v>15421021</v>
      </c>
      <c r="O212" s="10"/>
      <c r="P212" s="10"/>
      <c r="Q212" s="10">
        <v>7815579.57</v>
      </c>
      <c r="R212" s="10"/>
      <c r="S212" s="10"/>
      <c r="T212" s="21">
        <f>G212+H212+I212+J212+K212+L212+M212+N212+O212+Q212</f>
        <v>23236600.57</v>
      </c>
      <c r="U212" s="41"/>
    </row>
    <row r="213" spans="1:21" ht="51">
      <c r="A213" s="1" t="s">
        <v>302</v>
      </c>
      <c r="B213" s="12">
        <v>902</v>
      </c>
      <c r="C213" s="12" t="s">
        <v>53</v>
      </c>
      <c r="D213" s="12" t="s">
        <v>16</v>
      </c>
      <c r="E213" s="12" t="s">
        <v>303</v>
      </c>
      <c r="F213" s="19"/>
      <c r="G213" s="20"/>
      <c r="H213" s="10"/>
      <c r="I213" s="10"/>
      <c r="J213" s="10"/>
      <c r="K213" s="10"/>
      <c r="L213" s="10"/>
      <c r="M213" s="10">
        <f aca="true" t="shared" si="15" ref="M213:T215">M214</f>
        <v>6305579.53</v>
      </c>
      <c r="N213" s="10">
        <f t="shared" si="15"/>
        <v>1312982.97</v>
      </c>
      <c r="O213" s="10">
        <f t="shared" si="15"/>
        <v>3214784.03</v>
      </c>
      <c r="P213" s="10">
        <f t="shared" si="15"/>
        <v>-3214784.03</v>
      </c>
      <c r="Q213" s="10">
        <f t="shared" si="15"/>
        <v>52791.93</v>
      </c>
      <c r="R213" s="10"/>
      <c r="S213" s="10"/>
      <c r="T213" s="10">
        <f t="shared" si="15"/>
        <v>7671354.43</v>
      </c>
      <c r="U213" s="41"/>
    </row>
    <row r="214" spans="1:21" ht="38.25">
      <c r="A214" s="23" t="s">
        <v>272</v>
      </c>
      <c r="B214" s="12">
        <v>902</v>
      </c>
      <c r="C214" s="12" t="s">
        <v>53</v>
      </c>
      <c r="D214" s="12" t="s">
        <v>16</v>
      </c>
      <c r="E214" s="12" t="s">
        <v>303</v>
      </c>
      <c r="F214" s="19">
        <v>400</v>
      </c>
      <c r="G214" s="20"/>
      <c r="H214" s="10"/>
      <c r="I214" s="10"/>
      <c r="J214" s="10"/>
      <c r="K214" s="10"/>
      <c r="L214" s="10"/>
      <c r="M214" s="10">
        <f t="shared" si="15"/>
        <v>6305579.53</v>
      </c>
      <c r="N214" s="10">
        <f t="shared" si="15"/>
        <v>1312982.97</v>
      </c>
      <c r="O214" s="10">
        <f t="shared" si="15"/>
        <v>3214784.03</v>
      </c>
      <c r="P214" s="10">
        <f t="shared" si="15"/>
        <v>-3214784.03</v>
      </c>
      <c r="Q214" s="10">
        <f t="shared" si="15"/>
        <v>52791.93</v>
      </c>
      <c r="R214" s="10"/>
      <c r="S214" s="10"/>
      <c r="T214" s="10">
        <f t="shared" si="15"/>
        <v>7671354.43</v>
      </c>
      <c r="U214" s="41"/>
    </row>
    <row r="215" spans="1:21" ht="12.75">
      <c r="A215" s="1" t="s">
        <v>111</v>
      </c>
      <c r="B215" s="12">
        <v>902</v>
      </c>
      <c r="C215" s="12" t="s">
        <v>53</v>
      </c>
      <c r="D215" s="12" t="s">
        <v>16</v>
      </c>
      <c r="E215" s="12" t="s">
        <v>303</v>
      </c>
      <c r="F215" s="19">
        <v>410</v>
      </c>
      <c r="G215" s="20"/>
      <c r="H215" s="10"/>
      <c r="I215" s="10"/>
      <c r="J215" s="10"/>
      <c r="K215" s="10"/>
      <c r="L215" s="10"/>
      <c r="M215" s="10">
        <f t="shared" si="15"/>
        <v>6305579.53</v>
      </c>
      <c r="N215" s="10">
        <f t="shared" si="15"/>
        <v>1312982.97</v>
      </c>
      <c r="O215" s="10">
        <f t="shared" si="15"/>
        <v>3214784.03</v>
      </c>
      <c r="P215" s="10">
        <f t="shared" si="15"/>
        <v>-3214784.03</v>
      </c>
      <c r="Q215" s="10">
        <f t="shared" si="15"/>
        <v>52791.93</v>
      </c>
      <c r="R215" s="10"/>
      <c r="S215" s="10"/>
      <c r="T215" s="10">
        <f t="shared" si="15"/>
        <v>7671354.43</v>
      </c>
      <c r="U215" s="41"/>
    </row>
    <row r="216" spans="1:21" ht="38.25">
      <c r="A216" s="1" t="s">
        <v>94</v>
      </c>
      <c r="B216" s="12">
        <v>902</v>
      </c>
      <c r="C216" s="12" t="s">
        <v>53</v>
      </c>
      <c r="D216" s="12" t="s">
        <v>16</v>
      </c>
      <c r="E216" s="12" t="s">
        <v>303</v>
      </c>
      <c r="F216" s="22">
        <v>412</v>
      </c>
      <c r="G216" s="20"/>
      <c r="H216" s="10"/>
      <c r="I216" s="10"/>
      <c r="J216" s="10"/>
      <c r="K216" s="10"/>
      <c r="L216" s="10"/>
      <c r="M216" s="10">
        <v>6305579.53</v>
      </c>
      <c r="N216" s="10">
        <v>1312982.97</v>
      </c>
      <c r="O216" s="10">
        <v>3214784.03</v>
      </c>
      <c r="P216" s="10">
        <v>-3214784.03</v>
      </c>
      <c r="Q216" s="10">
        <v>52791.93</v>
      </c>
      <c r="R216" s="10"/>
      <c r="S216" s="10"/>
      <c r="T216" s="21">
        <f>G216+H216+I216+J216+K216+L216+M216+N216+O216+Q216+P216</f>
        <v>7671354.43</v>
      </c>
      <c r="U216" s="41"/>
    </row>
    <row r="217" spans="1:21" ht="12.75">
      <c r="A217" s="1" t="s">
        <v>105</v>
      </c>
      <c r="B217" s="12">
        <v>902</v>
      </c>
      <c r="C217" s="12" t="s">
        <v>53</v>
      </c>
      <c r="D217" s="12" t="s">
        <v>16</v>
      </c>
      <c r="E217" s="12" t="s">
        <v>106</v>
      </c>
      <c r="F217" s="22"/>
      <c r="G217" s="2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21">
        <f>S218</f>
        <v>30000</v>
      </c>
      <c r="T217" s="21">
        <f>T218</f>
        <v>30000</v>
      </c>
      <c r="U217" s="41"/>
    </row>
    <row r="218" spans="1:21" ht="12.75">
      <c r="A218" s="1" t="s">
        <v>27</v>
      </c>
      <c r="B218" s="12">
        <v>902</v>
      </c>
      <c r="C218" s="12" t="s">
        <v>53</v>
      </c>
      <c r="D218" s="12" t="s">
        <v>16</v>
      </c>
      <c r="E218" s="12" t="s">
        <v>106</v>
      </c>
      <c r="F218" s="22">
        <v>800</v>
      </c>
      <c r="G218" s="2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21">
        <f>S219</f>
        <v>30000</v>
      </c>
      <c r="T218" s="21">
        <f>T219</f>
        <v>30000</v>
      </c>
      <c r="U218" s="41"/>
    </row>
    <row r="219" spans="1:21" ht="12.75">
      <c r="A219" s="1" t="s">
        <v>59</v>
      </c>
      <c r="B219" s="12">
        <v>902</v>
      </c>
      <c r="C219" s="12" t="s">
        <v>53</v>
      </c>
      <c r="D219" s="12" t="s">
        <v>16</v>
      </c>
      <c r="E219" s="12" t="s">
        <v>106</v>
      </c>
      <c r="F219" s="22">
        <v>870</v>
      </c>
      <c r="G219" s="2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>
        <v>30000</v>
      </c>
      <c r="T219" s="21">
        <f>G219+H219+I219+J219+K219+L219+M219+N219+O219+Q219+P219+S219</f>
        <v>30000</v>
      </c>
      <c r="U219" s="41"/>
    </row>
    <row r="220" spans="1:21" ht="12.75" hidden="1">
      <c r="A220" s="1"/>
      <c r="B220" s="12"/>
      <c r="C220" s="12"/>
      <c r="D220" s="12"/>
      <c r="E220" s="12"/>
      <c r="F220" s="22"/>
      <c r="G220" s="2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21"/>
      <c r="U220" s="41"/>
    </row>
    <row r="221" spans="1:21" ht="12.75" hidden="1">
      <c r="A221" s="1"/>
      <c r="B221" s="12"/>
      <c r="C221" s="12"/>
      <c r="D221" s="12"/>
      <c r="E221" s="12"/>
      <c r="F221" s="22"/>
      <c r="G221" s="2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21"/>
      <c r="U221" s="41"/>
    </row>
    <row r="222" spans="1:21" ht="12.75">
      <c r="A222" s="14" t="s">
        <v>241</v>
      </c>
      <c r="B222" s="15">
        <v>902</v>
      </c>
      <c r="C222" s="15" t="s">
        <v>53</v>
      </c>
      <c r="D222" s="15" t="s">
        <v>242</v>
      </c>
      <c r="E222" s="15"/>
      <c r="F222" s="16"/>
      <c r="G222" s="5">
        <f>G223+G226</f>
        <v>600000</v>
      </c>
      <c r="H222" s="3">
        <f>H223+H226</f>
        <v>1211518</v>
      </c>
      <c r="I222" s="3"/>
      <c r="J222" s="3"/>
      <c r="K222" s="3"/>
      <c r="L222" s="3"/>
      <c r="M222" s="3"/>
      <c r="N222" s="3">
        <f>N223+N226</f>
        <v>488126</v>
      </c>
      <c r="O222" s="3"/>
      <c r="P222" s="3"/>
      <c r="Q222" s="3">
        <f>Q223+Q226</f>
        <v>100000</v>
      </c>
      <c r="R222" s="3"/>
      <c r="S222" s="3">
        <f>S223+S226+S232</f>
        <v>1851062.65</v>
      </c>
      <c r="T222" s="3">
        <f>T223+T226+T232</f>
        <v>4250706.65</v>
      </c>
      <c r="U222" s="41"/>
    </row>
    <row r="223" spans="1:21" ht="12.75">
      <c r="A223" s="1" t="s">
        <v>243</v>
      </c>
      <c r="B223" s="12">
        <v>902</v>
      </c>
      <c r="C223" s="12" t="s">
        <v>53</v>
      </c>
      <c r="D223" s="12" t="s">
        <v>242</v>
      </c>
      <c r="E223" s="12" t="s">
        <v>244</v>
      </c>
      <c r="F223" s="22"/>
      <c r="G223" s="20">
        <f>G224</f>
        <v>100000</v>
      </c>
      <c r="H223" s="10"/>
      <c r="I223" s="10"/>
      <c r="J223" s="10"/>
      <c r="K223" s="10"/>
      <c r="L223" s="10"/>
      <c r="M223" s="10"/>
      <c r="N223" s="10"/>
      <c r="O223" s="10"/>
      <c r="P223" s="10"/>
      <c r="Q223" s="21">
        <f>Q224</f>
        <v>100000</v>
      </c>
      <c r="R223" s="21"/>
      <c r="S223" s="21"/>
      <c r="T223" s="21">
        <f>T224</f>
        <v>200000</v>
      </c>
      <c r="U223" s="41"/>
    </row>
    <row r="224" spans="1:21" ht="25.5">
      <c r="A224" s="1" t="s">
        <v>23</v>
      </c>
      <c r="B224" s="12">
        <v>902</v>
      </c>
      <c r="C224" s="12" t="s">
        <v>53</v>
      </c>
      <c r="D224" s="12" t="s">
        <v>242</v>
      </c>
      <c r="E224" s="12" t="s">
        <v>244</v>
      </c>
      <c r="F224" s="22">
        <v>200</v>
      </c>
      <c r="G224" s="20">
        <f>G225</f>
        <v>100000</v>
      </c>
      <c r="H224" s="10"/>
      <c r="I224" s="10"/>
      <c r="J224" s="10"/>
      <c r="K224" s="10"/>
      <c r="L224" s="10"/>
      <c r="M224" s="10"/>
      <c r="N224" s="10"/>
      <c r="O224" s="10"/>
      <c r="P224" s="10"/>
      <c r="Q224" s="21">
        <f>Q225</f>
        <v>100000</v>
      </c>
      <c r="R224" s="21"/>
      <c r="S224" s="21"/>
      <c r="T224" s="21">
        <f>T225</f>
        <v>200000</v>
      </c>
      <c r="U224" s="41"/>
    </row>
    <row r="225" spans="1:21" ht="38.25">
      <c r="A225" s="1" t="s">
        <v>25</v>
      </c>
      <c r="B225" s="12">
        <v>902</v>
      </c>
      <c r="C225" s="12" t="s">
        <v>53</v>
      </c>
      <c r="D225" s="12" t="s">
        <v>242</v>
      </c>
      <c r="E225" s="12" t="s">
        <v>244</v>
      </c>
      <c r="F225" s="22">
        <v>240</v>
      </c>
      <c r="G225" s="20">
        <v>100000</v>
      </c>
      <c r="H225" s="10"/>
      <c r="I225" s="10"/>
      <c r="J225" s="10"/>
      <c r="K225" s="10"/>
      <c r="L225" s="10"/>
      <c r="M225" s="10"/>
      <c r="N225" s="10"/>
      <c r="O225" s="10"/>
      <c r="P225" s="10"/>
      <c r="Q225" s="10">
        <v>100000</v>
      </c>
      <c r="R225" s="10"/>
      <c r="S225" s="10"/>
      <c r="T225" s="21">
        <f>G225+H225+I225+J225+K225+L225+M225+N225+O225+Q225</f>
        <v>200000</v>
      </c>
      <c r="U225" s="41"/>
    </row>
    <row r="226" spans="1:21" ht="12.75">
      <c r="A226" s="23" t="s">
        <v>245</v>
      </c>
      <c r="B226" s="12">
        <v>902</v>
      </c>
      <c r="C226" s="12" t="s">
        <v>53</v>
      </c>
      <c r="D226" s="12" t="s">
        <v>242</v>
      </c>
      <c r="E226" s="12" t="s">
        <v>246</v>
      </c>
      <c r="F226" s="22"/>
      <c r="G226" s="20">
        <f>G227</f>
        <v>500000</v>
      </c>
      <c r="H226" s="21">
        <f>H227+H229</f>
        <v>1211518</v>
      </c>
      <c r="I226" s="21"/>
      <c r="J226" s="21"/>
      <c r="K226" s="21"/>
      <c r="L226" s="21"/>
      <c r="M226" s="21"/>
      <c r="N226" s="21">
        <f>N227+N229</f>
        <v>488126</v>
      </c>
      <c r="O226" s="21"/>
      <c r="P226" s="21"/>
      <c r="Q226" s="21"/>
      <c r="R226" s="21"/>
      <c r="S226" s="21"/>
      <c r="T226" s="21">
        <f>T227+T229</f>
        <v>2199644</v>
      </c>
      <c r="U226" s="41"/>
    </row>
    <row r="227" spans="1:21" ht="25.5" hidden="1">
      <c r="A227" s="1" t="s">
        <v>23</v>
      </c>
      <c r="B227" s="12">
        <v>902</v>
      </c>
      <c r="C227" s="12" t="s">
        <v>53</v>
      </c>
      <c r="D227" s="12" t="s">
        <v>242</v>
      </c>
      <c r="E227" s="12" t="s">
        <v>246</v>
      </c>
      <c r="F227" s="22">
        <v>200</v>
      </c>
      <c r="G227" s="20">
        <f>G228</f>
        <v>500000</v>
      </c>
      <c r="H227" s="21">
        <f>H228</f>
        <v>-500000</v>
      </c>
      <c r="I227" s="21"/>
      <c r="J227" s="21"/>
      <c r="K227" s="21"/>
      <c r="L227" s="21"/>
      <c r="M227" s="21"/>
      <c r="N227" s="21">
        <f>N228</f>
        <v>0</v>
      </c>
      <c r="O227" s="21"/>
      <c r="P227" s="21"/>
      <c r="Q227" s="21"/>
      <c r="R227" s="21"/>
      <c r="S227" s="21"/>
      <c r="T227" s="21">
        <f>T228</f>
        <v>0</v>
      </c>
      <c r="U227" s="41"/>
    </row>
    <row r="228" spans="1:21" ht="38.25" hidden="1">
      <c r="A228" s="1" t="s">
        <v>25</v>
      </c>
      <c r="B228" s="12">
        <v>902</v>
      </c>
      <c r="C228" s="12" t="s">
        <v>53</v>
      </c>
      <c r="D228" s="12" t="s">
        <v>242</v>
      </c>
      <c r="E228" s="12" t="s">
        <v>246</v>
      </c>
      <c r="F228" s="22">
        <v>240</v>
      </c>
      <c r="G228" s="20">
        <v>500000</v>
      </c>
      <c r="H228" s="10">
        <v>-500000</v>
      </c>
      <c r="I228" s="10"/>
      <c r="J228" s="10"/>
      <c r="K228" s="10"/>
      <c r="L228" s="10"/>
      <c r="M228" s="10"/>
      <c r="N228" s="21">
        <v>0</v>
      </c>
      <c r="O228" s="21"/>
      <c r="P228" s="21"/>
      <c r="Q228" s="21"/>
      <c r="R228" s="21"/>
      <c r="S228" s="21"/>
      <c r="T228" s="21">
        <f>G228+H228</f>
        <v>0</v>
      </c>
      <c r="U228" s="41"/>
    </row>
    <row r="229" spans="1:21" ht="38.25">
      <c r="A229" s="1" t="s">
        <v>272</v>
      </c>
      <c r="B229" s="12">
        <v>902</v>
      </c>
      <c r="C229" s="12" t="s">
        <v>53</v>
      </c>
      <c r="D229" s="12" t="s">
        <v>242</v>
      </c>
      <c r="E229" s="12" t="s">
        <v>246</v>
      </c>
      <c r="F229" s="22">
        <v>400</v>
      </c>
      <c r="G229" s="20"/>
      <c r="H229" s="21">
        <f>H231</f>
        <v>1711518</v>
      </c>
      <c r="I229" s="21"/>
      <c r="J229" s="21"/>
      <c r="K229" s="21"/>
      <c r="L229" s="21"/>
      <c r="M229" s="21"/>
      <c r="N229" s="21">
        <f>N230</f>
        <v>488126</v>
      </c>
      <c r="O229" s="21"/>
      <c r="P229" s="21"/>
      <c r="Q229" s="21"/>
      <c r="R229" s="21"/>
      <c r="S229" s="21"/>
      <c r="T229" s="21">
        <f>T230</f>
        <v>2199644</v>
      </c>
      <c r="U229" s="41"/>
    </row>
    <row r="230" spans="1:21" ht="12.75">
      <c r="A230" s="1" t="s">
        <v>111</v>
      </c>
      <c r="B230" s="12">
        <v>902</v>
      </c>
      <c r="C230" s="12" t="s">
        <v>53</v>
      </c>
      <c r="D230" s="12" t="s">
        <v>242</v>
      </c>
      <c r="E230" s="12" t="s">
        <v>246</v>
      </c>
      <c r="F230" s="22">
        <v>410</v>
      </c>
      <c r="G230" s="20"/>
      <c r="H230" s="21"/>
      <c r="I230" s="21"/>
      <c r="J230" s="21"/>
      <c r="K230" s="21"/>
      <c r="L230" s="21"/>
      <c r="M230" s="21"/>
      <c r="N230" s="21">
        <f>N231</f>
        <v>488126</v>
      </c>
      <c r="O230" s="21"/>
      <c r="P230" s="21"/>
      <c r="Q230" s="21"/>
      <c r="R230" s="21"/>
      <c r="S230" s="21"/>
      <c r="T230" s="21">
        <f>T231</f>
        <v>2199644</v>
      </c>
      <c r="U230" s="41"/>
    </row>
    <row r="231" spans="1:21" ht="38.25">
      <c r="A231" s="1" t="s">
        <v>273</v>
      </c>
      <c r="B231" s="12">
        <v>902</v>
      </c>
      <c r="C231" s="12" t="s">
        <v>53</v>
      </c>
      <c r="D231" s="12" t="s">
        <v>242</v>
      </c>
      <c r="E231" s="12" t="s">
        <v>246</v>
      </c>
      <c r="F231" s="22">
        <v>414</v>
      </c>
      <c r="G231" s="20"/>
      <c r="H231" s="10">
        <v>1711518</v>
      </c>
      <c r="I231" s="10"/>
      <c r="J231" s="10"/>
      <c r="K231" s="10"/>
      <c r="L231" s="10"/>
      <c r="M231" s="10"/>
      <c r="N231" s="10">
        <v>488126</v>
      </c>
      <c r="O231" s="10"/>
      <c r="P231" s="10"/>
      <c r="Q231" s="10">
        <v>0</v>
      </c>
      <c r="R231" s="10"/>
      <c r="S231" s="10"/>
      <c r="T231" s="21">
        <f>G231+H231+I231+J231+K231+L231+M231+N231+O231+Q231</f>
        <v>2199644</v>
      </c>
      <c r="U231" s="41"/>
    </row>
    <row r="232" spans="1:21" ht="25.5">
      <c r="A232" s="23" t="s">
        <v>164</v>
      </c>
      <c r="B232" s="12">
        <v>902</v>
      </c>
      <c r="C232" s="12" t="s">
        <v>53</v>
      </c>
      <c r="D232" s="12" t="s">
        <v>242</v>
      </c>
      <c r="E232" s="12" t="s">
        <v>163</v>
      </c>
      <c r="F232" s="22"/>
      <c r="G232" s="2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21">
        <f>S233</f>
        <v>1851062.65</v>
      </c>
      <c r="T232" s="21">
        <f>T233</f>
        <v>1851062.65</v>
      </c>
      <c r="U232" s="41"/>
    </row>
    <row r="233" spans="1:21" ht="12.75">
      <c r="A233" s="1" t="s">
        <v>27</v>
      </c>
      <c r="B233" s="12">
        <v>902</v>
      </c>
      <c r="C233" s="12" t="s">
        <v>53</v>
      </c>
      <c r="D233" s="12" t="s">
        <v>242</v>
      </c>
      <c r="E233" s="12" t="s">
        <v>163</v>
      </c>
      <c r="F233" s="22">
        <v>800</v>
      </c>
      <c r="G233" s="2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21">
        <f>S234</f>
        <v>1851062.65</v>
      </c>
      <c r="T233" s="21">
        <f>T234</f>
        <v>1851062.65</v>
      </c>
      <c r="U233" s="41"/>
    </row>
    <row r="234" spans="1:21" ht="38.25">
      <c r="A234" s="1" t="s">
        <v>108</v>
      </c>
      <c r="B234" s="12">
        <v>902</v>
      </c>
      <c r="C234" s="12" t="s">
        <v>53</v>
      </c>
      <c r="D234" s="12" t="s">
        <v>242</v>
      </c>
      <c r="E234" s="12" t="s">
        <v>163</v>
      </c>
      <c r="F234" s="22">
        <v>810</v>
      </c>
      <c r="G234" s="2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>
        <v>1851062.65</v>
      </c>
      <c r="T234" s="21">
        <f>G234+H234+I234+J234+K234+L234+M234+N234+O234+Q234+P234+S234</f>
        <v>1851062.65</v>
      </c>
      <c r="U234" s="41"/>
    </row>
    <row r="235" spans="1:21" ht="12.75">
      <c r="A235" s="14" t="s">
        <v>112</v>
      </c>
      <c r="B235" s="15">
        <v>902</v>
      </c>
      <c r="C235" s="15" t="s">
        <v>53</v>
      </c>
      <c r="D235" s="15" t="s">
        <v>18</v>
      </c>
      <c r="E235" s="15"/>
      <c r="F235" s="16"/>
      <c r="G235" s="5">
        <f>G239+G244+G247+G250+G253+G256</f>
        <v>25653788</v>
      </c>
      <c r="H235" s="3">
        <f>H239+H244+H247+H250+H253+H256</f>
        <v>7842739.33</v>
      </c>
      <c r="I235" s="3">
        <f>I239+I244+I247+I250+I253+I256</f>
        <v>0</v>
      </c>
      <c r="J235" s="3"/>
      <c r="K235" s="3">
        <f>K239+K244+K247+K250+K253+K256</f>
        <v>150000</v>
      </c>
      <c r="L235" s="3">
        <f>L239+L244+L247+L250+L253+L256+L259</f>
        <v>209000</v>
      </c>
      <c r="M235" s="3">
        <f>M239+M244+M247+M250+M253+M256+M259</f>
        <v>-105678.4</v>
      </c>
      <c r="N235" s="3">
        <f>N239+N244+N247+N250+N253+N256+N259+N236</f>
        <v>1000000</v>
      </c>
      <c r="O235" s="3">
        <f>O239+O244+O247+O250+O253+O256+O259+O236</f>
        <v>18577</v>
      </c>
      <c r="P235" s="3"/>
      <c r="Q235" s="3">
        <f>Q239+Q244+Q247+Q250+Q253+Q256+Q259+Q236</f>
        <v>719789</v>
      </c>
      <c r="R235" s="3"/>
      <c r="S235" s="3">
        <f>S239+S244+S247+S250+S253+S256+S259+S236</f>
        <v>136000</v>
      </c>
      <c r="T235" s="3">
        <f>T239+T244+T247+T250+T253+T256+T259+T236</f>
        <v>35624214.93</v>
      </c>
      <c r="U235" s="41"/>
    </row>
    <row r="236" spans="1:21" ht="38.25">
      <c r="A236" s="1" t="s">
        <v>309</v>
      </c>
      <c r="B236" s="12">
        <v>902</v>
      </c>
      <c r="C236" s="12" t="s">
        <v>53</v>
      </c>
      <c r="D236" s="12" t="s">
        <v>18</v>
      </c>
      <c r="E236" s="12" t="s">
        <v>310</v>
      </c>
      <c r="F236" s="16"/>
      <c r="G236" s="5"/>
      <c r="H236" s="3"/>
      <c r="I236" s="3"/>
      <c r="J236" s="3"/>
      <c r="K236" s="3"/>
      <c r="L236" s="3"/>
      <c r="M236" s="3"/>
      <c r="N236" s="3">
        <f>N237</f>
        <v>1000000</v>
      </c>
      <c r="O236" s="3"/>
      <c r="P236" s="3"/>
      <c r="Q236" s="3"/>
      <c r="R236" s="3"/>
      <c r="S236" s="3"/>
      <c r="T236" s="3">
        <f>T237</f>
        <v>1000000</v>
      </c>
      <c r="U236" s="41"/>
    </row>
    <row r="237" spans="1:21" ht="25.5">
      <c r="A237" s="1" t="s">
        <v>23</v>
      </c>
      <c r="B237" s="12">
        <v>902</v>
      </c>
      <c r="C237" s="12" t="s">
        <v>53</v>
      </c>
      <c r="D237" s="12" t="s">
        <v>18</v>
      </c>
      <c r="E237" s="12" t="s">
        <v>310</v>
      </c>
      <c r="F237" s="22">
        <v>200</v>
      </c>
      <c r="G237" s="5"/>
      <c r="H237" s="3"/>
      <c r="I237" s="3"/>
      <c r="J237" s="3"/>
      <c r="K237" s="3"/>
      <c r="L237" s="3"/>
      <c r="M237" s="3"/>
      <c r="N237" s="3">
        <f>N238</f>
        <v>1000000</v>
      </c>
      <c r="O237" s="3"/>
      <c r="P237" s="3"/>
      <c r="Q237" s="3"/>
      <c r="R237" s="3"/>
      <c r="S237" s="3"/>
      <c r="T237" s="3">
        <f>T238</f>
        <v>1000000</v>
      </c>
      <c r="U237" s="41"/>
    </row>
    <row r="238" spans="1:21" ht="38.25">
      <c r="A238" s="1" t="s">
        <v>25</v>
      </c>
      <c r="B238" s="12">
        <v>902</v>
      </c>
      <c r="C238" s="12" t="s">
        <v>53</v>
      </c>
      <c r="D238" s="12" t="s">
        <v>18</v>
      </c>
      <c r="E238" s="12" t="s">
        <v>310</v>
      </c>
      <c r="F238" s="22">
        <v>240</v>
      </c>
      <c r="G238" s="5"/>
      <c r="H238" s="3"/>
      <c r="I238" s="3"/>
      <c r="J238" s="3"/>
      <c r="K238" s="3"/>
      <c r="L238" s="3"/>
      <c r="M238" s="3"/>
      <c r="N238" s="21">
        <v>1000000</v>
      </c>
      <c r="O238" s="21"/>
      <c r="P238" s="21"/>
      <c r="Q238" s="21"/>
      <c r="R238" s="21"/>
      <c r="S238" s="21"/>
      <c r="T238" s="21">
        <f>G238+H238+I238+J238+K238+L238+M238+N238</f>
        <v>1000000</v>
      </c>
      <c r="U238" s="41"/>
    </row>
    <row r="239" spans="1:21" ht="12.75">
      <c r="A239" s="1" t="s">
        <v>113</v>
      </c>
      <c r="B239" s="12">
        <v>902</v>
      </c>
      <c r="C239" s="12" t="s">
        <v>53</v>
      </c>
      <c r="D239" s="12" t="s">
        <v>18</v>
      </c>
      <c r="E239" s="12" t="s">
        <v>159</v>
      </c>
      <c r="F239" s="22"/>
      <c r="G239" s="20">
        <f>G242</f>
        <v>9808168</v>
      </c>
      <c r="H239" s="10"/>
      <c r="I239" s="21">
        <f>I242+I240</f>
        <v>0</v>
      </c>
      <c r="J239" s="21"/>
      <c r="K239" s="21"/>
      <c r="L239" s="21"/>
      <c r="M239" s="21">
        <f>M242+M240</f>
        <v>0</v>
      </c>
      <c r="N239" s="21"/>
      <c r="O239" s="21"/>
      <c r="P239" s="21">
        <f>P242+P240</f>
        <v>0</v>
      </c>
      <c r="Q239" s="21"/>
      <c r="R239" s="21"/>
      <c r="S239" s="21"/>
      <c r="T239" s="21">
        <f>T242+T240</f>
        <v>9808168</v>
      </c>
      <c r="U239" s="41"/>
    </row>
    <row r="240" spans="1:21" ht="25.5">
      <c r="A240" s="1" t="s">
        <v>23</v>
      </c>
      <c r="B240" s="12">
        <v>902</v>
      </c>
      <c r="C240" s="12" t="s">
        <v>53</v>
      </c>
      <c r="D240" s="12" t="s">
        <v>18</v>
      </c>
      <c r="E240" s="12" t="s">
        <v>159</v>
      </c>
      <c r="F240" s="22">
        <v>200</v>
      </c>
      <c r="G240" s="20"/>
      <c r="H240" s="10"/>
      <c r="I240" s="21">
        <f>I241</f>
        <v>199700</v>
      </c>
      <c r="J240" s="21"/>
      <c r="K240" s="21"/>
      <c r="L240" s="21"/>
      <c r="M240" s="21">
        <f>M241</f>
        <v>500000</v>
      </c>
      <c r="N240" s="21"/>
      <c r="O240" s="21"/>
      <c r="P240" s="21">
        <f>P241</f>
        <v>4364937</v>
      </c>
      <c r="Q240" s="21"/>
      <c r="R240" s="21"/>
      <c r="S240" s="21"/>
      <c r="T240" s="21">
        <f>T241</f>
        <v>5064637</v>
      </c>
      <c r="U240" s="41"/>
    </row>
    <row r="241" spans="1:21" ht="38.25">
      <c r="A241" s="1" t="s">
        <v>25</v>
      </c>
      <c r="B241" s="12">
        <v>902</v>
      </c>
      <c r="C241" s="12" t="s">
        <v>53</v>
      </c>
      <c r="D241" s="12" t="s">
        <v>18</v>
      </c>
      <c r="E241" s="12" t="s">
        <v>159</v>
      </c>
      <c r="F241" s="22">
        <v>240</v>
      </c>
      <c r="G241" s="20"/>
      <c r="H241" s="10"/>
      <c r="I241" s="10">
        <v>199700</v>
      </c>
      <c r="J241" s="10"/>
      <c r="K241" s="10"/>
      <c r="L241" s="10"/>
      <c r="M241" s="10">
        <v>500000</v>
      </c>
      <c r="N241" s="10"/>
      <c r="O241" s="10"/>
      <c r="P241" s="10">
        <v>4364937</v>
      </c>
      <c r="Q241" s="10"/>
      <c r="R241" s="10"/>
      <c r="S241" s="10"/>
      <c r="T241" s="21">
        <f>G241+H241+I241+J241+K241+L241+M241+N241+P241</f>
        <v>5064637</v>
      </c>
      <c r="U241" s="41"/>
    </row>
    <row r="242" spans="1:21" ht="12.75">
      <c r="A242" s="1" t="s">
        <v>27</v>
      </c>
      <c r="B242" s="12">
        <v>902</v>
      </c>
      <c r="C242" s="12" t="s">
        <v>53</v>
      </c>
      <c r="D242" s="12" t="s">
        <v>18</v>
      </c>
      <c r="E242" s="12" t="s">
        <v>159</v>
      </c>
      <c r="F242" s="22">
        <v>800</v>
      </c>
      <c r="G242" s="20">
        <f>G243</f>
        <v>9808168</v>
      </c>
      <c r="H242" s="10"/>
      <c r="I242" s="21">
        <f>I243</f>
        <v>-199700</v>
      </c>
      <c r="J242" s="21"/>
      <c r="K242" s="21"/>
      <c r="L242" s="21"/>
      <c r="M242" s="21">
        <f>M243</f>
        <v>-500000</v>
      </c>
      <c r="N242" s="21"/>
      <c r="O242" s="21"/>
      <c r="P242" s="21">
        <f>P243</f>
        <v>-4364937</v>
      </c>
      <c r="Q242" s="21"/>
      <c r="R242" s="21"/>
      <c r="S242" s="21"/>
      <c r="T242" s="21">
        <f>T243</f>
        <v>4743531</v>
      </c>
      <c r="U242" s="41"/>
    </row>
    <row r="243" spans="1:21" ht="38.25">
      <c r="A243" s="1" t="s">
        <v>108</v>
      </c>
      <c r="B243" s="12">
        <v>902</v>
      </c>
      <c r="C243" s="12" t="s">
        <v>53</v>
      </c>
      <c r="D243" s="12" t="s">
        <v>18</v>
      </c>
      <c r="E243" s="12" t="s">
        <v>159</v>
      </c>
      <c r="F243" s="22">
        <v>810</v>
      </c>
      <c r="G243" s="20">
        <v>9808168</v>
      </c>
      <c r="H243" s="10"/>
      <c r="I243" s="10">
        <v>-199700</v>
      </c>
      <c r="J243" s="10"/>
      <c r="K243" s="10"/>
      <c r="L243" s="10"/>
      <c r="M243" s="10">
        <v>-500000</v>
      </c>
      <c r="N243" s="10"/>
      <c r="O243" s="10"/>
      <c r="P243" s="10">
        <v>-4364937</v>
      </c>
      <c r="Q243" s="10"/>
      <c r="R243" s="10"/>
      <c r="S243" s="10"/>
      <c r="T243" s="21">
        <f>G243+H243+I243+J243+K243+L243+M243+N243+P243</f>
        <v>4743531</v>
      </c>
      <c r="U243" s="41"/>
    </row>
    <row r="244" spans="1:21" ht="12.75">
      <c r="A244" s="1" t="s">
        <v>114</v>
      </c>
      <c r="B244" s="12">
        <v>902</v>
      </c>
      <c r="C244" s="12" t="s">
        <v>53</v>
      </c>
      <c r="D244" s="12" t="s">
        <v>18</v>
      </c>
      <c r="E244" s="12" t="s">
        <v>160</v>
      </c>
      <c r="F244" s="22"/>
      <c r="G244" s="20">
        <f>G245</f>
        <v>3400000</v>
      </c>
      <c r="H244" s="10"/>
      <c r="I244" s="10"/>
      <c r="J244" s="10"/>
      <c r="K244" s="21">
        <f>K245</f>
        <v>150000</v>
      </c>
      <c r="L244" s="21"/>
      <c r="M244" s="21">
        <f>M245</f>
        <v>-76370</v>
      </c>
      <c r="N244" s="21"/>
      <c r="O244" s="21"/>
      <c r="P244" s="21"/>
      <c r="Q244" s="21">
        <f>Q245</f>
        <v>99998</v>
      </c>
      <c r="R244" s="21"/>
      <c r="S244" s="21"/>
      <c r="T244" s="21">
        <f>T245</f>
        <v>3573628</v>
      </c>
      <c r="U244" s="41"/>
    </row>
    <row r="245" spans="1:21" ht="25.5">
      <c r="A245" s="1" t="s">
        <v>23</v>
      </c>
      <c r="B245" s="12">
        <v>902</v>
      </c>
      <c r="C245" s="12" t="s">
        <v>53</v>
      </c>
      <c r="D245" s="12" t="s">
        <v>18</v>
      </c>
      <c r="E245" s="12" t="s">
        <v>160</v>
      </c>
      <c r="F245" s="22">
        <v>200</v>
      </c>
      <c r="G245" s="20">
        <f>G246</f>
        <v>3400000</v>
      </c>
      <c r="H245" s="10"/>
      <c r="I245" s="10"/>
      <c r="J245" s="10"/>
      <c r="K245" s="21">
        <f>K246</f>
        <v>150000</v>
      </c>
      <c r="L245" s="21"/>
      <c r="M245" s="21">
        <f>M246</f>
        <v>-76370</v>
      </c>
      <c r="N245" s="21"/>
      <c r="O245" s="21"/>
      <c r="P245" s="21"/>
      <c r="Q245" s="21">
        <f>Q246</f>
        <v>99998</v>
      </c>
      <c r="R245" s="21"/>
      <c r="S245" s="21"/>
      <c r="T245" s="21">
        <f>T246</f>
        <v>3573628</v>
      </c>
      <c r="U245" s="41"/>
    </row>
    <row r="246" spans="1:21" ht="38.25">
      <c r="A246" s="1" t="s">
        <v>25</v>
      </c>
      <c r="B246" s="12">
        <v>902</v>
      </c>
      <c r="C246" s="12" t="s">
        <v>53</v>
      </c>
      <c r="D246" s="12" t="s">
        <v>18</v>
      </c>
      <c r="E246" s="12" t="s">
        <v>160</v>
      </c>
      <c r="F246" s="22">
        <v>240</v>
      </c>
      <c r="G246" s="20">
        <v>3400000</v>
      </c>
      <c r="H246" s="10"/>
      <c r="I246" s="10"/>
      <c r="J246" s="10"/>
      <c r="K246" s="10">
        <v>150000</v>
      </c>
      <c r="L246" s="10"/>
      <c r="M246" s="10">
        <v>-76370</v>
      </c>
      <c r="N246" s="10"/>
      <c r="O246" s="10"/>
      <c r="P246" s="10"/>
      <c r="Q246" s="10">
        <v>99998</v>
      </c>
      <c r="R246" s="10"/>
      <c r="S246" s="10"/>
      <c r="T246" s="21">
        <f>G246+H246+I246+J246+K246+L246+M246+N246+O246+Q246</f>
        <v>3573628</v>
      </c>
      <c r="U246" s="41"/>
    </row>
    <row r="247" spans="1:21" ht="25.5">
      <c r="A247" s="1" t="s">
        <v>115</v>
      </c>
      <c r="B247" s="12">
        <v>902</v>
      </c>
      <c r="C247" s="12" t="s">
        <v>53</v>
      </c>
      <c r="D247" s="12" t="s">
        <v>18</v>
      </c>
      <c r="E247" s="12" t="s">
        <v>161</v>
      </c>
      <c r="F247" s="22"/>
      <c r="G247" s="20">
        <f>G248</f>
        <v>500000</v>
      </c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21">
        <f>T248</f>
        <v>500000</v>
      </c>
      <c r="U247" s="41"/>
    </row>
    <row r="248" spans="1:21" ht="25.5">
      <c r="A248" s="1" t="s">
        <v>23</v>
      </c>
      <c r="B248" s="12">
        <v>902</v>
      </c>
      <c r="C248" s="12" t="s">
        <v>53</v>
      </c>
      <c r="D248" s="12" t="s">
        <v>18</v>
      </c>
      <c r="E248" s="12" t="s">
        <v>161</v>
      </c>
      <c r="F248" s="22">
        <v>200</v>
      </c>
      <c r="G248" s="20">
        <f>G249</f>
        <v>500000</v>
      </c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21">
        <f>T249</f>
        <v>500000</v>
      </c>
      <c r="U248" s="41"/>
    </row>
    <row r="249" spans="1:21" ht="38.25">
      <c r="A249" s="1" t="s">
        <v>25</v>
      </c>
      <c r="B249" s="12">
        <v>902</v>
      </c>
      <c r="C249" s="12" t="s">
        <v>53</v>
      </c>
      <c r="D249" s="12" t="s">
        <v>18</v>
      </c>
      <c r="E249" s="12" t="s">
        <v>161</v>
      </c>
      <c r="F249" s="22">
        <v>240</v>
      </c>
      <c r="G249" s="20">
        <v>500000</v>
      </c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21">
        <f>G249+H249+I249+J249+K249+L249+M249+N249</f>
        <v>500000</v>
      </c>
      <c r="U249" s="41"/>
    </row>
    <row r="250" spans="1:21" ht="25.5">
      <c r="A250" s="1" t="s">
        <v>116</v>
      </c>
      <c r="B250" s="12">
        <v>902</v>
      </c>
      <c r="C250" s="12" t="s">
        <v>53</v>
      </c>
      <c r="D250" s="12" t="s">
        <v>18</v>
      </c>
      <c r="E250" s="12" t="s">
        <v>162</v>
      </c>
      <c r="F250" s="22"/>
      <c r="G250" s="20">
        <f>G251</f>
        <v>2320883</v>
      </c>
      <c r="H250" s="21">
        <f>H251</f>
        <v>7344425.33</v>
      </c>
      <c r="I250" s="21"/>
      <c r="J250" s="21"/>
      <c r="K250" s="21"/>
      <c r="L250" s="21"/>
      <c r="M250" s="21"/>
      <c r="N250" s="21"/>
      <c r="O250" s="21"/>
      <c r="P250" s="21"/>
      <c r="Q250" s="21">
        <f>Q251</f>
        <v>598555</v>
      </c>
      <c r="R250" s="21"/>
      <c r="S250" s="21"/>
      <c r="T250" s="21">
        <f>T251</f>
        <v>10263863.33</v>
      </c>
      <c r="U250" s="41"/>
    </row>
    <row r="251" spans="1:21" ht="25.5">
      <c r="A251" s="1" t="s">
        <v>23</v>
      </c>
      <c r="B251" s="12">
        <v>902</v>
      </c>
      <c r="C251" s="12" t="s">
        <v>53</v>
      </c>
      <c r="D251" s="12" t="s">
        <v>18</v>
      </c>
      <c r="E251" s="12" t="s">
        <v>162</v>
      </c>
      <c r="F251" s="22">
        <v>200</v>
      </c>
      <c r="G251" s="20">
        <f>G252</f>
        <v>2320883</v>
      </c>
      <c r="H251" s="21">
        <f>H252</f>
        <v>7344425.33</v>
      </c>
      <c r="I251" s="21"/>
      <c r="J251" s="21"/>
      <c r="K251" s="21"/>
      <c r="L251" s="21"/>
      <c r="M251" s="21"/>
      <c r="N251" s="21"/>
      <c r="O251" s="21"/>
      <c r="P251" s="21"/>
      <c r="Q251" s="21">
        <f>Q252</f>
        <v>598555</v>
      </c>
      <c r="R251" s="21"/>
      <c r="S251" s="21"/>
      <c r="T251" s="21">
        <f>T252</f>
        <v>10263863.33</v>
      </c>
      <c r="U251" s="41"/>
    </row>
    <row r="252" spans="1:21" ht="38.25">
      <c r="A252" s="1" t="s">
        <v>25</v>
      </c>
      <c r="B252" s="12">
        <v>902</v>
      </c>
      <c r="C252" s="12" t="s">
        <v>53</v>
      </c>
      <c r="D252" s="12" t="s">
        <v>18</v>
      </c>
      <c r="E252" s="12" t="s">
        <v>162</v>
      </c>
      <c r="F252" s="22">
        <v>240</v>
      </c>
      <c r="G252" s="20">
        <v>2320883</v>
      </c>
      <c r="H252" s="10">
        <v>7344425.33</v>
      </c>
      <c r="I252" s="10"/>
      <c r="J252" s="10"/>
      <c r="K252" s="10"/>
      <c r="L252" s="10"/>
      <c r="M252" s="10"/>
      <c r="N252" s="10"/>
      <c r="O252" s="10"/>
      <c r="P252" s="10"/>
      <c r="Q252" s="10">
        <v>598555</v>
      </c>
      <c r="R252" s="10"/>
      <c r="S252" s="10"/>
      <c r="T252" s="21">
        <f>G252+H252+I252+J252+K252+L252+M252+N252+O252+Q252</f>
        <v>10263863.33</v>
      </c>
      <c r="U252" s="41"/>
    </row>
    <row r="253" spans="1:21" ht="25.5">
      <c r="A253" s="23" t="s">
        <v>164</v>
      </c>
      <c r="B253" s="12">
        <v>902</v>
      </c>
      <c r="C253" s="12" t="s">
        <v>53</v>
      </c>
      <c r="D253" s="12" t="s">
        <v>18</v>
      </c>
      <c r="E253" s="12" t="s">
        <v>163</v>
      </c>
      <c r="F253" s="22"/>
      <c r="G253" s="20">
        <f>G254</f>
        <v>9019737</v>
      </c>
      <c r="H253" s="21">
        <f>H254</f>
        <v>997635.6</v>
      </c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>
        <f>T254</f>
        <v>10017372.6</v>
      </c>
      <c r="U253" s="41"/>
    </row>
    <row r="254" spans="1:21" ht="25.5">
      <c r="A254" s="1" t="s">
        <v>23</v>
      </c>
      <c r="B254" s="12">
        <v>902</v>
      </c>
      <c r="C254" s="12" t="s">
        <v>53</v>
      </c>
      <c r="D254" s="12" t="s">
        <v>18</v>
      </c>
      <c r="E254" s="12" t="s">
        <v>163</v>
      </c>
      <c r="F254" s="22">
        <v>200</v>
      </c>
      <c r="G254" s="20">
        <f>G255</f>
        <v>9019737</v>
      </c>
      <c r="H254" s="21">
        <f>H255</f>
        <v>997635.6</v>
      </c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>
        <f>T255</f>
        <v>10017372.6</v>
      </c>
      <c r="U254" s="41"/>
    </row>
    <row r="255" spans="1:21" ht="38.25">
      <c r="A255" s="1" t="s">
        <v>25</v>
      </c>
      <c r="B255" s="12">
        <v>902</v>
      </c>
      <c r="C255" s="12" t="s">
        <v>53</v>
      </c>
      <c r="D255" s="12" t="s">
        <v>18</v>
      </c>
      <c r="E255" s="12" t="s">
        <v>163</v>
      </c>
      <c r="F255" s="22">
        <v>240</v>
      </c>
      <c r="G255" s="20">
        <v>9019737</v>
      </c>
      <c r="H255" s="10">
        <v>997635.6</v>
      </c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21">
        <f>G255+H255+I255+J255+K255+L255+M255+N255</f>
        <v>10017372.6</v>
      </c>
      <c r="U255" s="41"/>
    </row>
    <row r="256" spans="1:21" ht="32.25" customHeight="1" hidden="1">
      <c r="A256" s="1" t="s">
        <v>155</v>
      </c>
      <c r="B256" s="12">
        <v>902</v>
      </c>
      <c r="C256" s="12" t="s">
        <v>53</v>
      </c>
      <c r="D256" s="12" t="s">
        <v>18</v>
      </c>
      <c r="E256" s="12" t="s">
        <v>154</v>
      </c>
      <c r="F256" s="22"/>
      <c r="G256" s="20">
        <f>G257</f>
        <v>605000</v>
      </c>
      <c r="H256" s="21">
        <f>H257</f>
        <v>-499321.6</v>
      </c>
      <c r="I256" s="21"/>
      <c r="J256" s="21"/>
      <c r="K256" s="21"/>
      <c r="L256" s="21"/>
      <c r="M256" s="21">
        <f>M257</f>
        <v>-105678.4</v>
      </c>
      <c r="N256" s="21"/>
      <c r="O256" s="21"/>
      <c r="P256" s="21"/>
      <c r="Q256" s="21"/>
      <c r="R256" s="21"/>
      <c r="S256" s="21"/>
      <c r="T256" s="21">
        <f>T257</f>
        <v>2.9103830456733704E-11</v>
      </c>
      <c r="U256" s="41"/>
    </row>
    <row r="257" spans="1:21" ht="25.5" hidden="1">
      <c r="A257" s="1" t="s">
        <v>23</v>
      </c>
      <c r="B257" s="12">
        <v>902</v>
      </c>
      <c r="C257" s="12" t="s">
        <v>53</v>
      </c>
      <c r="D257" s="12" t="s">
        <v>18</v>
      </c>
      <c r="E257" s="12" t="s">
        <v>154</v>
      </c>
      <c r="F257" s="22">
        <v>200</v>
      </c>
      <c r="G257" s="20">
        <f>G258</f>
        <v>605000</v>
      </c>
      <c r="H257" s="21">
        <f>H258</f>
        <v>-499321.6</v>
      </c>
      <c r="I257" s="21"/>
      <c r="J257" s="21"/>
      <c r="K257" s="21"/>
      <c r="L257" s="21"/>
      <c r="M257" s="21">
        <f>M258</f>
        <v>-105678.4</v>
      </c>
      <c r="N257" s="21"/>
      <c r="O257" s="21"/>
      <c r="P257" s="21"/>
      <c r="Q257" s="21"/>
      <c r="R257" s="21"/>
      <c r="S257" s="21"/>
      <c r="T257" s="21">
        <f>T258</f>
        <v>2.9103830456733704E-11</v>
      </c>
      <c r="U257" s="41"/>
    </row>
    <row r="258" spans="1:21" ht="38.25" hidden="1">
      <c r="A258" s="1" t="s">
        <v>25</v>
      </c>
      <c r="B258" s="12">
        <v>902</v>
      </c>
      <c r="C258" s="12" t="s">
        <v>53</v>
      </c>
      <c r="D258" s="12" t="s">
        <v>18</v>
      </c>
      <c r="E258" s="12" t="s">
        <v>154</v>
      </c>
      <c r="F258" s="22">
        <v>240</v>
      </c>
      <c r="G258" s="20">
        <v>605000</v>
      </c>
      <c r="H258" s="10">
        <v>-499321.6</v>
      </c>
      <c r="I258" s="10"/>
      <c r="J258" s="10"/>
      <c r="K258" s="10"/>
      <c r="L258" s="10"/>
      <c r="M258" s="10">
        <v>-105678.4</v>
      </c>
      <c r="N258" s="10"/>
      <c r="O258" s="10"/>
      <c r="P258" s="10"/>
      <c r="Q258" s="10"/>
      <c r="R258" s="10"/>
      <c r="S258" s="10"/>
      <c r="T258" s="21">
        <f>G258+H258+I258+J258+K258+L258+M258+N258</f>
        <v>2.9103830456733704E-11</v>
      </c>
      <c r="U258" s="41"/>
    </row>
    <row r="259" spans="1:21" ht="12.75">
      <c r="A259" s="1" t="s">
        <v>105</v>
      </c>
      <c r="B259" s="12">
        <v>902</v>
      </c>
      <c r="C259" s="12" t="s">
        <v>53</v>
      </c>
      <c r="D259" s="12" t="s">
        <v>18</v>
      </c>
      <c r="E259" s="12" t="s">
        <v>106</v>
      </c>
      <c r="F259" s="22"/>
      <c r="G259" s="20"/>
      <c r="H259" s="10"/>
      <c r="I259" s="10"/>
      <c r="J259" s="10"/>
      <c r="K259" s="10"/>
      <c r="L259" s="21">
        <f aca="true" t="shared" si="16" ref="L259:T260">L260</f>
        <v>209000</v>
      </c>
      <c r="M259" s="21">
        <f t="shared" si="16"/>
        <v>76370</v>
      </c>
      <c r="N259" s="21"/>
      <c r="O259" s="21">
        <f t="shared" si="16"/>
        <v>18577</v>
      </c>
      <c r="P259" s="21"/>
      <c r="Q259" s="21">
        <f t="shared" si="16"/>
        <v>21236</v>
      </c>
      <c r="R259" s="21"/>
      <c r="S259" s="21">
        <f t="shared" si="16"/>
        <v>136000</v>
      </c>
      <c r="T259" s="21">
        <f t="shared" si="16"/>
        <v>461183</v>
      </c>
      <c r="U259" s="41"/>
    </row>
    <row r="260" spans="1:21" ht="12.75">
      <c r="A260" s="1" t="s">
        <v>27</v>
      </c>
      <c r="B260" s="12">
        <v>902</v>
      </c>
      <c r="C260" s="12" t="s">
        <v>53</v>
      </c>
      <c r="D260" s="12" t="s">
        <v>18</v>
      </c>
      <c r="E260" s="12" t="s">
        <v>106</v>
      </c>
      <c r="F260" s="22">
        <v>800</v>
      </c>
      <c r="G260" s="20"/>
      <c r="H260" s="10"/>
      <c r="I260" s="10"/>
      <c r="J260" s="10"/>
      <c r="K260" s="10"/>
      <c r="L260" s="21">
        <f t="shared" si="16"/>
        <v>209000</v>
      </c>
      <c r="M260" s="21">
        <f t="shared" si="16"/>
        <v>76370</v>
      </c>
      <c r="N260" s="21"/>
      <c r="O260" s="21">
        <f t="shared" si="16"/>
        <v>18577</v>
      </c>
      <c r="P260" s="21"/>
      <c r="Q260" s="21">
        <f t="shared" si="16"/>
        <v>21236</v>
      </c>
      <c r="R260" s="21"/>
      <c r="S260" s="21">
        <f t="shared" si="16"/>
        <v>136000</v>
      </c>
      <c r="T260" s="21">
        <f t="shared" si="16"/>
        <v>461183</v>
      </c>
      <c r="U260" s="41"/>
    </row>
    <row r="261" spans="1:21" ht="12.75">
      <c r="A261" s="1" t="s">
        <v>59</v>
      </c>
      <c r="B261" s="12">
        <v>902</v>
      </c>
      <c r="C261" s="12" t="s">
        <v>53</v>
      </c>
      <c r="D261" s="12" t="s">
        <v>18</v>
      </c>
      <c r="E261" s="12" t="s">
        <v>106</v>
      </c>
      <c r="F261" s="22">
        <v>870</v>
      </c>
      <c r="G261" s="20"/>
      <c r="H261" s="10"/>
      <c r="I261" s="10"/>
      <c r="J261" s="10"/>
      <c r="K261" s="10"/>
      <c r="L261" s="10">
        <v>209000</v>
      </c>
      <c r="M261" s="10">
        <v>76370</v>
      </c>
      <c r="N261" s="10"/>
      <c r="O261" s="10">
        <v>18577</v>
      </c>
      <c r="P261" s="10"/>
      <c r="Q261" s="10">
        <v>21236</v>
      </c>
      <c r="R261" s="10"/>
      <c r="S261" s="10">
        <v>136000</v>
      </c>
      <c r="T261" s="21">
        <f>G261+H261+I261+J261+K261+L261+M261+N261+O261+Q261+P261+S261</f>
        <v>461183</v>
      </c>
      <c r="U261" s="41"/>
    </row>
    <row r="262" spans="1:21" ht="12.75">
      <c r="A262" s="14" t="s">
        <v>247</v>
      </c>
      <c r="B262" s="15">
        <v>902</v>
      </c>
      <c r="C262" s="15" t="s">
        <v>248</v>
      </c>
      <c r="D262" s="15"/>
      <c r="E262" s="15"/>
      <c r="F262" s="16"/>
      <c r="G262" s="5">
        <f>G263</f>
        <v>95000</v>
      </c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3">
        <f>T263</f>
        <v>95000</v>
      </c>
      <c r="U262" s="41"/>
    </row>
    <row r="263" spans="1:21" ht="25.5">
      <c r="A263" s="1" t="s">
        <v>249</v>
      </c>
      <c r="B263" s="12">
        <v>902</v>
      </c>
      <c r="C263" s="12" t="s">
        <v>248</v>
      </c>
      <c r="D263" s="12" t="s">
        <v>53</v>
      </c>
      <c r="E263" s="12"/>
      <c r="F263" s="22"/>
      <c r="G263" s="20">
        <f>G264</f>
        <v>95000</v>
      </c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21">
        <f>T264</f>
        <v>95000</v>
      </c>
      <c r="U263" s="41"/>
    </row>
    <row r="264" spans="1:21" ht="63.75" customHeight="1">
      <c r="A264" s="1" t="s">
        <v>250</v>
      </c>
      <c r="B264" s="12">
        <v>902</v>
      </c>
      <c r="C264" s="12" t="s">
        <v>248</v>
      </c>
      <c r="D264" s="12" t="s">
        <v>53</v>
      </c>
      <c r="E264" s="12" t="s">
        <v>251</v>
      </c>
      <c r="F264" s="22"/>
      <c r="G264" s="20">
        <f>G265</f>
        <v>95000</v>
      </c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21">
        <f>T265</f>
        <v>95000</v>
      </c>
      <c r="U264" s="41"/>
    </row>
    <row r="265" spans="1:21" ht="25.5">
      <c r="A265" s="1" t="s">
        <v>23</v>
      </c>
      <c r="B265" s="12">
        <v>902</v>
      </c>
      <c r="C265" s="12" t="s">
        <v>248</v>
      </c>
      <c r="D265" s="12" t="s">
        <v>53</v>
      </c>
      <c r="E265" s="12" t="s">
        <v>251</v>
      </c>
      <c r="F265" s="22">
        <v>200</v>
      </c>
      <c r="G265" s="20">
        <f>G266</f>
        <v>95000</v>
      </c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21">
        <f>T266</f>
        <v>95000</v>
      </c>
      <c r="U265" s="41"/>
    </row>
    <row r="266" spans="1:21" ht="38.25">
      <c r="A266" s="1" t="s">
        <v>25</v>
      </c>
      <c r="B266" s="12">
        <v>902</v>
      </c>
      <c r="C266" s="12" t="s">
        <v>248</v>
      </c>
      <c r="D266" s="12" t="s">
        <v>53</v>
      </c>
      <c r="E266" s="12" t="s">
        <v>251</v>
      </c>
      <c r="F266" s="22">
        <v>240</v>
      </c>
      <c r="G266" s="20">
        <v>95000</v>
      </c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21">
        <f>G266+H266+I266+J266+K266+L266+M266+N266</f>
        <v>95000</v>
      </c>
      <c r="U266" s="41"/>
    </row>
    <row r="267" spans="1:21" ht="12.75">
      <c r="A267" s="14" t="s">
        <v>51</v>
      </c>
      <c r="B267" s="15">
        <v>902</v>
      </c>
      <c r="C267" s="15" t="s">
        <v>52</v>
      </c>
      <c r="D267" s="15"/>
      <c r="E267" s="15"/>
      <c r="F267" s="16"/>
      <c r="G267" s="5">
        <f>G273+G286</f>
        <v>14613705</v>
      </c>
      <c r="H267" s="10"/>
      <c r="I267" s="3">
        <f>I273+I286+I268</f>
        <v>802970</v>
      </c>
      <c r="J267" s="3"/>
      <c r="K267" s="3">
        <f>K273+K286+K268</f>
        <v>42000</v>
      </c>
      <c r="L267" s="3"/>
      <c r="M267" s="3">
        <f>M273+M286+M268</f>
        <v>105678.4</v>
      </c>
      <c r="N267" s="3"/>
      <c r="O267" s="3"/>
      <c r="P267" s="3"/>
      <c r="Q267" s="3">
        <f>Q273+Q286+Q268</f>
        <v>519465</v>
      </c>
      <c r="R267" s="3"/>
      <c r="S267" s="3"/>
      <c r="T267" s="3">
        <f>T273+T286+T268</f>
        <v>16083818.4</v>
      </c>
      <c r="U267" s="41"/>
    </row>
    <row r="268" spans="1:21" ht="12.75">
      <c r="A268" s="14" t="s">
        <v>74</v>
      </c>
      <c r="B268" s="15">
        <v>902</v>
      </c>
      <c r="C268" s="15" t="s">
        <v>52</v>
      </c>
      <c r="D268" s="12" t="s">
        <v>276</v>
      </c>
      <c r="E268" s="15"/>
      <c r="F268" s="16"/>
      <c r="G268" s="5"/>
      <c r="H268" s="10"/>
      <c r="I268" s="3">
        <f>I269</f>
        <v>802970</v>
      </c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>
        <f>T269</f>
        <v>802970</v>
      </c>
      <c r="U268" s="41"/>
    </row>
    <row r="269" spans="1:21" ht="22.5">
      <c r="A269" s="27" t="s">
        <v>274</v>
      </c>
      <c r="B269" s="12">
        <v>902</v>
      </c>
      <c r="C269" s="15" t="s">
        <v>52</v>
      </c>
      <c r="D269" s="12" t="s">
        <v>276</v>
      </c>
      <c r="E269" s="12" t="s">
        <v>277</v>
      </c>
      <c r="F269" s="22"/>
      <c r="G269" s="5"/>
      <c r="H269" s="10"/>
      <c r="I269" s="3">
        <f>I270</f>
        <v>802970</v>
      </c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>
        <f>T270</f>
        <v>802970</v>
      </c>
      <c r="U269" s="41"/>
    </row>
    <row r="270" spans="1:21" ht="33.75">
      <c r="A270" s="27" t="s">
        <v>272</v>
      </c>
      <c r="B270" s="12">
        <v>902</v>
      </c>
      <c r="C270" s="15" t="s">
        <v>52</v>
      </c>
      <c r="D270" s="12" t="s">
        <v>276</v>
      </c>
      <c r="E270" s="12" t="s">
        <v>277</v>
      </c>
      <c r="F270" s="22">
        <v>400</v>
      </c>
      <c r="G270" s="5"/>
      <c r="H270" s="10"/>
      <c r="I270" s="3">
        <f>I272</f>
        <v>802970</v>
      </c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>
        <f>T271</f>
        <v>802970</v>
      </c>
      <c r="U270" s="41"/>
    </row>
    <row r="271" spans="1:21" ht="12.75">
      <c r="A271" s="1" t="s">
        <v>111</v>
      </c>
      <c r="B271" s="12">
        <v>902</v>
      </c>
      <c r="C271" s="15" t="s">
        <v>52</v>
      </c>
      <c r="D271" s="12" t="s">
        <v>276</v>
      </c>
      <c r="E271" s="12" t="s">
        <v>277</v>
      </c>
      <c r="F271" s="22">
        <v>410</v>
      </c>
      <c r="G271" s="5"/>
      <c r="H271" s="10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>
        <f>T272</f>
        <v>802970</v>
      </c>
      <c r="U271" s="41"/>
    </row>
    <row r="272" spans="1:21" ht="33.75">
      <c r="A272" s="27" t="s">
        <v>275</v>
      </c>
      <c r="B272" s="12">
        <v>902</v>
      </c>
      <c r="C272" s="15" t="s">
        <v>52</v>
      </c>
      <c r="D272" s="12" t="s">
        <v>276</v>
      </c>
      <c r="E272" s="12" t="s">
        <v>277</v>
      </c>
      <c r="F272" s="22">
        <v>414</v>
      </c>
      <c r="G272" s="5"/>
      <c r="H272" s="10"/>
      <c r="I272" s="10">
        <v>802970</v>
      </c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21">
        <f>G272+H272+I272+J272+K272+L272+M272+N272</f>
        <v>802970</v>
      </c>
      <c r="U272" s="41"/>
    </row>
    <row r="273" spans="1:21" ht="12.75">
      <c r="A273" s="14" t="s">
        <v>76</v>
      </c>
      <c r="B273" s="15">
        <v>902</v>
      </c>
      <c r="C273" s="15" t="s">
        <v>52</v>
      </c>
      <c r="D273" s="15" t="s">
        <v>33</v>
      </c>
      <c r="E273" s="15"/>
      <c r="F273" s="16"/>
      <c r="G273" s="5">
        <f>G274+G278</f>
        <v>14513705</v>
      </c>
      <c r="H273" s="10"/>
      <c r="I273" s="10"/>
      <c r="J273" s="10"/>
      <c r="K273" s="3">
        <f>K274+K278+K282</f>
        <v>42000</v>
      </c>
      <c r="L273" s="3"/>
      <c r="M273" s="3"/>
      <c r="N273" s="3"/>
      <c r="O273" s="3"/>
      <c r="P273" s="3"/>
      <c r="Q273" s="3">
        <f>Q274+Q278+Q282</f>
        <v>519465</v>
      </c>
      <c r="R273" s="3"/>
      <c r="S273" s="3"/>
      <c r="T273" s="3">
        <f>T274+T278+T282</f>
        <v>15075170</v>
      </c>
      <c r="U273" s="41"/>
    </row>
    <row r="274" spans="1:21" ht="38.25">
      <c r="A274" s="23" t="s">
        <v>166</v>
      </c>
      <c r="B274" s="12">
        <v>902</v>
      </c>
      <c r="C274" s="12" t="s">
        <v>52</v>
      </c>
      <c r="D274" s="12" t="s">
        <v>33</v>
      </c>
      <c r="E274" s="12" t="s">
        <v>165</v>
      </c>
      <c r="F274" s="22"/>
      <c r="G274" s="20">
        <f>G275</f>
        <v>11447205</v>
      </c>
      <c r="H274" s="10"/>
      <c r="I274" s="10"/>
      <c r="J274" s="10"/>
      <c r="K274" s="10"/>
      <c r="L274" s="10"/>
      <c r="M274" s="10"/>
      <c r="N274" s="10"/>
      <c r="O274" s="10"/>
      <c r="P274" s="10"/>
      <c r="Q274" s="21">
        <f aca="true" t="shared" si="17" ref="Q274:T276">Q275</f>
        <v>459218</v>
      </c>
      <c r="R274" s="21"/>
      <c r="S274" s="21"/>
      <c r="T274" s="21">
        <f t="shared" si="17"/>
        <v>11906423</v>
      </c>
      <c r="U274" s="41"/>
    </row>
    <row r="275" spans="1:21" ht="38.25">
      <c r="A275" s="1" t="s">
        <v>229</v>
      </c>
      <c r="B275" s="12">
        <v>902</v>
      </c>
      <c r="C275" s="12" t="s">
        <v>52</v>
      </c>
      <c r="D275" s="12" t="s">
        <v>33</v>
      </c>
      <c r="E275" s="12" t="s">
        <v>165</v>
      </c>
      <c r="F275" s="22">
        <v>600</v>
      </c>
      <c r="G275" s="20">
        <f>G276</f>
        <v>11447205</v>
      </c>
      <c r="H275" s="10"/>
      <c r="I275" s="10"/>
      <c r="J275" s="10"/>
      <c r="K275" s="10"/>
      <c r="L275" s="10"/>
      <c r="M275" s="10"/>
      <c r="N275" s="10"/>
      <c r="O275" s="10"/>
      <c r="P275" s="10"/>
      <c r="Q275" s="21">
        <f t="shared" si="17"/>
        <v>459218</v>
      </c>
      <c r="R275" s="21"/>
      <c r="S275" s="21"/>
      <c r="T275" s="21">
        <f t="shared" si="17"/>
        <v>11906423</v>
      </c>
      <c r="U275" s="41"/>
    </row>
    <row r="276" spans="1:21" ht="12.75">
      <c r="A276" s="1" t="s">
        <v>117</v>
      </c>
      <c r="B276" s="12">
        <v>902</v>
      </c>
      <c r="C276" s="12" t="s">
        <v>52</v>
      </c>
      <c r="D276" s="12" t="s">
        <v>33</v>
      </c>
      <c r="E276" s="12" t="s">
        <v>165</v>
      </c>
      <c r="F276" s="22">
        <v>610</v>
      </c>
      <c r="G276" s="20">
        <f>G277</f>
        <v>11447205</v>
      </c>
      <c r="H276" s="10"/>
      <c r="I276" s="10"/>
      <c r="J276" s="10"/>
      <c r="K276" s="10"/>
      <c r="L276" s="10"/>
      <c r="M276" s="10"/>
      <c r="N276" s="10"/>
      <c r="O276" s="10"/>
      <c r="P276" s="10"/>
      <c r="Q276" s="21">
        <f t="shared" si="17"/>
        <v>459218</v>
      </c>
      <c r="R276" s="21"/>
      <c r="S276" s="21"/>
      <c r="T276" s="21">
        <f t="shared" si="17"/>
        <v>11906423</v>
      </c>
      <c r="U276" s="41"/>
    </row>
    <row r="277" spans="1:21" ht="51">
      <c r="A277" s="1" t="s">
        <v>39</v>
      </c>
      <c r="B277" s="12">
        <v>902</v>
      </c>
      <c r="C277" s="12" t="s">
        <v>52</v>
      </c>
      <c r="D277" s="12" t="s">
        <v>33</v>
      </c>
      <c r="E277" s="12" t="s">
        <v>165</v>
      </c>
      <c r="F277" s="22">
        <v>611</v>
      </c>
      <c r="G277" s="20">
        <v>11447205</v>
      </c>
      <c r="H277" s="10"/>
      <c r="I277" s="10"/>
      <c r="J277" s="10"/>
      <c r="K277" s="10"/>
      <c r="L277" s="10"/>
      <c r="M277" s="10"/>
      <c r="N277" s="10"/>
      <c r="O277" s="10"/>
      <c r="P277" s="10"/>
      <c r="Q277" s="10">
        <v>459218</v>
      </c>
      <c r="R277" s="10"/>
      <c r="S277" s="10"/>
      <c r="T277" s="21">
        <f>G277+H277+I277+J277+K277+L277+M277+N277+O277+Q277</f>
        <v>11906423</v>
      </c>
      <c r="U277" s="41"/>
    </row>
    <row r="278" spans="1:21" ht="38.25">
      <c r="A278" s="1" t="s">
        <v>118</v>
      </c>
      <c r="B278" s="12">
        <v>902</v>
      </c>
      <c r="C278" s="12" t="s">
        <v>52</v>
      </c>
      <c r="D278" s="12" t="s">
        <v>33</v>
      </c>
      <c r="E278" s="12" t="s">
        <v>167</v>
      </c>
      <c r="F278" s="22"/>
      <c r="G278" s="20">
        <f>G279</f>
        <v>3066500</v>
      </c>
      <c r="H278" s="10"/>
      <c r="I278" s="10"/>
      <c r="J278" s="10"/>
      <c r="K278" s="10"/>
      <c r="L278" s="10"/>
      <c r="M278" s="10"/>
      <c r="N278" s="10"/>
      <c r="O278" s="10"/>
      <c r="P278" s="10"/>
      <c r="Q278" s="21">
        <f aca="true" t="shared" si="18" ref="Q278:T280">Q279</f>
        <v>60247</v>
      </c>
      <c r="R278" s="21"/>
      <c r="S278" s="21"/>
      <c r="T278" s="21">
        <f t="shared" si="18"/>
        <v>3126747</v>
      </c>
      <c r="U278" s="41"/>
    </row>
    <row r="279" spans="1:21" ht="38.25">
      <c r="A279" s="1" t="s">
        <v>229</v>
      </c>
      <c r="B279" s="12">
        <v>902</v>
      </c>
      <c r="C279" s="12" t="s">
        <v>52</v>
      </c>
      <c r="D279" s="12" t="s">
        <v>33</v>
      </c>
      <c r="E279" s="12" t="s">
        <v>167</v>
      </c>
      <c r="F279" s="22">
        <v>600</v>
      </c>
      <c r="G279" s="20">
        <f>G280</f>
        <v>3066500</v>
      </c>
      <c r="H279" s="10"/>
      <c r="I279" s="10"/>
      <c r="J279" s="10"/>
      <c r="K279" s="10"/>
      <c r="L279" s="10"/>
      <c r="M279" s="10"/>
      <c r="N279" s="10"/>
      <c r="O279" s="10"/>
      <c r="P279" s="10"/>
      <c r="Q279" s="21">
        <f t="shared" si="18"/>
        <v>60247</v>
      </c>
      <c r="R279" s="21"/>
      <c r="S279" s="21"/>
      <c r="T279" s="21">
        <f t="shared" si="18"/>
        <v>3126747</v>
      </c>
      <c r="U279" s="41"/>
    </row>
    <row r="280" spans="1:21" ht="12.75">
      <c r="A280" s="1" t="s">
        <v>117</v>
      </c>
      <c r="B280" s="12">
        <v>902</v>
      </c>
      <c r="C280" s="12" t="s">
        <v>52</v>
      </c>
      <c r="D280" s="12" t="s">
        <v>33</v>
      </c>
      <c r="E280" s="12" t="s">
        <v>167</v>
      </c>
      <c r="F280" s="22">
        <v>610</v>
      </c>
      <c r="G280" s="20">
        <f>G281</f>
        <v>3066500</v>
      </c>
      <c r="H280" s="10"/>
      <c r="I280" s="10"/>
      <c r="J280" s="10"/>
      <c r="K280" s="10"/>
      <c r="L280" s="10"/>
      <c r="M280" s="10"/>
      <c r="N280" s="10"/>
      <c r="O280" s="10"/>
      <c r="P280" s="10"/>
      <c r="Q280" s="21">
        <f t="shared" si="18"/>
        <v>60247</v>
      </c>
      <c r="R280" s="21"/>
      <c r="S280" s="21"/>
      <c r="T280" s="21">
        <f t="shared" si="18"/>
        <v>3126747</v>
      </c>
      <c r="U280" s="41"/>
    </row>
    <row r="281" spans="1:21" ht="51">
      <c r="A281" s="1" t="s">
        <v>39</v>
      </c>
      <c r="B281" s="12">
        <v>902</v>
      </c>
      <c r="C281" s="12" t="s">
        <v>52</v>
      </c>
      <c r="D281" s="12" t="s">
        <v>33</v>
      </c>
      <c r="E281" s="12" t="s">
        <v>167</v>
      </c>
      <c r="F281" s="22">
        <v>611</v>
      </c>
      <c r="G281" s="20">
        <v>3066500</v>
      </c>
      <c r="H281" s="10"/>
      <c r="I281" s="10"/>
      <c r="J281" s="10"/>
      <c r="K281" s="10"/>
      <c r="L281" s="10"/>
      <c r="M281" s="10"/>
      <c r="N281" s="10"/>
      <c r="O281" s="10"/>
      <c r="P281" s="10"/>
      <c r="Q281" s="10">
        <v>60247</v>
      </c>
      <c r="R281" s="10"/>
      <c r="S281" s="10"/>
      <c r="T281" s="21">
        <f>G281+H281+I281+J281+K281+L281+M281+N281+O281+Q281</f>
        <v>3126747</v>
      </c>
      <c r="U281" s="41"/>
    </row>
    <row r="282" spans="1:21" ht="25.5">
      <c r="A282" s="23" t="s">
        <v>222</v>
      </c>
      <c r="B282" s="12">
        <v>902</v>
      </c>
      <c r="C282" s="12" t="s">
        <v>52</v>
      </c>
      <c r="D282" s="12" t="s">
        <v>33</v>
      </c>
      <c r="E282" s="12" t="s">
        <v>223</v>
      </c>
      <c r="F282" s="22"/>
      <c r="G282" s="20"/>
      <c r="H282" s="10"/>
      <c r="I282" s="10"/>
      <c r="J282" s="10"/>
      <c r="K282" s="21">
        <f>K283</f>
        <v>42000</v>
      </c>
      <c r="L282" s="21"/>
      <c r="M282" s="21"/>
      <c r="N282" s="21"/>
      <c r="O282" s="21"/>
      <c r="P282" s="21"/>
      <c r="Q282" s="21"/>
      <c r="R282" s="21"/>
      <c r="S282" s="21"/>
      <c r="T282" s="21">
        <f>T283</f>
        <v>42000</v>
      </c>
      <c r="U282" s="41"/>
    </row>
    <row r="283" spans="1:21" ht="38.25">
      <c r="A283" s="1" t="s">
        <v>229</v>
      </c>
      <c r="B283" s="12">
        <v>902</v>
      </c>
      <c r="C283" s="12" t="s">
        <v>52</v>
      </c>
      <c r="D283" s="12" t="s">
        <v>33</v>
      </c>
      <c r="E283" s="12" t="s">
        <v>223</v>
      </c>
      <c r="F283" s="22">
        <v>600</v>
      </c>
      <c r="G283" s="20"/>
      <c r="H283" s="10"/>
      <c r="I283" s="10"/>
      <c r="J283" s="10"/>
      <c r="K283" s="21">
        <f>K284</f>
        <v>42000</v>
      </c>
      <c r="L283" s="21"/>
      <c r="M283" s="21"/>
      <c r="N283" s="21"/>
      <c r="O283" s="21"/>
      <c r="P283" s="21"/>
      <c r="Q283" s="21"/>
      <c r="R283" s="21"/>
      <c r="S283" s="21"/>
      <c r="T283" s="21">
        <f>T284</f>
        <v>42000</v>
      </c>
      <c r="U283" s="41"/>
    </row>
    <row r="284" spans="1:21" ht="12.75">
      <c r="A284" s="1" t="s">
        <v>117</v>
      </c>
      <c r="B284" s="12">
        <v>902</v>
      </c>
      <c r="C284" s="12" t="s">
        <v>52</v>
      </c>
      <c r="D284" s="12" t="s">
        <v>33</v>
      </c>
      <c r="E284" s="12" t="s">
        <v>223</v>
      </c>
      <c r="F284" s="22">
        <v>610</v>
      </c>
      <c r="G284" s="20"/>
      <c r="H284" s="10"/>
      <c r="I284" s="10"/>
      <c r="J284" s="10"/>
      <c r="K284" s="21">
        <f>K285</f>
        <v>42000</v>
      </c>
      <c r="L284" s="21"/>
      <c r="M284" s="21"/>
      <c r="N284" s="21"/>
      <c r="O284" s="21"/>
      <c r="P284" s="21"/>
      <c r="Q284" s="21"/>
      <c r="R284" s="21"/>
      <c r="S284" s="21"/>
      <c r="T284" s="21">
        <f>T285</f>
        <v>42000</v>
      </c>
      <c r="U284" s="41"/>
    </row>
    <row r="285" spans="1:21" ht="12.75">
      <c r="A285" s="1" t="s">
        <v>256</v>
      </c>
      <c r="B285" s="12">
        <v>902</v>
      </c>
      <c r="C285" s="12" t="s">
        <v>52</v>
      </c>
      <c r="D285" s="12" t="s">
        <v>33</v>
      </c>
      <c r="E285" s="12" t="s">
        <v>223</v>
      </c>
      <c r="F285" s="22">
        <v>612</v>
      </c>
      <c r="G285" s="20"/>
      <c r="H285" s="10"/>
      <c r="I285" s="10"/>
      <c r="J285" s="10"/>
      <c r="K285" s="10">
        <v>42000</v>
      </c>
      <c r="L285" s="10"/>
      <c r="M285" s="10"/>
      <c r="N285" s="10"/>
      <c r="O285" s="10"/>
      <c r="P285" s="10"/>
      <c r="Q285" s="10"/>
      <c r="R285" s="10"/>
      <c r="S285" s="10"/>
      <c r="T285" s="21">
        <f>G285+H285+I285+J285+K285+L285+M285+N285</f>
        <v>42000</v>
      </c>
      <c r="U285" s="41"/>
    </row>
    <row r="286" spans="1:21" ht="12.75">
      <c r="A286" s="14" t="s">
        <v>77</v>
      </c>
      <c r="B286" s="15">
        <v>902</v>
      </c>
      <c r="C286" s="15" t="s">
        <v>52</v>
      </c>
      <c r="D286" s="15" t="s">
        <v>52</v>
      </c>
      <c r="E286" s="17" t="s">
        <v>0</v>
      </c>
      <c r="F286" s="18" t="s">
        <v>0</v>
      </c>
      <c r="G286" s="20">
        <f>G287</f>
        <v>100000</v>
      </c>
      <c r="H286" s="10"/>
      <c r="I286" s="10"/>
      <c r="J286" s="10"/>
      <c r="K286" s="10"/>
      <c r="L286" s="10"/>
      <c r="M286" s="21">
        <f>M287</f>
        <v>105678.4</v>
      </c>
      <c r="N286" s="21"/>
      <c r="O286" s="21"/>
      <c r="P286" s="21"/>
      <c r="Q286" s="21"/>
      <c r="R286" s="21"/>
      <c r="S286" s="21"/>
      <c r="T286" s="21">
        <f>T287</f>
        <v>205678.4</v>
      </c>
      <c r="U286" s="41"/>
    </row>
    <row r="287" spans="1:21" ht="12.75">
      <c r="A287" s="23" t="s">
        <v>43</v>
      </c>
      <c r="B287" s="12">
        <v>902</v>
      </c>
      <c r="C287" s="12" t="s">
        <v>52</v>
      </c>
      <c r="D287" s="12" t="s">
        <v>52</v>
      </c>
      <c r="E287" s="12" t="s">
        <v>168</v>
      </c>
      <c r="F287" s="19" t="s">
        <v>0</v>
      </c>
      <c r="G287" s="5">
        <f>G288</f>
        <v>100000</v>
      </c>
      <c r="H287" s="10"/>
      <c r="I287" s="10"/>
      <c r="J287" s="10"/>
      <c r="K287" s="10"/>
      <c r="L287" s="10"/>
      <c r="M287" s="3">
        <f>M288</f>
        <v>105678.4</v>
      </c>
      <c r="N287" s="3"/>
      <c r="O287" s="3"/>
      <c r="P287" s="3"/>
      <c r="Q287" s="3"/>
      <c r="R287" s="3"/>
      <c r="S287" s="3"/>
      <c r="T287" s="3">
        <f>T288</f>
        <v>205678.4</v>
      </c>
      <c r="U287" s="41"/>
    </row>
    <row r="288" spans="1:21" ht="25.5">
      <c r="A288" s="1" t="s">
        <v>23</v>
      </c>
      <c r="B288" s="12">
        <v>902</v>
      </c>
      <c r="C288" s="12" t="s">
        <v>52</v>
      </c>
      <c r="D288" s="12" t="s">
        <v>52</v>
      </c>
      <c r="E288" s="12" t="s">
        <v>168</v>
      </c>
      <c r="F288" s="22" t="s">
        <v>24</v>
      </c>
      <c r="G288" s="20">
        <f>G289</f>
        <v>100000</v>
      </c>
      <c r="H288" s="10"/>
      <c r="I288" s="10"/>
      <c r="J288" s="10"/>
      <c r="K288" s="10"/>
      <c r="L288" s="10"/>
      <c r="M288" s="21">
        <f>M289</f>
        <v>105678.4</v>
      </c>
      <c r="N288" s="21"/>
      <c r="O288" s="21"/>
      <c r="P288" s="21"/>
      <c r="Q288" s="21"/>
      <c r="R288" s="21"/>
      <c r="S288" s="21"/>
      <c r="T288" s="21">
        <f>T289</f>
        <v>205678.4</v>
      </c>
      <c r="U288" s="41"/>
    </row>
    <row r="289" spans="1:21" ht="38.25">
      <c r="A289" s="1" t="s">
        <v>25</v>
      </c>
      <c r="B289" s="12">
        <v>902</v>
      </c>
      <c r="C289" s="12" t="s">
        <v>52</v>
      </c>
      <c r="D289" s="12" t="s">
        <v>52</v>
      </c>
      <c r="E289" s="12" t="s">
        <v>168</v>
      </c>
      <c r="F289" s="22" t="s">
        <v>26</v>
      </c>
      <c r="G289" s="20">
        <v>100000</v>
      </c>
      <c r="H289" s="10"/>
      <c r="I289" s="10"/>
      <c r="J289" s="10"/>
      <c r="K289" s="10"/>
      <c r="L289" s="10"/>
      <c r="M289" s="10">
        <v>105678.4</v>
      </c>
      <c r="N289" s="10"/>
      <c r="O289" s="10"/>
      <c r="P289" s="10"/>
      <c r="Q289" s="10"/>
      <c r="R289" s="10"/>
      <c r="S289" s="10"/>
      <c r="T289" s="21">
        <f>G289+H289+I289+J289+K289+L289+M289+N289</f>
        <v>205678.4</v>
      </c>
      <c r="U289" s="41"/>
    </row>
    <row r="290" spans="1:21" ht="12.75">
      <c r="A290" s="14" t="s">
        <v>69</v>
      </c>
      <c r="B290" s="15">
        <v>902</v>
      </c>
      <c r="C290" s="15" t="s">
        <v>50</v>
      </c>
      <c r="D290" s="17" t="s">
        <v>0</v>
      </c>
      <c r="E290" s="17" t="s">
        <v>0</v>
      </c>
      <c r="F290" s="18" t="s">
        <v>0</v>
      </c>
      <c r="G290" s="5">
        <f>G291+G308</f>
        <v>22390090</v>
      </c>
      <c r="H290" s="10"/>
      <c r="I290" s="3">
        <f>I291+I308</f>
        <v>49370</v>
      </c>
      <c r="J290" s="3"/>
      <c r="K290" s="3">
        <f aca="true" t="shared" si="19" ref="K290:T290">K291+K308</f>
        <v>281940</v>
      </c>
      <c r="L290" s="3">
        <f t="shared" si="19"/>
        <v>30000</v>
      </c>
      <c r="M290" s="3">
        <f t="shared" si="19"/>
        <v>1707005</v>
      </c>
      <c r="N290" s="3">
        <f t="shared" si="19"/>
        <v>50400</v>
      </c>
      <c r="O290" s="3">
        <f t="shared" si="19"/>
        <v>134799.5</v>
      </c>
      <c r="P290" s="3">
        <f t="shared" si="19"/>
        <v>60000</v>
      </c>
      <c r="Q290" s="3">
        <f>Q291+Q308</f>
        <v>688058</v>
      </c>
      <c r="R290" s="3"/>
      <c r="S290" s="3">
        <f t="shared" si="19"/>
        <v>-149000</v>
      </c>
      <c r="T290" s="3">
        <f t="shared" si="19"/>
        <v>25242662.5</v>
      </c>
      <c r="U290" s="41"/>
    </row>
    <row r="291" spans="1:21" ht="12.75">
      <c r="A291" s="14" t="s">
        <v>70</v>
      </c>
      <c r="B291" s="15">
        <v>902</v>
      </c>
      <c r="C291" s="15" t="s">
        <v>50</v>
      </c>
      <c r="D291" s="15" t="s">
        <v>16</v>
      </c>
      <c r="E291" s="17" t="s">
        <v>0</v>
      </c>
      <c r="F291" s="18" t="s">
        <v>0</v>
      </c>
      <c r="G291" s="5">
        <f>G292+G296+G300+G304</f>
        <v>20196410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3">
        <f>Q292+Q296+Q300+Q304</f>
        <v>681558</v>
      </c>
      <c r="R291" s="3"/>
      <c r="S291" s="3">
        <f>S292+S296+S300+S304</f>
        <v>-150000</v>
      </c>
      <c r="T291" s="3">
        <f>T292+T296+T300+T304</f>
        <v>20727968</v>
      </c>
      <c r="U291" s="41"/>
    </row>
    <row r="292" spans="1:21" ht="12.75">
      <c r="A292" s="1" t="s">
        <v>71</v>
      </c>
      <c r="B292" s="12">
        <v>902</v>
      </c>
      <c r="C292" s="12" t="s">
        <v>50</v>
      </c>
      <c r="D292" s="12" t="s">
        <v>16</v>
      </c>
      <c r="E292" s="12" t="s">
        <v>169</v>
      </c>
      <c r="F292" s="19" t="s">
        <v>0</v>
      </c>
      <c r="G292" s="20">
        <f>G293</f>
        <v>9040000</v>
      </c>
      <c r="H292" s="10"/>
      <c r="I292" s="10"/>
      <c r="J292" s="10"/>
      <c r="K292" s="10"/>
      <c r="L292" s="10"/>
      <c r="M292" s="10"/>
      <c r="N292" s="10"/>
      <c r="O292" s="10"/>
      <c r="P292" s="10"/>
      <c r="Q292" s="21">
        <f aca="true" t="shared" si="20" ref="Q292:T294">Q293</f>
        <v>112877</v>
      </c>
      <c r="R292" s="21"/>
      <c r="S292" s="21">
        <f t="shared" si="20"/>
        <v>-150000</v>
      </c>
      <c r="T292" s="21">
        <f t="shared" si="20"/>
        <v>9002877</v>
      </c>
      <c r="U292" s="41"/>
    </row>
    <row r="293" spans="1:21" ht="38.25">
      <c r="A293" s="1" t="s">
        <v>229</v>
      </c>
      <c r="B293" s="12">
        <v>902</v>
      </c>
      <c r="C293" s="12" t="s">
        <v>50</v>
      </c>
      <c r="D293" s="12" t="s">
        <v>16</v>
      </c>
      <c r="E293" s="12" t="s">
        <v>169</v>
      </c>
      <c r="F293" s="22" t="s">
        <v>38</v>
      </c>
      <c r="G293" s="20">
        <f>G294</f>
        <v>9040000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21">
        <f t="shared" si="20"/>
        <v>112877</v>
      </c>
      <c r="R293" s="21"/>
      <c r="S293" s="21">
        <f t="shared" si="20"/>
        <v>-150000</v>
      </c>
      <c r="T293" s="21">
        <f t="shared" si="20"/>
        <v>9002877</v>
      </c>
      <c r="U293" s="41"/>
    </row>
    <row r="294" spans="1:21" ht="12.75">
      <c r="A294" s="1" t="s">
        <v>117</v>
      </c>
      <c r="B294" s="12">
        <v>902</v>
      </c>
      <c r="C294" s="12" t="s">
        <v>50</v>
      </c>
      <c r="D294" s="12" t="s">
        <v>16</v>
      </c>
      <c r="E294" s="12" t="s">
        <v>169</v>
      </c>
      <c r="F294" s="22">
        <v>610</v>
      </c>
      <c r="G294" s="20">
        <f>G295</f>
        <v>9040000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21">
        <f t="shared" si="20"/>
        <v>112877</v>
      </c>
      <c r="R294" s="21"/>
      <c r="S294" s="21">
        <f t="shared" si="20"/>
        <v>-150000</v>
      </c>
      <c r="T294" s="21">
        <f t="shared" si="20"/>
        <v>9002877</v>
      </c>
      <c r="U294" s="41"/>
    </row>
    <row r="295" spans="1:21" ht="51">
      <c r="A295" s="1" t="s">
        <v>39</v>
      </c>
      <c r="B295" s="12">
        <v>902</v>
      </c>
      <c r="C295" s="12" t="s">
        <v>50</v>
      </c>
      <c r="D295" s="12" t="s">
        <v>16</v>
      </c>
      <c r="E295" s="12" t="s">
        <v>169</v>
      </c>
      <c r="F295" s="22" t="s">
        <v>40</v>
      </c>
      <c r="G295" s="20">
        <v>9040000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>
        <v>112877</v>
      </c>
      <c r="R295" s="10"/>
      <c r="S295" s="10">
        <v>-150000</v>
      </c>
      <c r="T295" s="21">
        <f>G295+H295+I295+J295+K295+L295+M295+N295+O295+Q295+P295+S295</f>
        <v>9002877</v>
      </c>
      <c r="U295" s="41"/>
    </row>
    <row r="296" spans="1:21" ht="38.25">
      <c r="A296" s="23" t="s">
        <v>171</v>
      </c>
      <c r="B296" s="12">
        <v>902</v>
      </c>
      <c r="C296" s="12" t="s">
        <v>50</v>
      </c>
      <c r="D296" s="12" t="s">
        <v>16</v>
      </c>
      <c r="E296" s="12" t="s">
        <v>170</v>
      </c>
      <c r="F296" s="19" t="s">
        <v>0</v>
      </c>
      <c r="G296" s="20">
        <f>G297</f>
        <v>6166670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21">
        <f aca="true" t="shared" si="21" ref="Q296:T298">Q297</f>
        <v>13709</v>
      </c>
      <c r="R296" s="21"/>
      <c r="S296" s="21"/>
      <c r="T296" s="21">
        <f t="shared" si="21"/>
        <v>6180379</v>
      </c>
      <c r="U296" s="41"/>
    </row>
    <row r="297" spans="1:21" ht="38.25">
      <c r="A297" s="1" t="s">
        <v>229</v>
      </c>
      <c r="B297" s="12">
        <v>902</v>
      </c>
      <c r="C297" s="12" t="s">
        <v>50</v>
      </c>
      <c r="D297" s="12" t="s">
        <v>16</v>
      </c>
      <c r="E297" s="12" t="s">
        <v>170</v>
      </c>
      <c r="F297" s="22" t="s">
        <v>38</v>
      </c>
      <c r="G297" s="20">
        <f>G298</f>
        <v>6166670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21">
        <f t="shared" si="21"/>
        <v>13709</v>
      </c>
      <c r="R297" s="21"/>
      <c r="S297" s="21"/>
      <c r="T297" s="21">
        <f t="shared" si="21"/>
        <v>6180379</v>
      </c>
      <c r="U297" s="41"/>
    </row>
    <row r="298" spans="1:21" ht="12.75">
      <c r="A298" s="1" t="s">
        <v>117</v>
      </c>
      <c r="B298" s="12">
        <v>902</v>
      </c>
      <c r="C298" s="12" t="s">
        <v>50</v>
      </c>
      <c r="D298" s="12" t="s">
        <v>16</v>
      </c>
      <c r="E298" s="12" t="s">
        <v>170</v>
      </c>
      <c r="F298" s="22">
        <v>610</v>
      </c>
      <c r="G298" s="20">
        <f>G299</f>
        <v>6166670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21">
        <f t="shared" si="21"/>
        <v>13709</v>
      </c>
      <c r="R298" s="21"/>
      <c r="S298" s="21"/>
      <c r="T298" s="21">
        <f t="shared" si="21"/>
        <v>6180379</v>
      </c>
      <c r="U298" s="41"/>
    </row>
    <row r="299" spans="1:21" ht="51">
      <c r="A299" s="1" t="s">
        <v>39</v>
      </c>
      <c r="B299" s="12">
        <v>902</v>
      </c>
      <c r="C299" s="12" t="s">
        <v>50</v>
      </c>
      <c r="D299" s="12" t="s">
        <v>16</v>
      </c>
      <c r="E299" s="12" t="s">
        <v>170</v>
      </c>
      <c r="F299" s="22" t="s">
        <v>40</v>
      </c>
      <c r="G299" s="20">
        <v>6166670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>
        <v>13709</v>
      </c>
      <c r="R299" s="10"/>
      <c r="S299" s="10"/>
      <c r="T299" s="21">
        <f>G299+H299+I299+J299+K299+L299+M299+N299+O299+Q299</f>
        <v>6180379</v>
      </c>
      <c r="U299" s="41"/>
    </row>
    <row r="300" spans="1:21" ht="38.25">
      <c r="A300" s="23" t="s">
        <v>173</v>
      </c>
      <c r="B300" s="12">
        <v>902</v>
      </c>
      <c r="C300" s="12" t="s">
        <v>50</v>
      </c>
      <c r="D300" s="12" t="s">
        <v>16</v>
      </c>
      <c r="E300" s="12" t="s">
        <v>172</v>
      </c>
      <c r="F300" s="19" t="s">
        <v>0</v>
      </c>
      <c r="G300" s="20">
        <f>G301</f>
        <v>4980200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21">
        <f aca="true" t="shared" si="22" ref="Q300:T302">Q301</f>
        <v>554972</v>
      </c>
      <c r="R300" s="21"/>
      <c r="S300" s="21"/>
      <c r="T300" s="21">
        <f t="shared" si="22"/>
        <v>5535172</v>
      </c>
      <c r="U300" s="41"/>
    </row>
    <row r="301" spans="1:21" ht="38.25">
      <c r="A301" s="1" t="s">
        <v>229</v>
      </c>
      <c r="B301" s="12">
        <v>902</v>
      </c>
      <c r="C301" s="12" t="s">
        <v>50</v>
      </c>
      <c r="D301" s="12" t="s">
        <v>16</v>
      </c>
      <c r="E301" s="12" t="s">
        <v>172</v>
      </c>
      <c r="F301" s="22" t="s">
        <v>38</v>
      </c>
      <c r="G301" s="20">
        <f>G302</f>
        <v>4980200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21">
        <f t="shared" si="22"/>
        <v>554972</v>
      </c>
      <c r="R301" s="21"/>
      <c r="S301" s="21"/>
      <c r="T301" s="21">
        <f t="shared" si="22"/>
        <v>5535172</v>
      </c>
      <c r="U301" s="41"/>
    </row>
    <row r="302" spans="1:21" ht="12.75">
      <c r="A302" s="1" t="s">
        <v>117</v>
      </c>
      <c r="B302" s="12">
        <v>902</v>
      </c>
      <c r="C302" s="12" t="s">
        <v>50</v>
      </c>
      <c r="D302" s="12" t="s">
        <v>16</v>
      </c>
      <c r="E302" s="12" t="s">
        <v>172</v>
      </c>
      <c r="F302" s="22">
        <v>610</v>
      </c>
      <c r="G302" s="20">
        <f>G303</f>
        <v>4980200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21">
        <f t="shared" si="22"/>
        <v>554972</v>
      </c>
      <c r="R302" s="21"/>
      <c r="S302" s="21"/>
      <c r="T302" s="21">
        <f t="shared" si="22"/>
        <v>5535172</v>
      </c>
      <c r="U302" s="41"/>
    </row>
    <row r="303" spans="1:21" ht="51">
      <c r="A303" s="1" t="s">
        <v>39</v>
      </c>
      <c r="B303" s="12">
        <v>902</v>
      </c>
      <c r="C303" s="12" t="s">
        <v>50</v>
      </c>
      <c r="D303" s="12" t="s">
        <v>16</v>
      </c>
      <c r="E303" s="12" t="s">
        <v>172</v>
      </c>
      <c r="F303" s="22" t="s">
        <v>40</v>
      </c>
      <c r="G303" s="20">
        <v>4980200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>
        <v>554972</v>
      </c>
      <c r="R303" s="10"/>
      <c r="S303" s="10"/>
      <c r="T303" s="21">
        <f>G303+H303+I303+J303+K303+L303+M303+N303+O303+Q303</f>
        <v>5535172</v>
      </c>
      <c r="U303" s="41"/>
    </row>
    <row r="304" spans="1:21" ht="76.5">
      <c r="A304" s="23" t="s">
        <v>72</v>
      </c>
      <c r="B304" s="12">
        <v>902</v>
      </c>
      <c r="C304" s="12" t="s">
        <v>50</v>
      </c>
      <c r="D304" s="12" t="s">
        <v>16</v>
      </c>
      <c r="E304" s="12" t="s">
        <v>119</v>
      </c>
      <c r="F304" s="19" t="s">
        <v>0</v>
      </c>
      <c r="G304" s="20">
        <f>G305</f>
        <v>9540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21">
        <f>T305</f>
        <v>9540</v>
      </c>
      <c r="U304" s="41"/>
    </row>
    <row r="305" spans="1:21" ht="38.25">
      <c r="A305" s="1" t="s">
        <v>229</v>
      </c>
      <c r="B305" s="12">
        <v>902</v>
      </c>
      <c r="C305" s="12" t="s">
        <v>50</v>
      </c>
      <c r="D305" s="12" t="s">
        <v>16</v>
      </c>
      <c r="E305" s="12" t="s">
        <v>119</v>
      </c>
      <c r="F305" s="22" t="s">
        <v>38</v>
      </c>
      <c r="G305" s="20">
        <f>G306</f>
        <v>9540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21">
        <f>T306</f>
        <v>9540</v>
      </c>
      <c r="U305" s="41"/>
    </row>
    <row r="306" spans="1:21" ht="12.75">
      <c r="A306" s="1" t="s">
        <v>117</v>
      </c>
      <c r="B306" s="12">
        <v>902</v>
      </c>
      <c r="C306" s="12" t="s">
        <v>50</v>
      </c>
      <c r="D306" s="12" t="s">
        <v>16</v>
      </c>
      <c r="E306" s="12" t="s">
        <v>119</v>
      </c>
      <c r="F306" s="22">
        <v>610</v>
      </c>
      <c r="G306" s="20">
        <v>9540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21">
        <v>9540</v>
      </c>
      <c r="U306" s="41"/>
    </row>
    <row r="307" spans="1:21" ht="51">
      <c r="A307" s="1" t="s">
        <v>39</v>
      </c>
      <c r="B307" s="12">
        <v>902</v>
      </c>
      <c r="C307" s="12" t="s">
        <v>50</v>
      </c>
      <c r="D307" s="12" t="s">
        <v>16</v>
      </c>
      <c r="E307" s="12" t="s">
        <v>119</v>
      </c>
      <c r="F307" s="22" t="s">
        <v>40</v>
      </c>
      <c r="G307" s="20">
        <v>9540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21">
        <f>G307+H307+I307+J307+K307+L307+M307+N307</f>
        <v>9540</v>
      </c>
      <c r="U307" s="41"/>
    </row>
    <row r="308" spans="1:21" ht="25.5">
      <c r="A308" s="1" t="s">
        <v>252</v>
      </c>
      <c r="B308" s="12">
        <v>902</v>
      </c>
      <c r="C308" s="12" t="s">
        <v>50</v>
      </c>
      <c r="D308" s="12" t="s">
        <v>253</v>
      </c>
      <c r="E308" s="12"/>
      <c r="F308" s="22"/>
      <c r="G308" s="20">
        <f>G309</f>
        <v>2193680</v>
      </c>
      <c r="H308" s="10"/>
      <c r="I308" s="21">
        <f>I309</f>
        <v>49370</v>
      </c>
      <c r="J308" s="21"/>
      <c r="K308" s="21">
        <f aca="true" t="shared" si="23" ref="K308:T308">K309</f>
        <v>281940</v>
      </c>
      <c r="L308" s="21">
        <f t="shared" si="23"/>
        <v>30000</v>
      </c>
      <c r="M308" s="21">
        <f t="shared" si="23"/>
        <v>1707005</v>
      </c>
      <c r="N308" s="21">
        <f t="shared" si="23"/>
        <v>50400</v>
      </c>
      <c r="O308" s="21">
        <f t="shared" si="23"/>
        <v>134799.5</v>
      </c>
      <c r="P308" s="21">
        <f t="shared" si="23"/>
        <v>60000</v>
      </c>
      <c r="Q308" s="21">
        <f t="shared" si="23"/>
        <v>6500</v>
      </c>
      <c r="R308" s="21"/>
      <c r="S308" s="21">
        <f t="shared" si="23"/>
        <v>1000</v>
      </c>
      <c r="T308" s="21">
        <f t="shared" si="23"/>
        <v>4514694.5</v>
      </c>
      <c r="U308" s="41"/>
    </row>
    <row r="309" spans="1:21" ht="46.5" customHeight="1">
      <c r="A309" s="1" t="s">
        <v>254</v>
      </c>
      <c r="B309" s="12">
        <v>902</v>
      </c>
      <c r="C309" s="12" t="s">
        <v>50</v>
      </c>
      <c r="D309" s="12" t="s">
        <v>253</v>
      </c>
      <c r="E309" s="12" t="s">
        <v>255</v>
      </c>
      <c r="F309" s="22"/>
      <c r="G309" s="20">
        <f>G310+G312</f>
        <v>2193680</v>
      </c>
      <c r="H309" s="10"/>
      <c r="I309" s="21">
        <f>I310+I312</f>
        <v>49370</v>
      </c>
      <c r="J309" s="21"/>
      <c r="K309" s="21">
        <f aca="true" t="shared" si="24" ref="K309:T309">K310+K312</f>
        <v>281940</v>
      </c>
      <c r="L309" s="21">
        <f t="shared" si="24"/>
        <v>30000</v>
      </c>
      <c r="M309" s="21">
        <f t="shared" si="24"/>
        <v>1707005</v>
      </c>
      <c r="N309" s="21">
        <f t="shared" si="24"/>
        <v>50400</v>
      </c>
      <c r="O309" s="21">
        <f t="shared" si="24"/>
        <v>134799.5</v>
      </c>
      <c r="P309" s="21">
        <f>P310+P312</f>
        <v>60000</v>
      </c>
      <c r="Q309" s="21">
        <f>Q310+Q312</f>
        <v>6500</v>
      </c>
      <c r="R309" s="21"/>
      <c r="S309" s="21">
        <f>S310+S312</f>
        <v>1000</v>
      </c>
      <c r="T309" s="21">
        <f t="shared" si="24"/>
        <v>4514694.5</v>
      </c>
      <c r="U309" s="41"/>
    </row>
    <row r="310" spans="1:21" ht="25.5">
      <c r="A310" s="1" t="s">
        <v>23</v>
      </c>
      <c r="B310" s="12">
        <v>902</v>
      </c>
      <c r="C310" s="12" t="s">
        <v>50</v>
      </c>
      <c r="D310" s="12" t="s">
        <v>253</v>
      </c>
      <c r="E310" s="12" t="s">
        <v>255</v>
      </c>
      <c r="F310" s="22">
        <v>200</v>
      </c>
      <c r="G310" s="20">
        <f>G311</f>
        <v>615000</v>
      </c>
      <c r="H310" s="10"/>
      <c r="I310" s="10"/>
      <c r="J310" s="10"/>
      <c r="K310" s="21">
        <f aca="true" t="shared" si="25" ref="K310:T310">K311</f>
        <v>159620</v>
      </c>
      <c r="L310" s="21">
        <f t="shared" si="25"/>
        <v>30000</v>
      </c>
      <c r="M310" s="21">
        <f t="shared" si="25"/>
        <v>1561426</v>
      </c>
      <c r="N310" s="21">
        <f t="shared" si="25"/>
        <v>50400</v>
      </c>
      <c r="O310" s="21">
        <f t="shared" si="25"/>
        <v>134799.5</v>
      </c>
      <c r="P310" s="21">
        <f t="shared" si="25"/>
        <v>453000</v>
      </c>
      <c r="Q310" s="21">
        <f t="shared" si="25"/>
        <v>6500</v>
      </c>
      <c r="R310" s="21"/>
      <c r="S310" s="21">
        <f t="shared" si="25"/>
        <v>1000</v>
      </c>
      <c r="T310" s="21">
        <f t="shared" si="25"/>
        <v>3011745.5</v>
      </c>
      <c r="U310" s="41"/>
    </row>
    <row r="311" spans="1:21" ht="38.25">
      <c r="A311" s="1" t="s">
        <v>25</v>
      </c>
      <c r="B311" s="12">
        <v>902</v>
      </c>
      <c r="C311" s="12" t="s">
        <v>50</v>
      </c>
      <c r="D311" s="12" t="s">
        <v>253</v>
      </c>
      <c r="E311" s="12" t="s">
        <v>255</v>
      </c>
      <c r="F311" s="22">
        <v>240</v>
      </c>
      <c r="G311" s="20">
        <v>615000</v>
      </c>
      <c r="H311" s="10"/>
      <c r="I311" s="10"/>
      <c r="J311" s="10"/>
      <c r="K311" s="10">
        <v>159620</v>
      </c>
      <c r="L311" s="10">
        <v>30000</v>
      </c>
      <c r="M311" s="10">
        <v>1561426</v>
      </c>
      <c r="N311" s="10">
        <v>50400</v>
      </c>
      <c r="O311" s="10">
        <v>134799.5</v>
      </c>
      <c r="P311" s="10">
        <v>453000</v>
      </c>
      <c r="Q311" s="10">
        <v>6500</v>
      </c>
      <c r="R311" s="10"/>
      <c r="S311" s="10">
        <v>1000</v>
      </c>
      <c r="T311" s="21">
        <f>G311+H311+I311+J311+K311+L311+M311+N311+O311+Q311+P311+S311</f>
        <v>3011745.5</v>
      </c>
      <c r="U311" s="41"/>
    </row>
    <row r="312" spans="1:21" ht="38.25">
      <c r="A312" s="1" t="s">
        <v>229</v>
      </c>
      <c r="B312" s="12">
        <v>902</v>
      </c>
      <c r="C312" s="12" t="s">
        <v>50</v>
      </c>
      <c r="D312" s="12" t="s">
        <v>253</v>
      </c>
      <c r="E312" s="12" t="s">
        <v>255</v>
      </c>
      <c r="F312" s="22">
        <v>600</v>
      </c>
      <c r="G312" s="20">
        <f>G313</f>
        <v>1578680</v>
      </c>
      <c r="H312" s="10"/>
      <c r="I312" s="21">
        <f>I313</f>
        <v>49370</v>
      </c>
      <c r="J312" s="21"/>
      <c r="K312" s="21">
        <f>K313</f>
        <v>122320</v>
      </c>
      <c r="L312" s="21"/>
      <c r="M312" s="21">
        <f>M313</f>
        <v>145579</v>
      </c>
      <c r="N312" s="21"/>
      <c r="O312" s="21"/>
      <c r="P312" s="21">
        <f>P313</f>
        <v>-393000</v>
      </c>
      <c r="Q312" s="21"/>
      <c r="R312" s="21"/>
      <c r="S312" s="21"/>
      <c r="T312" s="21">
        <f>T313</f>
        <v>1502949</v>
      </c>
      <c r="U312" s="41"/>
    </row>
    <row r="313" spans="1:21" ht="12.75">
      <c r="A313" s="1" t="s">
        <v>117</v>
      </c>
      <c r="B313" s="12">
        <v>902</v>
      </c>
      <c r="C313" s="12" t="s">
        <v>50</v>
      </c>
      <c r="D313" s="12" t="s">
        <v>253</v>
      </c>
      <c r="E313" s="12" t="s">
        <v>255</v>
      </c>
      <c r="F313" s="22">
        <v>610</v>
      </c>
      <c r="G313" s="20">
        <f>G314</f>
        <v>1578680</v>
      </c>
      <c r="H313" s="10"/>
      <c r="I313" s="21">
        <f>I314</f>
        <v>49370</v>
      </c>
      <c r="J313" s="21"/>
      <c r="K313" s="21">
        <f>K314</f>
        <v>122320</v>
      </c>
      <c r="L313" s="21"/>
      <c r="M313" s="21">
        <f>M314</f>
        <v>145579</v>
      </c>
      <c r="N313" s="21"/>
      <c r="O313" s="21"/>
      <c r="P313" s="21">
        <f>P314</f>
        <v>-393000</v>
      </c>
      <c r="Q313" s="21"/>
      <c r="R313" s="21"/>
      <c r="S313" s="21"/>
      <c r="T313" s="21">
        <f>T314</f>
        <v>1502949</v>
      </c>
      <c r="U313" s="41"/>
    </row>
    <row r="314" spans="1:21" ht="12.75">
      <c r="A314" s="1" t="s">
        <v>256</v>
      </c>
      <c r="B314" s="12">
        <v>902</v>
      </c>
      <c r="C314" s="12" t="s">
        <v>50</v>
      </c>
      <c r="D314" s="12" t="s">
        <v>253</v>
      </c>
      <c r="E314" s="12" t="s">
        <v>255</v>
      </c>
      <c r="F314" s="22">
        <v>612</v>
      </c>
      <c r="G314" s="20">
        <v>1578680</v>
      </c>
      <c r="H314" s="10"/>
      <c r="I314" s="10">
        <v>49370</v>
      </c>
      <c r="J314" s="10"/>
      <c r="K314" s="10">
        <v>122320</v>
      </c>
      <c r="L314" s="10"/>
      <c r="M314" s="10">
        <v>145579</v>
      </c>
      <c r="N314" s="10"/>
      <c r="O314" s="10"/>
      <c r="P314" s="10">
        <v>-393000</v>
      </c>
      <c r="Q314" s="10"/>
      <c r="R314" s="10"/>
      <c r="S314" s="10"/>
      <c r="T314" s="21">
        <f>G314+H314+I314+J314+K314+L314+M314+N314+P314</f>
        <v>1502949</v>
      </c>
      <c r="U314" s="41"/>
    </row>
    <row r="315" spans="1:21" ht="12.75">
      <c r="A315" s="29" t="s">
        <v>278</v>
      </c>
      <c r="B315" s="12">
        <v>902</v>
      </c>
      <c r="C315" s="12" t="s">
        <v>282</v>
      </c>
      <c r="D315" s="12"/>
      <c r="E315" s="12"/>
      <c r="F315" s="22"/>
      <c r="G315" s="20"/>
      <c r="H315" s="10"/>
      <c r="I315" s="21">
        <f>I316</f>
        <v>15200000</v>
      </c>
      <c r="J315" s="21"/>
      <c r="K315" s="21"/>
      <c r="L315" s="21">
        <f>L316</f>
        <v>100000</v>
      </c>
      <c r="M315" s="21"/>
      <c r="N315" s="21"/>
      <c r="O315" s="21"/>
      <c r="P315" s="21">
        <f>P316</f>
        <v>4000000</v>
      </c>
      <c r="Q315" s="21"/>
      <c r="R315" s="21"/>
      <c r="S315" s="21"/>
      <c r="T315" s="21">
        <f>T316</f>
        <v>19300000</v>
      </c>
      <c r="U315" s="41"/>
    </row>
    <row r="316" spans="1:21" ht="12.75">
      <c r="A316" s="30" t="s">
        <v>279</v>
      </c>
      <c r="B316" s="12">
        <v>902</v>
      </c>
      <c r="C316" s="12" t="s">
        <v>282</v>
      </c>
      <c r="D316" s="12" t="s">
        <v>276</v>
      </c>
      <c r="E316" s="12"/>
      <c r="F316" s="22"/>
      <c r="G316" s="20"/>
      <c r="H316" s="10"/>
      <c r="I316" s="21">
        <f>I317</f>
        <v>15200000</v>
      </c>
      <c r="J316" s="21"/>
      <c r="K316" s="21"/>
      <c r="L316" s="21">
        <f>L317+L321</f>
        <v>100000</v>
      </c>
      <c r="M316" s="21"/>
      <c r="N316" s="21"/>
      <c r="O316" s="21"/>
      <c r="P316" s="21">
        <f>P317+P321</f>
        <v>4000000</v>
      </c>
      <c r="Q316" s="21"/>
      <c r="R316" s="21"/>
      <c r="S316" s="21"/>
      <c r="T316" s="21">
        <f>T317+T321</f>
        <v>19300000</v>
      </c>
      <c r="U316" s="41"/>
    </row>
    <row r="317" spans="1:21" ht="22.5">
      <c r="A317" s="30" t="s">
        <v>280</v>
      </c>
      <c r="B317" s="12">
        <v>902</v>
      </c>
      <c r="C317" s="12" t="s">
        <v>282</v>
      </c>
      <c r="D317" s="12" t="s">
        <v>276</v>
      </c>
      <c r="E317" s="12" t="s">
        <v>277</v>
      </c>
      <c r="F317" s="22"/>
      <c r="G317" s="20"/>
      <c r="H317" s="10"/>
      <c r="I317" s="21">
        <f>I318</f>
        <v>15200000</v>
      </c>
      <c r="J317" s="21"/>
      <c r="K317" s="21"/>
      <c r="L317" s="21"/>
      <c r="M317" s="21"/>
      <c r="N317" s="21"/>
      <c r="O317" s="21"/>
      <c r="P317" s="21">
        <f>P318</f>
        <v>4000000</v>
      </c>
      <c r="Q317" s="21"/>
      <c r="R317" s="21"/>
      <c r="S317" s="21"/>
      <c r="T317" s="21">
        <f>T318</f>
        <v>19200000</v>
      </c>
      <c r="U317" s="41"/>
    </row>
    <row r="318" spans="1:21" ht="33.75">
      <c r="A318" s="30" t="s">
        <v>272</v>
      </c>
      <c r="B318" s="12">
        <v>902</v>
      </c>
      <c r="C318" s="12" t="s">
        <v>282</v>
      </c>
      <c r="D318" s="12" t="s">
        <v>276</v>
      </c>
      <c r="E318" s="12" t="s">
        <v>277</v>
      </c>
      <c r="F318" s="22">
        <v>400</v>
      </c>
      <c r="G318" s="20"/>
      <c r="H318" s="10"/>
      <c r="I318" s="21">
        <f>I320</f>
        <v>15200000</v>
      </c>
      <c r="J318" s="21"/>
      <c r="K318" s="21"/>
      <c r="L318" s="21"/>
      <c r="M318" s="21"/>
      <c r="N318" s="21"/>
      <c r="O318" s="21"/>
      <c r="P318" s="21">
        <f>P320</f>
        <v>4000000</v>
      </c>
      <c r="Q318" s="21"/>
      <c r="R318" s="21"/>
      <c r="S318" s="21"/>
      <c r="T318" s="21">
        <f>T320</f>
        <v>19200000</v>
      </c>
      <c r="U318" s="41"/>
    </row>
    <row r="319" spans="1:21" ht="12.75">
      <c r="A319" s="1" t="s">
        <v>111</v>
      </c>
      <c r="B319" s="12">
        <v>902</v>
      </c>
      <c r="C319" s="12" t="s">
        <v>282</v>
      </c>
      <c r="D319" s="12" t="s">
        <v>276</v>
      </c>
      <c r="E319" s="12" t="s">
        <v>277</v>
      </c>
      <c r="F319" s="22">
        <v>410</v>
      </c>
      <c r="G319" s="20"/>
      <c r="H319" s="10"/>
      <c r="I319" s="21"/>
      <c r="J319" s="21"/>
      <c r="K319" s="21"/>
      <c r="L319" s="21"/>
      <c r="M319" s="21"/>
      <c r="N319" s="21"/>
      <c r="O319" s="21"/>
      <c r="P319" s="21">
        <f>P320</f>
        <v>4000000</v>
      </c>
      <c r="Q319" s="21"/>
      <c r="R319" s="21"/>
      <c r="S319" s="21"/>
      <c r="T319" s="21">
        <f>T320</f>
        <v>19200000</v>
      </c>
      <c r="U319" s="41"/>
    </row>
    <row r="320" spans="1:21" ht="33.75">
      <c r="A320" s="30" t="s">
        <v>281</v>
      </c>
      <c r="B320" s="12">
        <v>902</v>
      </c>
      <c r="C320" s="12" t="s">
        <v>282</v>
      </c>
      <c r="D320" s="12" t="s">
        <v>276</v>
      </c>
      <c r="E320" s="12" t="s">
        <v>277</v>
      </c>
      <c r="F320" s="22">
        <v>414</v>
      </c>
      <c r="G320" s="20"/>
      <c r="H320" s="10"/>
      <c r="I320" s="10">
        <v>15200000</v>
      </c>
      <c r="J320" s="10"/>
      <c r="K320" s="10"/>
      <c r="L320" s="10"/>
      <c r="M320" s="10"/>
      <c r="N320" s="10"/>
      <c r="O320" s="10"/>
      <c r="P320" s="10">
        <v>4000000</v>
      </c>
      <c r="Q320" s="10"/>
      <c r="R320" s="10"/>
      <c r="S320" s="10"/>
      <c r="T320" s="21">
        <f>G320+H320+I320+J320+K320+L320+M320+N320+P320</f>
        <v>19200000</v>
      </c>
      <c r="U320" s="41"/>
    </row>
    <row r="321" spans="1:21" ht="45">
      <c r="A321" s="31" t="s">
        <v>293</v>
      </c>
      <c r="B321" s="12">
        <v>902</v>
      </c>
      <c r="C321" s="12" t="s">
        <v>282</v>
      </c>
      <c r="D321" s="12" t="s">
        <v>276</v>
      </c>
      <c r="E321" s="12" t="s">
        <v>294</v>
      </c>
      <c r="F321" s="22"/>
      <c r="G321" s="20"/>
      <c r="H321" s="10"/>
      <c r="I321" s="10"/>
      <c r="J321" s="10"/>
      <c r="K321" s="10"/>
      <c r="L321" s="21">
        <f>L322</f>
        <v>100000</v>
      </c>
      <c r="M321" s="21"/>
      <c r="N321" s="21"/>
      <c r="O321" s="21"/>
      <c r="P321" s="21"/>
      <c r="Q321" s="21"/>
      <c r="R321" s="21"/>
      <c r="S321" s="21"/>
      <c r="T321" s="21">
        <f>T322</f>
        <v>100000</v>
      </c>
      <c r="U321" s="41"/>
    </row>
    <row r="322" spans="1:21" ht="25.5">
      <c r="A322" s="1" t="s">
        <v>23</v>
      </c>
      <c r="B322" s="12">
        <v>902</v>
      </c>
      <c r="C322" s="12" t="s">
        <v>282</v>
      </c>
      <c r="D322" s="12" t="s">
        <v>276</v>
      </c>
      <c r="E322" s="12" t="s">
        <v>294</v>
      </c>
      <c r="F322" s="22">
        <v>200</v>
      </c>
      <c r="G322" s="20"/>
      <c r="H322" s="10"/>
      <c r="I322" s="10"/>
      <c r="J322" s="10"/>
      <c r="K322" s="10"/>
      <c r="L322" s="21">
        <f>L323</f>
        <v>100000</v>
      </c>
      <c r="M322" s="21"/>
      <c r="N322" s="21"/>
      <c r="O322" s="21"/>
      <c r="P322" s="21"/>
      <c r="Q322" s="21"/>
      <c r="R322" s="21"/>
      <c r="S322" s="21"/>
      <c r="T322" s="21">
        <f>T323</f>
        <v>100000</v>
      </c>
      <c r="U322" s="41"/>
    </row>
    <row r="323" spans="1:21" ht="38.25">
      <c r="A323" s="1" t="s">
        <v>25</v>
      </c>
      <c r="B323" s="12">
        <v>902</v>
      </c>
      <c r="C323" s="12" t="s">
        <v>282</v>
      </c>
      <c r="D323" s="12" t="s">
        <v>276</v>
      </c>
      <c r="E323" s="12" t="s">
        <v>294</v>
      </c>
      <c r="F323" s="22">
        <v>240</v>
      </c>
      <c r="G323" s="20"/>
      <c r="H323" s="10"/>
      <c r="I323" s="10"/>
      <c r="J323" s="10"/>
      <c r="K323" s="10"/>
      <c r="L323" s="10">
        <v>100000</v>
      </c>
      <c r="M323" s="10"/>
      <c r="N323" s="10"/>
      <c r="O323" s="10"/>
      <c r="P323" s="10"/>
      <c r="Q323" s="10"/>
      <c r="R323" s="10"/>
      <c r="S323" s="10"/>
      <c r="T323" s="21">
        <f>G323+H323+I323+J323+K323+L323+M323+N323</f>
        <v>100000</v>
      </c>
      <c r="U323" s="41"/>
    </row>
    <row r="324" spans="1:21" ht="12.75">
      <c r="A324" s="14" t="s">
        <v>63</v>
      </c>
      <c r="B324" s="15">
        <v>902</v>
      </c>
      <c r="C324" s="15" t="s">
        <v>47</v>
      </c>
      <c r="D324" s="17" t="s">
        <v>0</v>
      </c>
      <c r="E324" s="17" t="s">
        <v>0</v>
      </c>
      <c r="F324" s="18" t="s">
        <v>0</v>
      </c>
      <c r="G324" s="5">
        <f>G325+G330+G346+G381</f>
        <v>29246257</v>
      </c>
      <c r="H324" s="3">
        <f>H325+H330+H346+H381</f>
        <v>223538</v>
      </c>
      <c r="I324" s="3">
        <f>I325+I330+I346+I381</f>
        <v>5000</v>
      </c>
      <c r="J324" s="3"/>
      <c r="K324" s="3">
        <f>K325+K330+K346+K381</f>
        <v>1083260</v>
      </c>
      <c r="L324" s="3">
        <f>L325+L330+L346+L381</f>
        <v>127500</v>
      </c>
      <c r="M324" s="3"/>
      <c r="N324" s="3">
        <f>N325+N330+N346+N381</f>
        <v>387657.17</v>
      </c>
      <c r="O324" s="3">
        <f>O325+O330+O346+O381</f>
        <v>47000</v>
      </c>
      <c r="P324" s="3">
        <f>P325+P330+P346+P381</f>
        <v>-3978000</v>
      </c>
      <c r="Q324" s="3">
        <f>Q325+Q330+Q346+Q381</f>
        <v>23844</v>
      </c>
      <c r="R324" s="3"/>
      <c r="S324" s="3">
        <f>S325+S330+S346+S381</f>
        <v>77000</v>
      </c>
      <c r="T324" s="3">
        <f>T325+T330+T346+T381</f>
        <v>27243056.17</v>
      </c>
      <c r="U324" s="41"/>
    </row>
    <row r="325" spans="1:21" ht="12.75">
      <c r="A325" s="14" t="s">
        <v>91</v>
      </c>
      <c r="B325" s="15">
        <v>902</v>
      </c>
      <c r="C325" s="15" t="s">
        <v>47</v>
      </c>
      <c r="D325" s="15" t="s">
        <v>16</v>
      </c>
      <c r="E325" s="17" t="s">
        <v>0</v>
      </c>
      <c r="F325" s="18" t="s">
        <v>0</v>
      </c>
      <c r="G325" s="5">
        <f>G326</f>
        <v>3519513</v>
      </c>
      <c r="H325" s="10"/>
      <c r="I325" s="10"/>
      <c r="J325" s="10"/>
      <c r="K325" s="10"/>
      <c r="L325" s="10"/>
      <c r="M325" s="10"/>
      <c r="N325" s="3">
        <f>N326</f>
        <v>387657.17</v>
      </c>
      <c r="O325" s="3"/>
      <c r="P325" s="3"/>
      <c r="Q325" s="3"/>
      <c r="R325" s="3"/>
      <c r="S325" s="3"/>
      <c r="T325" s="3">
        <f>T326</f>
        <v>3907170.17</v>
      </c>
      <c r="U325" s="41"/>
    </row>
    <row r="326" spans="1:21" ht="38.25">
      <c r="A326" s="23" t="s">
        <v>175</v>
      </c>
      <c r="B326" s="12">
        <v>902</v>
      </c>
      <c r="C326" s="12" t="s">
        <v>47</v>
      </c>
      <c r="D326" s="12" t="s">
        <v>16</v>
      </c>
      <c r="E326" s="12" t="s">
        <v>174</v>
      </c>
      <c r="F326" s="19" t="s">
        <v>0</v>
      </c>
      <c r="G326" s="20">
        <f>G327</f>
        <v>3519513</v>
      </c>
      <c r="H326" s="10"/>
      <c r="I326" s="10"/>
      <c r="J326" s="10"/>
      <c r="K326" s="10"/>
      <c r="L326" s="10"/>
      <c r="M326" s="10"/>
      <c r="N326" s="21">
        <f>N327</f>
        <v>387657.17</v>
      </c>
      <c r="O326" s="21"/>
      <c r="P326" s="21"/>
      <c r="Q326" s="21"/>
      <c r="R326" s="21"/>
      <c r="S326" s="21"/>
      <c r="T326" s="21">
        <f>T327</f>
        <v>3907170.17</v>
      </c>
      <c r="U326" s="41"/>
    </row>
    <row r="327" spans="1:21" ht="25.5">
      <c r="A327" s="1" t="s">
        <v>60</v>
      </c>
      <c r="B327" s="12">
        <v>902</v>
      </c>
      <c r="C327" s="12" t="s">
        <v>47</v>
      </c>
      <c r="D327" s="12" t="s">
        <v>16</v>
      </c>
      <c r="E327" s="12" t="s">
        <v>174</v>
      </c>
      <c r="F327" s="22" t="s">
        <v>61</v>
      </c>
      <c r="G327" s="20">
        <f>G329</f>
        <v>3519513</v>
      </c>
      <c r="H327" s="10"/>
      <c r="I327" s="10"/>
      <c r="J327" s="10"/>
      <c r="K327" s="10"/>
      <c r="L327" s="10"/>
      <c r="M327" s="10"/>
      <c r="N327" s="21">
        <f>N329</f>
        <v>387657.17</v>
      </c>
      <c r="O327" s="21"/>
      <c r="P327" s="21"/>
      <c r="Q327" s="21"/>
      <c r="R327" s="21"/>
      <c r="S327" s="21"/>
      <c r="T327" s="21">
        <f>T329</f>
        <v>3907170.17</v>
      </c>
      <c r="U327" s="41"/>
    </row>
    <row r="328" spans="1:21" ht="25.5">
      <c r="A328" s="1" t="s">
        <v>259</v>
      </c>
      <c r="B328" s="12">
        <v>902</v>
      </c>
      <c r="C328" s="12" t="s">
        <v>47</v>
      </c>
      <c r="D328" s="12" t="s">
        <v>16</v>
      </c>
      <c r="E328" s="12" t="s">
        <v>174</v>
      </c>
      <c r="F328" s="22">
        <v>320</v>
      </c>
      <c r="G328" s="20">
        <f>G329</f>
        <v>3519513</v>
      </c>
      <c r="H328" s="10"/>
      <c r="I328" s="10"/>
      <c r="J328" s="10"/>
      <c r="K328" s="10"/>
      <c r="L328" s="10"/>
      <c r="M328" s="10"/>
      <c r="N328" s="21">
        <f>N329</f>
        <v>387657.17</v>
      </c>
      <c r="O328" s="21"/>
      <c r="P328" s="21"/>
      <c r="Q328" s="21"/>
      <c r="R328" s="21"/>
      <c r="S328" s="21"/>
      <c r="T328" s="21">
        <f>T329</f>
        <v>3907170.17</v>
      </c>
      <c r="U328" s="41"/>
    </row>
    <row r="329" spans="1:21" ht="38.25">
      <c r="A329" s="1" t="s">
        <v>65</v>
      </c>
      <c r="B329" s="12">
        <v>902</v>
      </c>
      <c r="C329" s="12" t="s">
        <v>47</v>
      </c>
      <c r="D329" s="12" t="s">
        <v>16</v>
      </c>
      <c r="E329" s="12" t="s">
        <v>174</v>
      </c>
      <c r="F329" s="22" t="s">
        <v>66</v>
      </c>
      <c r="G329" s="20">
        <v>3519513</v>
      </c>
      <c r="H329" s="10"/>
      <c r="I329" s="10"/>
      <c r="J329" s="10"/>
      <c r="K329" s="10"/>
      <c r="L329" s="10"/>
      <c r="M329" s="10"/>
      <c r="N329" s="10">
        <v>387657.17</v>
      </c>
      <c r="O329" s="10"/>
      <c r="P329" s="10"/>
      <c r="Q329" s="10"/>
      <c r="R329" s="10"/>
      <c r="S329" s="10"/>
      <c r="T329" s="21">
        <f>G329+H329+I329+J329+K329+L329+M329+N329</f>
        <v>3907170.17</v>
      </c>
      <c r="U329" s="41"/>
    </row>
    <row r="330" spans="1:21" ht="12.75">
      <c r="A330" s="14" t="s">
        <v>64</v>
      </c>
      <c r="B330" s="15">
        <v>902</v>
      </c>
      <c r="C330" s="15" t="s">
        <v>47</v>
      </c>
      <c r="D330" s="15" t="s">
        <v>18</v>
      </c>
      <c r="E330" s="12"/>
      <c r="F330" s="19"/>
      <c r="G330" s="5">
        <f>G331+G335</f>
        <v>365556</v>
      </c>
      <c r="H330" s="3">
        <f>H331+H335</f>
        <v>193320</v>
      </c>
      <c r="I330" s="3">
        <f>I331+I335+I343</f>
        <v>5000</v>
      </c>
      <c r="J330" s="3"/>
      <c r="K330" s="3">
        <f>K331+K335+K343+K339</f>
        <v>1083260</v>
      </c>
      <c r="L330" s="3">
        <f>L331+L335+L343+L339</f>
        <v>127500</v>
      </c>
      <c r="M330" s="3"/>
      <c r="N330" s="3"/>
      <c r="O330" s="3">
        <f>O331+O335+O343+O339</f>
        <v>47000</v>
      </c>
      <c r="P330" s="3">
        <f>P331+P335+P343+P339</f>
        <v>22000</v>
      </c>
      <c r="Q330" s="3">
        <f>Q331+Q335+Q343+Q339</f>
        <v>900</v>
      </c>
      <c r="R330" s="3"/>
      <c r="S330" s="3">
        <f>S331+S335+S343+S339</f>
        <v>77000</v>
      </c>
      <c r="T330" s="3">
        <f>T331+T335+T343+T339</f>
        <v>1921536</v>
      </c>
      <c r="U330" s="41"/>
    </row>
    <row r="331" spans="1:21" ht="38.25">
      <c r="A331" s="1" t="s">
        <v>92</v>
      </c>
      <c r="B331" s="12">
        <v>902</v>
      </c>
      <c r="C331" s="12" t="s">
        <v>47</v>
      </c>
      <c r="D331" s="12" t="s">
        <v>18</v>
      </c>
      <c r="E331" s="12" t="s">
        <v>120</v>
      </c>
      <c r="F331" s="19" t="s">
        <v>0</v>
      </c>
      <c r="G331" s="20">
        <f>G332</f>
        <v>172236</v>
      </c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21">
        <f>T332</f>
        <v>172236</v>
      </c>
      <c r="U331" s="41"/>
    </row>
    <row r="332" spans="1:21" ht="25.5">
      <c r="A332" s="1" t="s">
        <v>60</v>
      </c>
      <c r="B332" s="12">
        <v>902</v>
      </c>
      <c r="C332" s="12" t="s">
        <v>47</v>
      </c>
      <c r="D332" s="12" t="s">
        <v>18</v>
      </c>
      <c r="E332" s="12" t="s">
        <v>120</v>
      </c>
      <c r="F332" s="22">
        <v>300</v>
      </c>
      <c r="G332" s="20">
        <f>G333</f>
        <v>172236</v>
      </c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21">
        <f>T333</f>
        <v>172236</v>
      </c>
      <c r="U332" s="41"/>
    </row>
    <row r="333" spans="1:21" ht="25.5">
      <c r="A333" s="1" t="s">
        <v>259</v>
      </c>
      <c r="B333" s="12">
        <v>902</v>
      </c>
      <c r="C333" s="12" t="s">
        <v>47</v>
      </c>
      <c r="D333" s="12" t="s">
        <v>18</v>
      </c>
      <c r="E333" s="12" t="s">
        <v>120</v>
      </c>
      <c r="F333" s="22">
        <v>320</v>
      </c>
      <c r="G333" s="20">
        <f>G334</f>
        <v>172236</v>
      </c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21">
        <f>T334</f>
        <v>172236</v>
      </c>
      <c r="U333" s="41"/>
    </row>
    <row r="334" spans="1:21" ht="25.5">
      <c r="A334" s="1" t="s">
        <v>62</v>
      </c>
      <c r="B334" s="12">
        <v>902</v>
      </c>
      <c r="C334" s="12" t="s">
        <v>47</v>
      </c>
      <c r="D334" s="12" t="s">
        <v>18</v>
      </c>
      <c r="E334" s="12" t="s">
        <v>120</v>
      </c>
      <c r="F334" s="22">
        <v>323</v>
      </c>
      <c r="G334" s="20">
        <v>172236</v>
      </c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21">
        <f>G334+H334+I334+J334+K334+L334+M334+N334</f>
        <v>172236</v>
      </c>
      <c r="U334" s="41"/>
    </row>
    <row r="335" spans="1:21" ht="12.75">
      <c r="A335" s="1" t="s">
        <v>257</v>
      </c>
      <c r="B335" s="12">
        <v>902</v>
      </c>
      <c r="C335" s="12" t="s">
        <v>47</v>
      </c>
      <c r="D335" s="12" t="s">
        <v>18</v>
      </c>
      <c r="E335" s="12" t="s">
        <v>258</v>
      </c>
      <c r="F335" s="22"/>
      <c r="G335" s="20">
        <f aca="true" t="shared" si="26" ref="G335:H337">G336</f>
        <v>193320</v>
      </c>
      <c r="H335" s="21">
        <f t="shared" si="26"/>
        <v>193320</v>
      </c>
      <c r="I335" s="21"/>
      <c r="J335" s="21"/>
      <c r="K335" s="21"/>
      <c r="L335" s="21"/>
      <c r="M335" s="21"/>
      <c r="N335" s="21"/>
      <c r="O335" s="21"/>
      <c r="P335" s="21"/>
      <c r="Q335" s="21">
        <f aca="true" t="shared" si="27" ref="Q335:T337">Q336</f>
        <v>900</v>
      </c>
      <c r="R335" s="21"/>
      <c r="S335" s="21"/>
      <c r="T335" s="21">
        <f t="shared" si="27"/>
        <v>387540</v>
      </c>
      <c r="U335" s="41"/>
    </row>
    <row r="336" spans="1:21" ht="25.5">
      <c r="A336" s="1" t="s">
        <v>60</v>
      </c>
      <c r="B336" s="12">
        <v>902</v>
      </c>
      <c r="C336" s="12" t="s">
        <v>47</v>
      </c>
      <c r="D336" s="12" t="s">
        <v>18</v>
      </c>
      <c r="E336" s="12" t="s">
        <v>258</v>
      </c>
      <c r="F336" s="22">
        <v>300</v>
      </c>
      <c r="G336" s="20">
        <f t="shared" si="26"/>
        <v>193320</v>
      </c>
      <c r="H336" s="21">
        <f t="shared" si="26"/>
        <v>193320</v>
      </c>
      <c r="I336" s="21"/>
      <c r="J336" s="21"/>
      <c r="K336" s="21"/>
      <c r="L336" s="21"/>
      <c r="M336" s="21"/>
      <c r="N336" s="21"/>
      <c r="O336" s="21"/>
      <c r="P336" s="21"/>
      <c r="Q336" s="21">
        <f t="shared" si="27"/>
        <v>900</v>
      </c>
      <c r="R336" s="21"/>
      <c r="S336" s="21"/>
      <c r="T336" s="21">
        <f t="shared" si="27"/>
        <v>387540</v>
      </c>
      <c r="U336" s="41"/>
    </row>
    <row r="337" spans="1:21" ht="25.5">
      <c r="A337" s="1" t="s">
        <v>259</v>
      </c>
      <c r="B337" s="12">
        <v>902</v>
      </c>
      <c r="C337" s="12" t="s">
        <v>47</v>
      </c>
      <c r="D337" s="12" t="s">
        <v>18</v>
      </c>
      <c r="E337" s="12" t="s">
        <v>258</v>
      </c>
      <c r="F337" s="22">
        <v>320</v>
      </c>
      <c r="G337" s="20">
        <f t="shared" si="26"/>
        <v>193320</v>
      </c>
      <c r="H337" s="21">
        <f t="shared" si="26"/>
        <v>193320</v>
      </c>
      <c r="I337" s="21"/>
      <c r="J337" s="21"/>
      <c r="K337" s="21"/>
      <c r="L337" s="21"/>
      <c r="M337" s="21"/>
      <c r="N337" s="21"/>
      <c r="O337" s="21"/>
      <c r="P337" s="21"/>
      <c r="Q337" s="21">
        <f t="shared" si="27"/>
        <v>900</v>
      </c>
      <c r="R337" s="21"/>
      <c r="S337" s="21"/>
      <c r="T337" s="21">
        <f t="shared" si="27"/>
        <v>387540</v>
      </c>
      <c r="U337" s="41"/>
    </row>
    <row r="338" spans="1:21" ht="12.75">
      <c r="A338" s="1" t="s">
        <v>260</v>
      </c>
      <c r="B338" s="12">
        <v>902</v>
      </c>
      <c r="C338" s="12" t="s">
        <v>47</v>
      </c>
      <c r="D338" s="12" t="s">
        <v>18</v>
      </c>
      <c r="E338" s="12" t="s">
        <v>258</v>
      </c>
      <c r="F338" s="22">
        <v>322</v>
      </c>
      <c r="G338" s="20">
        <v>193320</v>
      </c>
      <c r="H338" s="10">
        <v>193320</v>
      </c>
      <c r="I338" s="10"/>
      <c r="J338" s="10"/>
      <c r="K338" s="10"/>
      <c r="L338" s="10"/>
      <c r="M338" s="10"/>
      <c r="N338" s="10"/>
      <c r="O338" s="10"/>
      <c r="P338" s="10"/>
      <c r="Q338" s="10">
        <v>900</v>
      </c>
      <c r="R338" s="10"/>
      <c r="S338" s="10"/>
      <c r="T338" s="21">
        <f>G338+H338+I338+J338+K338+L338+M338+N338+O338+Q338</f>
        <v>387540</v>
      </c>
      <c r="U338" s="41"/>
    </row>
    <row r="339" spans="1:21" ht="22.5">
      <c r="A339" s="32" t="s">
        <v>287</v>
      </c>
      <c r="B339" s="12">
        <v>902</v>
      </c>
      <c r="C339" s="12" t="s">
        <v>47</v>
      </c>
      <c r="D339" s="12" t="s">
        <v>18</v>
      </c>
      <c r="E339" s="12" t="s">
        <v>288</v>
      </c>
      <c r="F339" s="22"/>
      <c r="G339" s="20"/>
      <c r="H339" s="10"/>
      <c r="I339" s="10"/>
      <c r="J339" s="10"/>
      <c r="K339" s="21">
        <f>K340</f>
        <v>1063260</v>
      </c>
      <c r="L339" s="21"/>
      <c r="M339" s="21"/>
      <c r="N339" s="21"/>
      <c r="O339" s="21"/>
      <c r="P339" s="21"/>
      <c r="Q339" s="21"/>
      <c r="R339" s="21"/>
      <c r="S339" s="21"/>
      <c r="T339" s="21">
        <f>T340</f>
        <v>1063260</v>
      </c>
      <c r="U339" s="41"/>
    </row>
    <row r="340" spans="1:21" ht="25.5">
      <c r="A340" s="1" t="s">
        <v>60</v>
      </c>
      <c r="B340" s="12">
        <v>902</v>
      </c>
      <c r="C340" s="12" t="s">
        <v>47</v>
      </c>
      <c r="D340" s="12" t="s">
        <v>18</v>
      </c>
      <c r="E340" s="12" t="s">
        <v>288</v>
      </c>
      <c r="F340" s="22">
        <v>300</v>
      </c>
      <c r="G340" s="20"/>
      <c r="H340" s="10"/>
      <c r="I340" s="10"/>
      <c r="J340" s="10"/>
      <c r="K340" s="21">
        <f>K341</f>
        <v>1063260</v>
      </c>
      <c r="L340" s="21"/>
      <c r="M340" s="21"/>
      <c r="N340" s="21"/>
      <c r="O340" s="21"/>
      <c r="P340" s="21"/>
      <c r="Q340" s="21"/>
      <c r="R340" s="21"/>
      <c r="S340" s="21"/>
      <c r="T340" s="21">
        <f>T341</f>
        <v>1063260</v>
      </c>
      <c r="U340" s="41"/>
    </row>
    <row r="341" spans="1:21" ht="25.5">
      <c r="A341" s="1" t="s">
        <v>259</v>
      </c>
      <c r="B341" s="12">
        <v>902</v>
      </c>
      <c r="C341" s="12" t="s">
        <v>47</v>
      </c>
      <c r="D341" s="12" t="s">
        <v>18</v>
      </c>
      <c r="E341" s="12" t="s">
        <v>288</v>
      </c>
      <c r="F341" s="22">
        <v>320</v>
      </c>
      <c r="G341" s="20"/>
      <c r="H341" s="10"/>
      <c r="I341" s="10"/>
      <c r="J341" s="10"/>
      <c r="K341" s="21">
        <f>K342</f>
        <v>1063260</v>
      </c>
      <c r="L341" s="21"/>
      <c r="M341" s="21"/>
      <c r="N341" s="21"/>
      <c r="O341" s="21"/>
      <c r="P341" s="21"/>
      <c r="Q341" s="21"/>
      <c r="R341" s="21"/>
      <c r="S341" s="21"/>
      <c r="T341" s="21">
        <f>T342</f>
        <v>1063260</v>
      </c>
      <c r="U341" s="41"/>
    </row>
    <row r="342" spans="1:21" ht="12.75">
      <c r="A342" s="1" t="s">
        <v>260</v>
      </c>
      <c r="B342" s="12">
        <v>902</v>
      </c>
      <c r="C342" s="12" t="s">
        <v>47</v>
      </c>
      <c r="D342" s="12" t="s">
        <v>18</v>
      </c>
      <c r="E342" s="12" t="s">
        <v>288</v>
      </c>
      <c r="F342" s="22">
        <v>322</v>
      </c>
      <c r="G342" s="20"/>
      <c r="H342" s="10"/>
      <c r="I342" s="10"/>
      <c r="J342" s="10"/>
      <c r="K342" s="10">
        <v>1063260</v>
      </c>
      <c r="L342" s="10"/>
      <c r="M342" s="10"/>
      <c r="N342" s="10"/>
      <c r="O342" s="10"/>
      <c r="P342" s="10"/>
      <c r="Q342" s="10"/>
      <c r="R342" s="10"/>
      <c r="S342" s="10"/>
      <c r="T342" s="21">
        <f>G342+H342+I342+J342+K342+L342+M342+N342</f>
        <v>1063260</v>
      </c>
      <c r="U342" s="41"/>
    </row>
    <row r="343" spans="1:21" ht="12.75">
      <c r="A343" s="1" t="s">
        <v>105</v>
      </c>
      <c r="B343" s="12">
        <v>902</v>
      </c>
      <c r="C343" s="12" t="s">
        <v>47</v>
      </c>
      <c r="D343" s="12" t="s">
        <v>18</v>
      </c>
      <c r="E343" s="12" t="s">
        <v>106</v>
      </c>
      <c r="F343" s="22"/>
      <c r="G343" s="20"/>
      <c r="H343" s="10"/>
      <c r="I343" s="21">
        <f>I344</f>
        <v>5000</v>
      </c>
      <c r="J343" s="21"/>
      <c r="K343" s="21">
        <f aca="true" t="shared" si="28" ref="K343:T344">K344</f>
        <v>20000</v>
      </c>
      <c r="L343" s="21">
        <f t="shared" si="28"/>
        <v>127500</v>
      </c>
      <c r="M343" s="21"/>
      <c r="N343" s="21"/>
      <c r="O343" s="21">
        <f t="shared" si="28"/>
        <v>47000</v>
      </c>
      <c r="P343" s="21">
        <f t="shared" si="28"/>
        <v>22000</v>
      </c>
      <c r="Q343" s="21"/>
      <c r="R343" s="21"/>
      <c r="S343" s="21">
        <f t="shared" si="28"/>
        <v>77000</v>
      </c>
      <c r="T343" s="21">
        <f t="shared" si="28"/>
        <v>298500</v>
      </c>
      <c r="U343" s="41"/>
    </row>
    <row r="344" spans="1:21" ht="12.75">
      <c r="A344" s="1" t="s">
        <v>27</v>
      </c>
      <c r="B344" s="12">
        <v>902</v>
      </c>
      <c r="C344" s="12" t="s">
        <v>47</v>
      </c>
      <c r="D344" s="12" t="s">
        <v>18</v>
      </c>
      <c r="E344" s="12" t="s">
        <v>106</v>
      </c>
      <c r="F344" s="22">
        <v>800</v>
      </c>
      <c r="G344" s="20"/>
      <c r="H344" s="10"/>
      <c r="I344" s="21">
        <f>I345</f>
        <v>5000</v>
      </c>
      <c r="J344" s="21"/>
      <c r="K344" s="21">
        <f t="shared" si="28"/>
        <v>20000</v>
      </c>
      <c r="L344" s="21">
        <f t="shared" si="28"/>
        <v>127500</v>
      </c>
      <c r="M344" s="21"/>
      <c r="N344" s="21"/>
      <c r="O344" s="21">
        <f t="shared" si="28"/>
        <v>47000</v>
      </c>
      <c r="P344" s="21">
        <f t="shared" si="28"/>
        <v>22000</v>
      </c>
      <c r="Q344" s="21"/>
      <c r="R344" s="21"/>
      <c r="S344" s="21">
        <f t="shared" si="28"/>
        <v>77000</v>
      </c>
      <c r="T344" s="21">
        <f t="shared" si="28"/>
        <v>298500</v>
      </c>
      <c r="U344" s="41"/>
    </row>
    <row r="345" spans="1:21" ht="12.75">
      <c r="A345" s="1" t="s">
        <v>59</v>
      </c>
      <c r="B345" s="12">
        <v>902</v>
      </c>
      <c r="C345" s="12" t="s">
        <v>47</v>
      </c>
      <c r="D345" s="12" t="s">
        <v>18</v>
      </c>
      <c r="E345" s="12" t="s">
        <v>106</v>
      </c>
      <c r="F345" s="22">
        <v>870</v>
      </c>
      <c r="G345" s="20"/>
      <c r="H345" s="10"/>
      <c r="I345" s="10">
        <v>5000</v>
      </c>
      <c r="J345" s="10"/>
      <c r="K345" s="10">
        <v>20000</v>
      </c>
      <c r="L345" s="10">
        <v>127500</v>
      </c>
      <c r="M345" s="10"/>
      <c r="N345" s="10"/>
      <c r="O345" s="10">
        <v>47000</v>
      </c>
      <c r="P345" s="10">
        <v>22000</v>
      </c>
      <c r="Q345" s="10"/>
      <c r="R345" s="10"/>
      <c r="S345" s="10">
        <v>77000</v>
      </c>
      <c r="T345" s="21">
        <f>G345+H345+I345+J345+K345+L345+M345+N345+O345+Q345+P345+S345</f>
        <v>298500</v>
      </c>
      <c r="U345" s="41"/>
    </row>
    <row r="346" spans="1:21" ht="12.75">
      <c r="A346" s="14" t="s">
        <v>79</v>
      </c>
      <c r="B346" s="15">
        <v>902</v>
      </c>
      <c r="C346" s="15" t="s">
        <v>47</v>
      </c>
      <c r="D346" s="15" t="s">
        <v>35</v>
      </c>
      <c r="E346" s="15"/>
      <c r="F346" s="16"/>
      <c r="G346" s="5">
        <f>G361+G357+G351</f>
        <v>22607204</v>
      </c>
      <c r="H346" s="10"/>
      <c r="I346" s="10"/>
      <c r="J346" s="10"/>
      <c r="K346" s="10"/>
      <c r="L346" s="10"/>
      <c r="M346" s="10"/>
      <c r="N346" s="10"/>
      <c r="O346" s="10"/>
      <c r="P346" s="3">
        <f>P361+P357+P351</f>
        <v>-4000000</v>
      </c>
      <c r="Q346" s="3"/>
      <c r="R346" s="3"/>
      <c r="S346" s="3"/>
      <c r="T346" s="3">
        <f>T361+T357+T351</f>
        <v>18607204</v>
      </c>
      <c r="U346" s="41"/>
    </row>
    <row r="347" spans="1:21" ht="76.5" hidden="1">
      <c r="A347" s="23" t="s">
        <v>271</v>
      </c>
      <c r="B347" s="12">
        <v>902</v>
      </c>
      <c r="C347" s="12" t="s">
        <v>47</v>
      </c>
      <c r="D347" s="12" t="s">
        <v>35</v>
      </c>
      <c r="E347" s="12" t="s">
        <v>121</v>
      </c>
      <c r="F347" s="22"/>
      <c r="G347" s="20">
        <f>G348</f>
        <v>0</v>
      </c>
      <c r="H347" s="10"/>
      <c r="I347" s="10"/>
      <c r="J347" s="10"/>
      <c r="K347" s="10"/>
      <c r="L347" s="10"/>
      <c r="M347" s="10"/>
      <c r="N347" s="10"/>
      <c r="O347" s="10"/>
      <c r="P347" s="21">
        <f>P348</f>
        <v>457356</v>
      </c>
      <c r="Q347" s="21"/>
      <c r="R347" s="21"/>
      <c r="S347" s="21"/>
      <c r="T347" s="21">
        <f>T348</f>
        <v>457356</v>
      </c>
      <c r="U347" s="41"/>
    </row>
    <row r="348" spans="1:21" ht="25.5" hidden="1">
      <c r="A348" s="1" t="s">
        <v>60</v>
      </c>
      <c r="B348" s="12">
        <v>902</v>
      </c>
      <c r="C348" s="12" t="s">
        <v>47</v>
      </c>
      <c r="D348" s="12" t="s">
        <v>35</v>
      </c>
      <c r="E348" s="12" t="s">
        <v>121</v>
      </c>
      <c r="F348" s="22">
        <v>300</v>
      </c>
      <c r="G348" s="20">
        <f>G349</f>
        <v>0</v>
      </c>
      <c r="H348" s="10"/>
      <c r="I348" s="10"/>
      <c r="J348" s="10"/>
      <c r="K348" s="10"/>
      <c r="L348" s="10"/>
      <c r="M348" s="10"/>
      <c r="N348" s="10"/>
      <c r="O348" s="10"/>
      <c r="P348" s="21">
        <f>P349</f>
        <v>457356</v>
      </c>
      <c r="Q348" s="21"/>
      <c r="R348" s="21"/>
      <c r="S348" s="21"/>
      <c r="T348" s="21">
        <f>T349</f>
        <v>457356</v>
      </c>
      <c r="U348" s="41"/>
    </row>
    <row r="349" spans="1:21" ht="25.5" hidden="1">
      <c r="A349" s="1" t="s">
        <v>122</v>
      </c>
      <c r="B349" s="12">
        <v>902</v>
      </c>
      <c r="C349" s="12" t="s">
        <v>47</v>
      </c>
      <c r="D349" s="12" t="s">
        <v>35</v>
      </c>
      <c r="E349" s="12" t="s">
        <v>121</v>
      </c>
      <c r="F349" s="22">
        <v>310</v>
      </c>
      <c r="G349" s="20">
        <f>G350</f>
        <v>0</v>
      </c>
      <c r="H349" s="10"/>
      <c r="I349" s="10"/>
      <c r="J349" s="10"/>
      <c r="K349" s="10"/>
      <c r="L349" s="10"/>
      <c r="M349" s="10"/>
      <c r="N349" s="10"/>
      <c r="O349" s="10"/>
      <c r="P349" s="21">
        <f>P350</f>
        <v>457356</v>
      </c>
      <c r="Q349" s="21"/>
      <c r="R349" s="21"/>
      <c r="S349" s="21"/>
      <c r="T349" s="21">
        <f>T350</f>
        <v>457356</v>
      </c>
      <c r="U349" s="41"/>
    </row>
    <row r="350" spans="1:21" ht="38.25" hidden="1">
      <c r="A350" s="1" t="s">
        <v>67</v>
      </c>
      <c r="B350" s="12">
        <v>902</v>
      </c>
      <c r="C350" s="12" t="s">
        <v>47</v>
      </c>
      <c r="D350" s="12" t="s">
        <v>35</v>
      </c>
      <c r="E350" s="12" t="s">
        <v>121</v>
      </c>
      <c r="F350" s="22">
        <v>313</v>
      </c>
      <c r="G350" s="20">
        <v>0</v>
      </c>
      <c r="H350" s="10"/>
      <c r="I350" s="10"/>
      <c r="J350" s="10"/>
      <c r="K350" s="10"/>
      <c r="L350" s="10"/>
      <c r="M350" s="10"/>
      <c r="N350" s="10"/>
      <c r="O350" s="10"/>
      <c r="P350" s="21">
        <v>457356</v>
      </c>
      <c r="Q350" s="21"/>
      <c r="R350" s="21"/>
      <c r="S350" s="21"/>
      <c r="T350" s="21">
        <v>457356</v>
      </c>
      <c r="U350" s="41"/>
    </row>
    <row r="351" spans="1:21" ht="76.5">
      <c r="A351" s="23" t="s">
        <v>93</v>
      </c>
      <c r="B351" s="12">
        <v>902</v>
      </c>
      <c r="C351" s="12" t="s">
        <v>47</v>
      </c>
      <c r="D351" s="12" t="s">
        <v>35</v>
      </c>
      <c r="E351" s="12" t="s">
        <v>124</v>
      </c>
      <c r="F351" s="19"/>
      <c r="G351" s="20">
        <f>G352+G354</f>
        <v>20377748</v>
      </c>
      <c r="H351" s="10"/>
      <c r="I351" s="10"/>
      <c r="J351" s="10"/>
      <c r="K351" s="10"/>
      <c r="L351" s="10"/>
      <c r="M351" s="10"/>
      <c r="N351" s="10"/>
      <c r="O351" s="10"/>
      <c r="P351" s="21">
        <f>P352+P354</f>
        <v>-4000000</v>
      </c>
      <c r="Q351" s="21"/>
      <c r="R351" s="21"/>
      <c r="S351" s="21"/>
      <c r="T351" s="21">
        <f>T352+T354</f>
        <v>16377748</v>
      </c>
      <c r="U351" s="41"/>
    </row>
    <row r="352" spans="1:21" ht="25.5">
      <c r="A352" s="1" t="s">
        <v>23</v>
      </c>
      <c r="B352" s="12">
        <v>902</v>
      </c>
      <c r="C352" s="12" t="s">
        <v>47</v>
      </c>
      <c r="D352" s="12" t="s">
        <v>35</v>
      </c>
      <c r="E352" s="12" t="s">
        <v>124</v>
      </c>
      <c r="F352" s="22" t="s">
        <v>24</v>
      </c>
      <c r="G352" s="20">
        <f>G353</f>
        <v>2483611.8</v>
      </c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21">
        <f>T353</f>
        <v>2483611.8</v>
      </c>
      <c r="U352" s="41"/>
    </row>
    <row r="353" spans="1:21" ht="38.25">
      <c r="A353" s="1" t="s">
        <v>25</v>
      </c>
      <c r="B353" s="12">
        <v>902</v>
      </c>
      <c r="C353" s="12" t="s">
        <v>47</v>
      </c>
      <c r="D353" s="12" t="s">
        <v>35</v>
      </c>
      <c r="E353" s="12" t="s">
        <v>124</v>
      </c>
      <c r="F353" s="22" t="s">
        <v>26</v>
      </c>
      <c r="G353" s="20">
        <v>2483611.8</v>
      </c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21">
        <f>G353+H353+I353+J353+K353+L353+M353+N353</f>
        <v>2483611.8</v>
      </c>
      <c r="U353" s="41"/>
    </row>
    <row r="354" spans="1:21" ht="25.5">
      <c r="A354" s="1" t="s">
        <v>60</v>
      </c>
      <c r="B354" s="12">
        <v>902</v>
      </c>
      <c r="C354" s="12" t="s">
        <v>47</v>
      </c>
      <c r="D354" s="12" t="s">
        <v>35</v>
      </c>
      <c r="E354" s="12" t="s">
        <v>124</v>
      </c>
      <c r="F354" s="22">
        <v>300</v>
      </c>
      <c r="G354" s="20">
        <f>G355</f>
        <v>17894136.2</v>
      </c>
      <c r="H354" s="10"/>
      <c r="I354" s="10"/>
      <c r="J354" s="10"/>
      <c r="K354" s="10"/>
      <c r="L354" s="10"/>
      <c r="M354" s="10"/>
      <c r="N354" s="10"/>
      <c r="O354" s="10"/>
      <c r="P354" s="21">
        <f>P355</f>
        <v>-4000000</v>
      </c>
      <c r="Q354" s="21"/>
      <c r="R354" s="21"/>
      <c r="S354" s="21"/>
      <c r="T354" s="21">
        <f>T355</f>
        <v>13894136.2</v>
      </c>
      <c r="U354" s="41"/>
    </row>
    <row r="355" spans="1:21" ht="25.5">
      <c r="A355" s="1" t="s">
        <v>122</v>
      </c>
      <c r="B355" s="12">
        <v>902</v>
      </c>
      <c r="C355" s="12" t="s">
        <v>47</v>
      </c>
      <c r="D355" s="12" t="s">
        <v>35</v>
      </c>
      <c r="E355" s="12" t="s">
        <v>124</v>
      </c>
      <c r="F355" s="22">
        <v>310</v>
      </c>
      <c r="G355" s="20">
        <f>G356</f>
        <v>17894136.2</v>
      </c>
      <c r="H355" s="10"/>
      <c r="I355" s="10"/>
      <c r="J355" s="10"/>
      <c r="K355" s="10"/>
      <c r="L355" s="10"/>
      <c r="M355" s="10"/>
      <c r="N355" s="10"/>
      <c r="O355" s="10"/>
      <c r="P355" s="21">
        <f>P356</f>
        <v>-4000000</v>
      </c>
      <c r="Q355" s="21"/>
      <c r="R355" s="21"/>
      <c r="S355" s="21"/>
      <c r="T355" s="21">
        <f>T356</f>
        <v>13894136.2</v>
      </c>
      <c r="U355" s="41"/>
    </row>
    <row r="356" spans="1:21" ht="38.25">
      <c r="A356" s="1" t="s">
        <v>67</v>
      </c>
      <c r="B356" s="12">
        <v>902</v>
      </c>
      <c r="C356" s="12" t="s">
        <v>47</v>
      </c>
      <c r="D356" s="12" t="s">
        <v>35</v>
      </c>
      <c r="E356" s="12" t="s">
        <v>124</v>
      </c>
      <c r="F356" s="22">
        <v>313</v>
      </c>
      <c r="G356" s="20">
        <v>17894136.2</v>
      </c>
      <c r="H356" s="10"/>
      <c r="I356" s="10"/>
      <c r="J356" s="10"/>
      <c r="K356" s="10"/>
      <c r="L356" s="10"/>
      <c r="M356" s="10"/>
      <c r="N356" s="10"/>
      <c r="O356" s="10"/>
      <c r="P356" s="10">
        <v>-4000000</v>
      </c>
      <c r="Q356" s="10"/>
      <c r="R356" s="10"/>
      <c r="S356" s="10"/>
      <c r="T356" s="21">
        <f>G356+H356+I356+J356+K356+L356+M356+N356+P356</f>
        <v>13894136.2</v>
      </c>
      <c r="U356" s="41"/>
    </row>
    <row r="357" spans="1:21" ht="51">
      <c r="A357" s="23" t="s">
        <v>176</v>
      </c>
      <c r="B357" s="12">
        <v>902</v>
      </c>
      <c r="C357" s="12" t="s">
        <v>47</v>
      </c>
      <c r="D357" s="12" t="s">
        <v>35</v>
      </c>
      <c r="E357" s="12" t="s">
        <v>123</v>
      </c>
      <c r="F357" s="19"/>
      <c r="G357" s="20">
        <f>G358</f>
        <v>1772100</v>
      </c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21">
        <f>T358</f>
        <v>1772100</v>
      </c>
      <c r="U357" s="41"/>
    </row>
    <row r="358" spans="1:21" ht="25.5">
      <c r="A358" s="1" t="s">
        <v>60</v>
      </c>
      <c r="B358" s="12">
        <v>902</v>
      </c>
      <c r="C358" s="12" t="s">
        <v>47</v>
      </c>
      <c r="D358" s="12" t="s">
        <v>35</v>
      </c>
      <c r="E358" s="12" t="s">
        <v>123</v>
      </c>
      <c r="F358" s="22">
        <v>300</v>
      </c>
      <c r="G358" s="20">
        <f>G359</f>
        <v>1772100</v>
      </c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21">
        <f>T359</f>
        <v>1772100</v>
      </c>
      <c r="U358" s="41"/>
    </row>
    <row r="359" spans="1:21" ht="25.5">
      <c r="A359" s="1" t="s">
        <v>259</v>
      </c>
      <c r="B359" s="12">
        <v>902</v>
      </c>
      <c r="C359" s="12" t="s">
        <v>47</v>
      </c>
      <c r="D359" s="12" t="s">
        <v>35</v>
      </c>
      <c r="E359" s="12" t="s">
        <v>123</v>
      </c>
      <c r="F359" s="22">
        <v>320</v>
      </c>
      <c r="G359" s="20">
        <f>G360</f>
        <v>1772100</v>
      </c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21">
        <f>T360</f>
        <v>1772100</v>
      </c>
      <c r="U359" s="41"/>
    </row>
    <row r="360" spans="1:21" ht="25.5">
      <c r="A360" s="1" t="s">
        <v>62</v>
      </c>
      <c r="B360" s="12">
        <v>902</v>
      </c>
      <c r="C360" s="12" t="s">
        <v>47</v>
      </c>
      <c r="D360" s="12" t="s">
        <v>35</v>
      </c>
      <c r="E360" s="12" t="s">
        <v>123</v>
      </c>
      <c r="F360" s="22">
        <v>323</v>
      </c>
      <c r="G360" s="20">
        <v>1772100</v>
      </c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21">
        <f>G360+H360+I360+J360+K360+L360+M360+N360</f>
        <v>1772100</v>
      </c>
      <c r="U360" s="41"/>
    </row>
    <row r="361" spans="1:21" ht="76.5">
      <c r="A361" s="23" t="s">
        <v>271</v>
      </c>
      <c r="B361" s="12">
        <v>902</v>
      </c>
      <c r="C361" s="12" t="s">
        <v>47</v>
      </c>
      <c r="D361" s="12" t="s">
        <v>35</v>
      </c>
      <c r="E361" s="12" t="s">
        <v>121</v>
      </c>
      <c r="F361" s="22"/>
      <c r="G361" s="20">
        <f>G362</f>
        <v>457356</v>
      </c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21">
        <f>T362</f>
        <v>457356</v>
      </c>
      <c r="U361" s="41"/>
    </row>
    <row r="362" spans="1:21" ht="25.5">
      <c r="A362" s="1" t="s">
        <v>60</v>
      </c>
      <c r="B362" s="12">
        <v>902</v>
      </c>
      <c r="C362" s="12" t="s">
        <v>47</v>
      </c>
      <c r="D362" s="12" t="s">
        <v>35</v>
      </c>
      <c r="E362" s="12" t="s">
        <v>121</v>
      </c>
      <c r="F362" s="22">
        <v>300</v>
      </c>
      <c r="G362" s="20">
        <f>G363</f>
        <v>457356</v>
      </c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21">
        <f>T363</f>
        <v>457356</v>
      </c>
      <c r="U362" s="41"/>
    </row>
    <row r="363" spans="1:21" ht="25.5">
      <c r="A363" s="1" t="s">
        <v>122</v>
      </c>
      <c r="B363" s="12">
        <v>902</v>
      </c>
      <c r="C363" s="12" t="s">
        <v>47</v>
      </c>
      <c r="D363" s="12" t="s">
        <v>35</v>
      </c>
      <c r="E363" s="12" t="s">
        <v>121</v>
      </c>
      <c r="F363" s="22">
        <v>310</v>
      </c>
      <c r="G363" s="20">
        <f>G364</f>
        <v>457356</v>
      </c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21">
        <f>T364</f>
        <v>457356</v>
      </c>
      <c r="U363" s="41"/>
    </row>
    <row r="364" spans="1:21" ht="38.25">
      <c r="A364" s="1" t="s">
        <v>67</v>
      </c>
      <c r="B364" s="12">
        <v>902</v>
      </c>
      <c r="C364" s="12" t="s">
        <v>47</v>
      </c>
      <c r="D364" s="12" t="s">
        <v>35</v>
      </c>
      <c r="E364" s="12" t="s">
        <v>121</v>
      </c>
      <c r="F364" s="22">
        <v>313</v>
      </c>
      <c r="G364" s="20">
        <v>457356</v>
      </c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21">
        <f>G364+H364+I364+J364+K364+L364+M364+N364</f>
        <v>457356</v>
      </c>
      <c r="U364" s="41"/>
    </row>
    <row r="365" spans="1:21" ht="76.5" hidden="1">
      <c r="A365" s="23" t="s">
        <v>93</v>
      </c>
      <c r="B365" s="12">
        <v>902</v>
      </c>
      <c r="C365" s="12" t="s">
        <v>47</v>
      </c>
      <c r="D365" s="12" t="s">
        <v>35</v>
      </c>
      <c r="E365" s="12" t="s">
        <v>124</v>
      </c>
      <c r="F365" s="19"/>
      <c r="G365" s="20">
        <f>G366+G368</f>
        <v>0</v>
      </c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21">
        <f>T366+T368</f>
        <v>20377748</v>
      </c>
      <c r="U365" s="41"/>
    </row>
    <row r="366" spans="1:21" ht="25.5" hidden="1">
      <c r="A366" s="1" t="s">
        <v>23</v>
      </c>
      <c r="B366" s="12">
        <v>902</v>
      </c>
      <c r="C366" s="12" t="s">
        <v>47</v>
      </c>
      <c r="D366" s="12" t="s">
        <v>35</v>
      </c>
      <c r="E366" s="12" t="s">
        <v>124</v>
      </c>
      <c r="F366" s="22" t="s">
        <v>24</v>
      </c>
      <c r="G366" s="20">
        <f>G367</f>
        <v>0</v>
      </c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21">
        <f>T367</f>
        <v>2483611.8</v>
      </c>
      <c r="U366" s="41"/>
    </row>
    <row r="367" spans="1:21" ht="38.25" hidden="1">
      <c r="A367" s="1" t="s">
        <v>25</v>
      </c>
      <c r="B367" s="12">
        <v>902</v>
      </c>
      <c r="C367" s="12" t="s">
        <v>47</v>
      </c>
      <c r="D367" s="12" t="s">
        <v>35</v>
      </c>
      <c r="E367" s="12" t="s">
        <v>124</v>
      </c>
      <c r="F367" s="22" t="s">
        <v>26</v>
      </c>
      <c r="G367" s="20">
        <v>0</v>
      </c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21">
        <v>2483611.8</v>
      </c>
      <c r="U367" s="41"/>
    </row>
    <row r="368" spans="1:21" ht="25.5" hidden="1">
      <c r="A368" s="1" t="s">
        <v>60</v>
      </c>
      <c r="B368" s="12">
        <v>902</v>
      </c>
      <c r="C368" s="12" t="s">
        <v>47</v>
      </c>
      <c r="D368" s="12" t="s">
        <v>35</v>
      </c>
      <c r="E368" s="12" t="s">
        <v>124</v>
      </c>
      <c r="F368" s="22">
        <v>300</v>
      </c>
      <c r="G368" s="20">
        <f>G369</f>
        <v>0</v>
      </c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21">
        <f>T369</f>
        <v>17894136.2</v>
      </c>
      <c r="U368" s="41"/>
    </row>
    <row r="369" spans="1:21" ht="25.5" hidden="1">
      <c r="A369" s="1" t="s">
        <v>122</v>
      </c>
      <c r="B369" s="12">
        <v>902</v>
      </c>
      <c r="C369" s="12" t="s">
        <v>47</v>
      </c>
      <c r="D369" s="12" t="s">
        <v>35</v>
      </c>
      <c r="E369" s="12" t="s">
        <v>124</v>
      </c>
      <c r="F369" s="22">
        <v>310</v>
      </c>
      <c r="G369" s="20">
        <f>G370</f>
        <v>0</v>
      </c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21">
        <f>T370</f>
        <v>17894136.2</v>
      </c>
      <c r="U369" s="41"/>
    </row>
    <row r="370" spans="1:21" ht="38.25" hidden="1">
      <c r="A370" s="1" t="s">
        <v>67</v>
      </c>
      <c r="B370" s="12">
        <v>902</v>
      </c>
      <c r="C370" s="12" t="s">
        <v>47</v>
      </c>
      <c r="D370" s="12" t="s">
        <v>35</v>
      </c>
      <c r="E370" s="12" t="s">
        <v>124</v>
      </c>
      <c r="F370" s="22">
        <v>313</v>
      </c>
      <c r="G370" s="20">
        <v>0</v>
      </c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21">
        <v>17894136.2</v>
      </c>
      <c r="U370" s="41"/>
    </row>
    <row r="371" spans="1:21" ht="76.5" hidden="1">
      <c r="A371" s="23" t="s">
        <v>271</v>
      </c>
      <c r="B371" s="12">
        <v>902</v>
      </c>
      <c r="C371" s="12" t="s">
        <v>47</v>
      </c>
      <c r="D371" s="12" t="s">
        <v>35</v>
      </c>
      <c r="E371" s="12" t="s">
        <v>121</v>
      </c>
      <c r="F371" s="22"/>
      <c r="G371" s="20">
        <f>G372</f>
        <v>0</v>
      </c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21">
        <f>T372</f>
        <v>0</v>
      </c>
      <c r="U371" s="41"/>
    </row>
    <row r="372" spans="1:21" ht="25.5" hidden="1">
      <c r="A372" s="1" t="s">
        <v>60</v>
      </c>
      <c r="B372" s="12">
        <v>902</v>
      </c>
      <c r="C372" s="12" t="s">
        <v>47</v>
      </c>
      <c r="D372" s="12" t="s">
        <v>35</v>
      </c>
      <c r="E372" s="12" t="s">
        <v>121</v>
      </c>
      <c r="F372" s="22">
        <v>300</v>
      </c>
      <c r="G372" s="20">
        <f>G373</f>
        <v>0</v>
      </c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21">
        <f>T373</f>
        <v>0</v>
      </c>
      <c r="U372" s="41"/>
    </row>
    <row r="373" spans="1:21" ht="25.5" hidden="1">
      <c r="A373" s="1" t="s">
        <v>122</v>
      </c>
      <c r="B373" s="12">
        <v>902</v>
      </c>
      <c r="C373" s="12" t="s">
        <v>47</v>
      </c>
      <c r="D373" s="12" t="s">
        <v>35</v>
      </c>
      <c r="E373" s="12" t="s">
        <v>121</v>
      </c>
      <c r="F373" s="22">
        <v>310</v>
      </c>
      <c r="G373" s="20">
        <f>G374</f>
        <v>0</v>
      </c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21">
        <f>T374</f>
        <v>0</v>
      </c>
      <c r="U373" s="41"/>
    </row>
    <row r="374" spans="1:21" ht="38.25" hidden="1">
      <c r="A374" s="1" t="s">
        <v>67</v>
      </c>
      <c r="B374" s="12">
        <v>902</v>
      </c>
      <c r="C374" s="12" t="s">
        <v>47</v>
      </c>
      <c r="D374" s="12" t="s">
        <v>35</v>
      </c>
      <c r="E374" s="12" t="s">
        <v>121</v>
      </c>
      <c r="F374" s="22">
        <v>313</v>
      </c>
      <c r="G374" s="20">
        <v>0</v>
      </c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21">
        <v>0</v>
      </c>
      <c r="U374" s="41"/>
    </row>
    <row r="375" spans="1:21" ht="76.5" hidden="1">
      <c r="A375" s="23" t="s">
        <v>93</v>
      </c>
      <c r="B375" s="12">
        <v>902</v>
      </c>
      <c r="C375" s="12" t="s">
        <v>47</v>
      </c>
      <c r="D375" s="12" t="s">
        <v>35</v>
      </c>
      <c r="E375" s="12" t="s">
        <v>124</v>
      </c>
      <c r="F375" s="19"/>
      <c r="G375" s="20">
        <f>G376+G378</f>
        <v>0</v>
      </c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21">
        <f>T376+T378</f>
        <v>20377748</v>
      </c>
      <c r="U375" s="41"/>
    </row>
    <row r="376" spans="1:21" ht="25.5" hidden="1">
      <c r="A376" s="1" t="s">
        <v>23</v>
      </c>
      <c r="B376" s="12">
        <v>902</v>
      </c>
      <c r="C376" s="12" t="s">
        <v>47</v>
      </c>
      <c r="D376" s="12" t="s">
        <v>35</v>
      </c>
      <c r="E376" s="12" t="s">
        <v>124</v>
      </c>
      <c r="F376" s="22" t="s">
        <v>24</v>
      </c>
      <c r="G376" s="20">
        <f>G377</f>
        <v>0</v>
      </c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21">
        <f>T377</f>
        <v>2483611.8</v>
      </c>
      <c r="U376" s="41"/>
    </row>
    <row r="377" spans="1:21" ht="38.25" hidden="1">
      <c r="A377" s="1" t="s">
        <v>25</v>
      </c>
      <c r="B377" s="12">
        <v>902</v>
      </c>
      <c r="C377" s="12" t="s">
        <v>47</v>
      </c>
      <c r="D377" s="12" t="s">
        <v>35</v>
      </c>
      <c r="E377" s="12" t="s">
        <v>124</v>
      </c>
      <c r="F377" s="22" t="s">
        <v>26</v>
      </c>
      <c r="G377" s="20">
        <v>0</v>
      </c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21">
        <v>2483611.8</v>
      </c>
      <c r="U377" s="41"/>
    </row>
    <row r="378" spans="1:21" ht="25.5" hidden="1">
      <c r="A378" s="1" t="s">
        <v>60</v>
      </c>
      <c r="B378" s="12">
        <v>902</v>
      </c>
      <c r="C378" s="12" t="s">
        <v>47</v>
      </c>
      <c r="D378" s="12" t="s">
        <v>35</v>
      </c>
      <c r="E378" s="12" t="s">
        <v>124</v>
      </c>
      <c r="F378" s="22">
        <v>300</v>
      </c>
      <c r="G378" s="20">
        <f>G379</f>
        <v>0</v>
      </c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21">
        <f>T379</f>
        <v>17894136.2</v>
      </c>
      <c r="U378" s="41"/>
    </row>
    <row r="379" spans="1:21" ht="25.5" hidden="1">
      <c r="A379" s="1" t="s">
        <v>122</v>
      </c>
      <c r="B379" s="12">
        <v>902</v>
      </c>
      <c r="C379" s="12" t="s">
        <v>47</v>
      </c>
      <c r="D379" s="12" t="s">
        <v>35</v>
      </c>
      <c r="E379" s="12" t="s">
        <v>124</v>
      </c>
      <c r="F379" s="22">
        <v>310</v>
      </c>
      <c r="G379" s="20">
        <f>G380</f>
        <v>0</v>
      </c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21">
        <f>T380</f>
        <v>17894136.2</v>
      </c>
      <c r="U379" s="41"/>
    </row>
    <row r="380" spans="1:21" ht="38.25" hidden="1">
      <c r="A380" s="1" t="s">
        <v>67</v>
      </c>
      <c r="B380" s="12">
        <v>902</v>
      </c>
      <c r="C380" s="12" t="s">
        <v>47</v>
      </c>
      <c r="D380" s="12" t="s">
        <v>35</v>
      </c>
      <c r="E380" s="12" t="s">
        <v>124</v>
      </c>
      <c r="F380" s="22">
        <v>313</v>
      </c>
      <c r="G380" s="20">
        <v>0</v>
      </c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21">
        <v>17894136.2</v>
      </c>
      <c r="U380" s="41"/>
    </row>
    <row r="381" spans="1:21" ht="12.75">
      <c r="A381" s="14" t="s">
        <v>73</v>
      </c>
      <c r="B381" s="15">
        <v>902</v>
      </c>
      <c r="C381" s="15" t="s">
        <v>47</v>
      </c>
      <c r="D381" s="15" t="s">
        <v>57</v>
      </c>
      <c r="E381" s="12"/>
      <c r="F381" s="22"/>
      <c r="G381" s="5">
        <f>G382+G387+G391</f>
        <v>2753984</v>
      </c>
      <c r="H381" s="3">
        <f>H382+H387+H391</f>
        <v>30218</v>
      </c>
      <c r="I381" s="3"/>
      <c r="J381" s="3"/>
      <c r="K381" s="3"/>
      <c r="L381" s="3"/>
      <c r="M381" s="3"/>
      <c r="N381" s="3"/>
      <c r="O381" s="3"/>
      <c r="P381" s="3"/>
      <c r="Q381" s="3">
        <f>Q382+Q387+Q391</f>
        <v>22944</v>
      </c>
      <c r="R381" s="3"/>
      <c r="S381" s="3"/>
      <c r="T381" s="3">
        <f>T382+T387+T391</f>
        <v>2807146</v>
      </c>
      <c r="U381" s="41"/>
    </row>
    <row r="382" spans="1:21" ht="25.5">
      <c r="A382" s="23" t="s">
        <v>140</v>
      </c>
      <c r="B382" s="12">
        <v>902</v>
      </c>
      <c r="C382" s="12">
        <v>10</v>
      </c>
      <c r="D382" s="12" t="s">
        <v>57</v>
      </c>
      <c r="E382" s="12" t="s">
        <v>142</v>
      </c>
      <c r="F382" s="22"/>
      <c r="G382" s="20">
        <f>G383</f>
        <v>121984</v>
      </c>
      <c r="H382" s="21">
        <f>H383</f>
        <v>30218</v>
      </c>
      <c r="I382" s="21"/>
      <c r="J382" s="21"/>
      <c r="K382" s="21"/>
      <c r="L382" s="21"/>
      <c r="M382" s="21"/>
      <c r="N382" s="21"/>
      <c r="O382" s="21"/>
      <c r="P382" s="21"/>
      <c r="Q382" s="21">
        <f>Q383</f>
        <v>22944</v>
      </c>
      <c r="R382" s="21"/>
      <c r="S382" s="21"/>
      <c r="T382" s="21">
        <f>T383</f>
        <v>175146</v>
      </c>
      <c r="U382" s="41"/>
    </row>
    <row r="383" spans="1:21" ht="63.75">
      <c r="A383" s="1" t="s">
        <v>19</v>
      </c>
      <c r="B383" s="12">
        <v>902</v>
      </c>
      <c r="C383" s="12">
        <v>10</v>
      </c>
      <c r="D383" s="12" t="s">
        <v>57</v>
      </c>
      <c r="E383" s="12" t="s">
        <v>142</v>
      </c>
      <c r="F383" s="22">
        <v>100</v>
      </c>
      <c r="G383" s="20">
        <f>G384</f>
        <v>121984</v>
      </c>
      <c r="H383" s="21">
        <f>H384</f>
        <v>30218</v>
      </c>
      <c r="I383" s="21"/>
      <c r="J383" s="21"/>
      <c r="K383" s="21"/>
      <c r="L383" s="21"/>
      <c r="M383" s="21"/>
      <c r="N383" s="21"/>
      <c r="O383" s="21"/>
      <c r="P383" s="21"/>
      <c r="Q383" s="21">
        <f>Q384</f>
        <v>22944</v>
      </c>
      <c r="R383" s="21"/>
      <c r="S383" s="21"/>
      <c r="T383" s="21">
        <f>T384</f>
        <v>175146</v>
      </c>
      <c r="U383" s="41"/>
    </row>
    <row r="384" spans="1:21" ht="25.5">
      <c r="A384" s="1" t="s">
        <v>21</v>
      </c>
      <c r="B384" s="12">
        <v>902</v>
      </c>
      <c r="C384" s="12">
        <v>10</v>
      </c>
      <c r="D384" s="12" t="s">
        <v>57</v>
      </c>
      <c r="E384" s="12" t="s">
        <v>142</v>
      </c>
      <c r="F384" s="22">
        <v>120</v>
      </c>
      <c r="G384" s="20">
        <f>G385+G386</f>
        <v>121984</v>
      </c>
      <c r="H384" s="21">
        <f>H385+H386</f>
        <v>30218</v>
      </c>
      <c r="I384" s="21"/>
      <c r="J384" s="21"/>
      <c r="K384" s="21"/>
      <c r="L384" s="21"/>
      <c r="M384" s="21"/>
      <c r="N384" s="21"/>
      <c r="O384" s="21"/>
      <c r="P384" s="21"/>
      <c r="Q384" s="21">
        <f>Q385+Q386</f>
        <v>22944</v>
      </c>
      <c r="R384" s="21"/>
      <c r="S384" s="21"/>
      <c r="T384" s="21">
        <f>T385+T386</f>
        <v>175146</v>
      </c>
      <c r="U384" s="41"/>
    </row>
    <row r="385" spans="1:21" ht="38.25">
      <c r="A385" s="1" t="s">
        <v>227</v>
      </c>
      <c r="B385" s="12">
        <v>902</v>
      </c>
      <c r="C385" s="12">
        <v>10</v>
      </c>
      <c r="D385" s="12" t="s">
        <v>57</v>
      </c>
      <c r="E385" s="12" t="s">
        <v>142</v>
      </c>
      <c r="F385" s="22">
        <v>121</v>
      </c>
      <c r="G385" s="20">
        <v>28294</v>
      </c>
      <c r="H385" s="10">
        <v>30218</v>
      </c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21">
        <f>G385+H385+I385+J385+K385+L385+M385+N385</f>
        <v>58512</v>
      </c>
      <c r="U385" s="41"/>
    </row>
    <row r="386" spans="1:21" ht="38.25">
      <c r="A386" s="1" t="s">
        <v>139</v>
      </c>
      <c r="B386" s="12">
        <v>902</v>
      </c>
      <c r="C386" s="12">
        <v>10</v>
      </c>
      <c r="D386" s="12" t="s">
        <v>57</v>
      </c>
      <c r="E386" s="12" t="s">
        <v>142</v>
      </c>
      <c r="F386" s="22">
        <v>122</v>
      </c>
      <c r="G386" s="20">
        <v>93690</v>
      </c>
      <c r="H386" s="10"/>
      <c r="I386" s="10"/>
      <c r="J386" s="10"/>
      <c r="K386" s="10"/>
      <c r="L386" s="10"/>
      <c r="M386" s="10"/>
      <c r="N386" s="10"/>
      <c r="O386" s="10"/>
      <c r="P386" s="10"/>
      <c r="Q386" s="10">
        <v>22944</v>
      </c>
      <c r="R386" s="10"/>
      <c r="S386" s="10"/>
      <c r="T386" s="21">
        <f>G386+H386+I386+J386+K386+L386+M386+N386+O386+Q386</f>
        <v>116634</v>
      </c>
      <c r="U386" s="41"/>
    </row>
    <row r="387" spans="1:21" ht="114.75">
      <c r="A387" s="23" t="s">
        <v>177</v>
      </c>
      <c r="B387" s="12">
        <v>902</v>
      </c>
      <c r="C387" s="12">
        <v>10</v>
      </c>
      <c r="D387" s="12" t="s">
        <v>57</v>
      </c>
      <c r="E387" s="12" t="s">
        <v>125</v>
      </c>
      <c r="F387" s="22"/>
      <c r="G387" s="20">
        <f>G388</f>
        <v>987000</v>
      </c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21">
        <f>T388</f>
        <v>987000</v>
      </c>
      <c r="U387" s="41"/>
    </row>
    <row r="388" spans="1:21" ht="63.75">
      <c r="A388" s="1" t="s">
        <v>19</v>
      </c>
      <c r="B388" s="12">
        <v>902</v>
      </c>
      <c r="C388" s="12">
        <v>10</v>
      </c>
      <c r="D388" s="12" t="s">
        <v>57</v>
      </c>
      <c r="E388" s="12" t="s">
        <v>125</v>
      </c>
      <c r="F388" s="22">
        <v>100</v>
      </c>
      <c r="G388" s="20">
        <f>G389</f>
        <v>987000</v>
      </c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21">
        <f>T389</f>
        <v>987000</v>
      </c>
      <c r="U388" s="41"/>
    </row>
    <row r="389" spans="1:21" ht="25.5">
      <c r="A389" s="1" t="s">
        <v>21</v>
      </c>
      <c r="B389" s="12">
        <v>902</v>
      </c>
      <c r="C389" s="12">
        <v>10</v>
      </c>
      <c r="D389" s="12" t="s">
        <v>57</v>
      </c>
      <c r="E389" s="12" t="s">
        <v>125</v>
      </c>
      <c r="F389" s="22">
        <v>120</v>
      </c>
      <c r="G389" s="20">
        <f>G390</f>
        <v>987000</v>
      </c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21">
        <f>T390</f>
        <v>987000</v>
      </c>
      <c r="U389" s="41"/>
    </row>
    <row r="390" spans="1:21" ht="38.25">
      <c r="A390" s="1" t="s">
        <v>227</v>
      </c>
      <c r="B390" s="12">
        <v>902</v>
      </c>
      <c r="C390" s="12">
        <v>10</v>
      </c>
      <c r="D390" s="12" t="s">
        <v>57</v>
      </c>
      <c r="E390" s="12" t="s">
        <v>125</v>
      </c>
      <c r="F390" s="22">
        <v>121</v>
      </c>
      <c r="G390" s="20">
        <v>987000</v>
      </c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21">
        <f>G390+H390+I390+J390+K390+L390+M390+N390</f>
        <v>987000</v>
      </c>
      <c r="U390" s="41"/>
    </row>
    <row r="391" spans="1:21" ht="76.5">
      <c r="A391" s="23" t="s">
        <v>93</v>
      </c>
      <c r="B391" s="12">
        <v>902</v>
      </c>
      <c r="C391" s="12">
        <v>10</v>
      </c>
      <c r="D391" s="12" t="s">
        <v>57</v>
      </c>
      <c r="E391" s="12" t="s">
        <v>124</v>
      </c>
      <c r="F391" s="22"/>
      <c r="G391" s="20">
        <f>G392</f>
        <v>1645000</v>
      </c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21">
        <f>T392</f>
        <v>1645000</v>
      </c>
      <c r="U391" s="41"/>
    </row>
    <row r="392" spans="1:21" ht="63.75">
      <c r="A392" s="1" t="s">
        <v>19</v>
      </c>
      <c r="B392" s="12">
        <v>902</v>
      </c>
      <c r="C392" s="12">
        <v>10</v>
      </c>
      <c r="D392" s="12" t="s">
        <v>57</v>
      </c>
      <c r="E392" s="12" t="s">
        <v>124</v>
      </c>
      <c r="F392" s="22">
        <v>100</v>
      </c>
      <c r="G392" s="20">
        <f>G393</f>
        <v>1645000</v>
      </c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21">
        <f>T393</f>
        <v>1645000</v>
      </c>
      <c r="U392" s="41"/>
    </row>
    <row r="393" spans="1:21" ht="25.5">
      <c r="A393" s="1" t="s">
        <v>21</v>
      </c>
      <c r="B393" s="12">
        <v>902</v>
      </c>
      <c r="C393" s="12">
        <v>10</v>
      </c>
      <c r="D393" s="12" t="s">
        <v>57</v>
      </c>
      <c r="E393" s="12" t="s">
        <v>124</v>
      </c>
      <c r="F393" s="22">
        <v>120</v>
      </c>
      <c r="G393" s="20">
        <f>G394</f>
        <v>1645000</v>
      </c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21">
        <f>T394</f>
        <v>1645000</v>
      </c>
      <c r="U393" s="41"/>
    </row>
    <row r="394" spans="1:21" ht="38.25">
      <c r="A394" s="1" t="s">
        <v>227</v>
      </c>
      <c r="B394" s="12">
        <v>902</v>
      </c>
      <c r="C394" s="12">
        <v>10</v>
      </c>
      <c r="D394" s="12" t="s">
        <v>57</v>
      </c>
      <c r="E394" s="12" t="s">
        <v>124</v>
      </c>
      <c r="F394" s="22">
        <v>121</v>
      </c>
      <c r="G394" s="20">
        <v>1645000</v>
      </c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21">
        <f>G394+H394+I394+J394+K394+L394+M394+N394</f>
        <v>1645000</v>
      </c>
      <c r="U394" s="41"/>
    </row>
    <row r="395" spans="1:21" ht="12.75">
      <c r="A395" s="14" t="s">
        <v>89</v>
      </c>
      <c r="B395" s="15">
        <v>902</v>
      </c>
      <c r="C395" s="15" t="s">
        <v>83</v>
      </c>
      <c r="D395" s="17" t="s">
        <v>0</v>
      </c>
      <c r="E395" s="12"/>
      <c r="F395" s="22"/>
      <c r="G395" s="5">
        <f>G396</f>
        <v>1177900</v>
      </c>
      <c r="H395" s="3">
        <f>H396</f>
        <v>54337715</v>
      </c>
      <c r="I395" s="3">
        <f>I396</f>
        <v>27000</v>
      </c>
      <c r="J395" s="3"/>
      <c r="K395" s="3">
        <f>K396</f>
        <v>381000</v>
      </c>
      <c r="L395" s="3"/>
      <c r="M395" s="3">
        <f>M396</f>
        <v>1863475.88</v>
      </c>
      <c r="N395" s="3"/>
      <c r="O395" s="3"/>
      <c r="P395" s="3"/>
      <c r="Q395" s="3"/>
      <c r="R395" s="3"/>
      <c r="S395" s="3">
        <f>S396</f>
        <v>51346</v>
      </c>
      <c r="T395" s="3">
        <f>T396</f>
        <v>57838436.88</v>
      </c>
      <c r="U395" s="41"/>
    </row>
    <row r="396" spans="1:21" ht="12.75">
      <c r="A396" s="14" t="s">
        <v>90</v>
      </c>
      <c r="B396" s="15">
        <v>902</v>
      </c>
      <c r="C396" s="15" t="s">
        <v>83</v>
      </c>
      <c r="D396" s="15" t="s">
        <v>16</v>
      </c>
      <c r="E396" s="12"/>
      <c r="F396" s="22"/>
      <c r="G396" s="5">
        <f>G397+G400</f>
        <v>1177900</v>
      </c>
      <c r="H396" s="3">
        <f>H397+H400</f>
        <v>54337715</v>
      </c>
      <c r="I396" s="3">
        <f>I397+I400</f>
        <v>27000</v>
      </c>
      <c r="J396" s="3"/>
      <c r="K396" s="3">
        <f>K397+K400</f>
        <v>381000</v>
      </c>
      <c r="L396" s="3"/>
      <c r="M396" s="3">
        <f>M397+M400</f>
        <v>1863475.88</v>
      </c>
      <c r="N396" s="3"/>
      <c r="O396" s="3"/>
      <c r="P396" s="3"/>
      <c r="Q396" s="3"/>
      <c r="R396" s="3"/>
      <c r="S396" s="3">
        <f>S397+S400</f>
        <v>51346</v>
      </c>
      <c r="T396" s="3">
        <f>T397+T400</f>
        <v>57838436.88</v>
      </c>
      <c r="U396" s="41"/>
    </row>
    <row r="397" spans="1:21" ht="25.5">
      <c r="A397" s="23" t="s">
        <v>138</v>
      </c>
      <c r="B397" s="12">
        <v>902</v>
      </c>
      <c r="C397" s="12" t="s">
        <v>83</v>
      </c>
      <c r="D397" s="12" t="s">
        <v>16</v>
      </c>
      <c r="E397" s="12" t="s">
        <v>178</v>
      </c>
      <c r="F397" s="19" t="s">
        <v>0</v>
      </c>
      <c r="G397" s="20">
        <f>G398</f>
        <v>917900</v>
      </c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21">
        <f>T398</f>
        <v>917900</v>
      </c>
      <c r="U397" s="41"/>
    </row>
    <row r="398" spans="1:21" ht="25.5">
      <c r="A398" s="1" t="s">
        <v>23</v>
      </c>
      <c r="B398" s="12">
        <v>902</v>
      </c>
      <c r="C398" s="12" t="s">
        <v>83</v>
      </c>
      <c r="D398" s="12" t="s">
        <v>16</v>
      </c>
      <c r="E398" s="12" t="s">
        <v>178</v>
      </c>
      <c r="F398" s="22" t="s">
        <v>24</v>
      </c>
      <c r="G398" s="20">
        <f>G399</f>
        <v>917900</v>
      </c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21">
        <f>T399</f>
        <v>917900</v>
      </c>
      <c r="U398" s="41"/>
    </row>
    <row r="399" spans="1:21" ht="38.25">
      <c r="A399" s="1" t="s">
        <v>25</v>
      </c>
      <c r="B399" s="12">
        <v>902</v>
      </c>
      <c r="C399" s="12" t="s">
        <v>83</v>
      </c>
      <c r="D399" s="12" t="s">
        <v>16</v>
      </c>
      <c r="E399" s="12" t="s">
        <v>178</v>
      </c>
      <c r="F399" s="22" t="s">
        <v>26</v>
      </c>
      <c r="G399" s="20">
        <v>917900</v>
      </c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21">
        <f>G399+H399+I399+J399+K399+L399+M399+N399</f>
        <v>917900</v>
      </c>
      <c r="U399" s="41"/>
    </row>
    <row r="400" spans="1:21" ht="38.25">
      <c r="A400" s="23" t="s">
        <v>179</v>
      </c>
      <c r="B400" s="12">
        <v>902</v>
      </c>
      <c r="C400" s="12" t="s">
        <v>83</v>
      </c>
      <c r="D400" s="12" t="s">
        <v>16</v>
      </c>
      <c r="E400" s="12" t="s">
        <v>180</v>
      </c>
      <c r="F400" s="22"/>
      <c r="G400" s="20">
        <f>G401</f>
        <v>260000</v>
      </c>
      <c r="H400" s="21">
        <f>H401+H403</f>
        <v>54337715</v>
      </c>
      <c r="I400" s="21">
        <f>I401+I403</f>
        <v>27000</v>
      </c>
      <c r="J400" s="21"/>
      <c r="K400" s="21">
        <f>K401+K403</f>
        <v>381000</v>
      </c>
      <c r="L400" s="21"/>
      <c r="M400" s="21">
        <f>M401+M403</f>
        <v>1863475.88</v>
      </c>
      <c r="N400" s="21"/>
      <c r="O400" s="21"/>
      <c r="P400" s="21"/>
      <c r="Q400" s="21"/>
      <c r="R400" s="21"/>
      <c r="S400" s="21">
        <f>S401+S403</f>
        <v>51346</v>
      </c>
      <c r="T400" s="21">
        <f>T401+T403</f>
        <v>56920536.88</v>
      </c>
      <c r="U400" s="41"/>
    </row>
    <row r="401" spans="1:21" ht="25.5">
      <c r="A401" s="1" t="s">
        <v>23</v>
      </c>
      <c r="B401" s="12">
        <v>902</v>
      </c>
      <c r="C401" s="12" t="s">
        <v>83</v>
      </c>
      <c r="D401" s="12" t="s">
        <v>16</v>
      </c>
      <c r="E401" s="12" t="s">
        <v>180</v>
      </c>
      <c r="F401" s="22" t="s">
        <v>24</v>
      </c>
      <c r="G401" s="20">
        <f>G402</f>
        <v>260000</v>
      </c>
      <c r="H401" s="10"/>
      <c r="I401" s="21">
        <f>I402</f>
        <v>27000</v>
      </c>
      <c r="J401" s="21"/>
      <c r="K401" s="21">
        <f>K402</f>
        <v>1000</v>
      </c>
      <c r="L401" s="21"/>
      <c r="M401" s="21"/>
      <c r="N401" s="21"/>
      <c r="O401" s="21"/>
      <c r="P401" s="21"/>
      <c r="Q401" s="21"/>
      <c r="R401" s="21"/>
      <c r="S401" s="21">
        <f>S402</f>
        <v>51346</v>
      </c>
      <c r="T401" s="21">
        <f>T402</f>
        <v>339346</v>
      </c>
      <c r="U401" s="41"/>
    </row>
    <row r="402" spans="1:21" ht="38.25">
      <c r="A402" s="1" t="s">
        <v>25</v>
      </c>
      <c r="B402" s="12">
        <v>902</v>
      </c>
      <c r="C402" s="12" t="s">
        <v>83</v>
      </c>
      <c r="D402" s="12" t="s">
        <v>16</v>
      </c>
      <c r="E402" s="12" t="s">
        <v>180</v>
      </c>
      <c r="F402" s="22" t="s">
        <v>26</v>
      </c>
      <c r="G402" s="20">
        <v>260000</v>
      </c>
      <c r="H402" s="10"/>
      <c r="I402" s="10">
        <v>27000</v>
      </c>
      <c r="J402" s="10"/>
      <c r="K402" s="10">
        <v>1000</v>
      </c>
      <c r="L402" s="10"/>
      <c r="M402" s="10"/>
      <c r="N402" s="10"/>
      <c r="O402" s="10"/>
      <c r="P402" s="10"/>
      <c r="Q402" s="10"/>
      <c r="R402" s="10"/>
      <c r="S402" s="10">
        <v>51346</v>
      </c>
      <c r="T402" s="21">
        <f>G402+H402+I402+J402+K402+L402+M402+N402+O402+Q402+P402+S402</f>
        <v>339346</v>
      </c>
      <c r="U402" s="41"/>
    </row>
    <row r="403" spans="1:21" ht="38.25">
      <c r="A403" s="1" t="s">
        <v>272</v>
      </c>
      <c r="B403" s="12">
        <v>902</v>
      </c>
      <c r="C403" s="12" t="s">
        <v>83</v>
      </c>
      <c r="D403" s="12" t="s">
        <v>16</v>
      </c>
      <c r="E403" s="12" t="s">
        <v>180</v>
      </c>
      <c r="F403" s="22">
        <v>400</v>
      </c>
      <c r="G403" s="20"/>
      <c r="H403" s="21">
        <f>H405</f>
        <v>54337715</v>
      </c>
      <c r="I403" s="21"/>
      <c r="J403" s="21"/>
      <c r="K403" s="21">
        <f>K404</f>
        <v>380000</v>
      </c>
      <c r="L403" s="21"/>
      <c r="M403" s="21">
        <f>M404</f>
        <v>1863475.88</v>
      </c>
      <c r="N403" s="21"/>
      <c r="O403" s="21"/>
      <c r="P403" s="21"/>
      <c r="Q403" s="21"/>
      <c r="R403" s="21"/>
      <c r="S403" s="21"/>
      <c r="T403" s="21">
        <f>T404</f>
        <v>56581190.88</v>
      </c>
      <c r="U403" s="41"/>
    </row>
    <row r="404" spans="1:21" ht="12.75">
      <c r="A404" s="1"/>
      <c r="B404" s="12">
        <v>902</v>
      </c>
      <c r="C404" s="12" t="s">
        <v>83</v>
      </c>
      <c r="D404" s="12" t="s">
        <v>16</v>
      </c>
      <c r="E404" s="12" t="s">
        <v>180</v>
      </c>
      <c r="F404" s="22">
        <v>410</v>
      </c>
      <c r="G404" s="20"/>
      <c r="H404" s="21"/>
      <c r="I404" s="21"/>
      <c r="J404" s="21"/>
      <c r="K404" s="21">
        <f>K405</f>
        <v>380000</v>
      </c>
      <c r="L404" s="21"/>
      <c r="M404" s="21">
        <f>M405</f>
        <v>1863475.88</v>
      </c>
      <c r="N404" s="21"/>
      <c r="O404" s="21"/>
      <c r="P404" s="21"/>
      <c r="Q404" s="21"/>
      <c r="R404" s="21"/>
      <c r="S404" s="21"/>
      <c r="T404" s="21">
        <f>T405</f>
        <v>56581190.88</v>
      </c>
      <c r="U404" s="41"/>
    </row>
    <row r="405" spans="1:21" ht="38.25">
      <c r="A405" s="1" t="s">
        <v>273</v>
      </c>
      <c r="B405" s="12">
        <v>902</v>
      </c>
      <c r="C405" s="12" t="s">
        <v>83</v>
      </c>
      <c r="D405" s="12" t="s">
        <v>16</v>
      </c>
      <c r="E405" s="12" t="s">
        <v>180</v>
      </c>
      <c r="F405" s="22">
        <v>414</v>
      </c>
      <c r="G405" s="20"/>
      <c r="H405" s="10">
        <v>54337715</v>
      </c>
      <c r="I405" s="10"/>
      <c r="J405" s="10"/>
      <c r="K405" s="10">
        <v>380000</v>
      </c>
      <c r="L405" s="10"/>
      <c r="M405" s="10">
        <v>1863475.88</v>
      </c>
      <c r="N405" s="10"/>
      <c r="O405" s="10"/>
      <c r="P405" s="10"/>
      <c r="Q405" s="10"/>
      <c r="R405" s="10"/>
      <c r="S405" s="10"/>
      <c r="T405" s="21">
        <f>G405+H405+I405+J405+K405+L405+M405+N405</f>
        <v>56581190.88</v>
      </c>
      <c r="U405" s="41"/>
    </row>
    <row r="406" spans="1:21" ht="25.5">
      <c r="A406" s="14" t="s">
        <v>126</v>
      </c>
      <c r="B406" s="15">
        <v>903</v>
      </c>
      <c r="C406" s="17" t="s">
        <v>0</v>
      </c>
      <c r="D406" s="17" t="s">
        <v>0</v>
      </c>
      <c r="E406" s="17" t="s">
        <v>0</v>
      </c>
      <c r="F406" s="18" t="s">
        <v>0</v>
      </c>
      <c r="G406" s="5">
        <f>G407</f>
        <v>5510800</v>
      </c>
      <c r="H406" s="3">
        <f>H407</f>
        <v>-3071.61</v>
      </c>
      <c r="I406" s="3"/>
      <c r="J406" s="3"/>
      <c r="K406" s="3">
        <f>K407</f>
        <v>225673</v>
      </c>
      <c r="L406" s="3">
        <f>L407+L426</f>
        <v>18486</v>
      </c>
      <c r="M406" s="3">
        <f>M407+M426</f>
        <v>146399.5</v>
      </c>
      <c r="N406" s="3"/>
      <c r="O406" s="3"/>
      <c r="P406" s="3">
        <f>P407+P426</f>
        <v>30000</v>
      </c>
      <c r="Q406" s="3">
        <f>Q407+Q426</f>
        <v>-5100</v>
      </c>
      <c r="R406" s="3"/>
      <c r="S406" s="3"/>
      <c r="T406" s="3">
        <f>T407+T426</f>
        <v>5923186.890000001</v>
      </c>
      <c r="U406" s="41"/>
    </row>
    <row r="407" spans="1:21" ht="12.75">
      <c r="A407" s="14" t="s">
        <v>15</v>
      </c>
      <c r="B407" s="15">
        <v>903</v>
      </c>
      <c r="C407" s="15" t="s">
        <v>16</v>
      </c>
      <c r="D407" s="17" t="s">
        <v>0</v>
      </c>
      <c r="E407" s="17" t="s">
        <v>0</v>
      </c>
      <c r="F407" s="18" t="s">
        <v>0</v>
      </c>
      <c r="G407" s="5">
        <f>G408</f>
        <v>5510800</v>
      </c>
      <c r="H407" s="3">
        <f>H408</f>
        <v>-3071.61</v>
      </c>
      <c r="I407" s="3"/>
      <c r="J407" s="3"/>
      <c r="K407" s="3">
        <f>K408</f>
        <v>225673</v>
      </c>
      <c r="L407" s="3"/>
      <c r="M407" s="3">
        <f>M408</f>
        <v>146399.5</v>
      </c>
      <c r="N407" s="3"/>
      <c r="O407" s="3"/>
      <c r="P407" s="3">
        <f>P408</f>
        <v>30000</v>
      </c>
      <c r="Q407" s="3"/>
      <c r="R407" s="3"/>
      <c r="S407" s="3"/>
      <c r="T407" s="3">
        <f>T408</f>
        <v>5909800.890000001</v>
      </c>
      <c r="U407" s="41"/>
    </row>
    <row r="408" spans="1:21" ht="12.75">
      <c r="A408" s="14" t="s">
        <v>36</v>
      </c>
      <c r="B408" s="15">
        <v>903</v>
      </c>
      <c r="C408" s="15" t="s">
        <v>16</v>
      </c>
      <c r="D408" s="15" t="s">
        <v>37</v>
      </c>
      <c r="E408" s="17" t="s">
        <v>0</v>
      </c>
      <c r="F408" s="18" t="s">
        <v>0</v>
      </c>
      <c r="G408" s="5">
        <f>G409+G420+G423</f>
        <v>5510800</v>
      </c>
      <c r="H408" s="3">
        <f>H409+H420+H423</f>
        <v>-3071.61</v>
      </c>
      <c r="I408" s="3"/>
      <c r="J408" s="3"/>
      <c r="K408" s="3">
        <f>K409+K420+K423</f>
        <v>225673</v>
      </c>
      <c r="L408" s="3"/>
      <c r="M408" s="3">
        <f>M409+M420+M423</f>
        <v>146399.5</v>
      </c>
      <c r="N408" s="3"/>
      <c r="O408" s="3"/>
      <c r="P408" s="3">
        <f>P409+P420+P423</f>
        <v>30000</v>
      </c>
      <c r="Q408" s="3"/>
      <c r="R408" s="3"/>
      <c r="S408" s="3"/>
      <c r="T408" s="3">
        <f>T409+T420+T423</f>
        <v>5909800.890000001</v>
      </c>
      <c r="U408" s="41"/>
    </row>
    <row r="409" spans="1:21" ht="25.5">
      <c r="A409" s="23" t="s">
        <v>140</v>
      </c>
      <c r="B409" s="12">
        <v>903</v>
      </c>
      <c r="C409" s="12" t="s">
        <v>16</v>
      </c>
      <c r="D409" s="12" t="s">
        <v>37</v>
      </c>
      <c r="E409" s="12" t="s">
        <v>181</v>
      </c>
      <c r="F409" s="19"/>
      <c r="G409" s="20">
        <f>G410+G414+G417</f>
        <v>4469200</v>
      </c>
      <c r="H409" s="21">
        <f>H410+H414+H417</f>
        <v>-3071.61</v>
      </c>
      <c r="I409" s="21"/>
      <c r="J409" s="21"/>
      <c r="K409" s="21">
        <f>K410+K414+K417</f>
        <v>225673</v>
      </c>
      <c r="L409" s="21"/>
      <c r="M409" s="21"/>
      <c r="N409" s="21"/>
      <c r="O409" s="21"/>
      <c r="P409" s="21"/>
      <c r="Q409" s="21"/>
      <c r="R409" s="21"/>
      <c r="S409" s="21"/>
      <c r="T409" s="21">
        <f>T410+T414+T417</f>
        <v>4691801.390000001</v>
      </c>
      <c r="U409" s="41"/>
    </row>
    <row r="410" spans="1:21" ht="63.75">
      <c r="A410" s="1" t="s">
        <v>19</v>
      </c>
      <c r="B410" s="12">
        <v>903</v>
      </c>
      <c r="C410" s="12" t="s">
        <v>16</v>
      </c>
      <c r="D410" s="12" t="s">
        <v>37</v>
      </c>
      <c r="E410" s="12" t="s">
        <v>181</v>
      </c>
      <c r="F410" s="22" t="s">
        <v>20</v>
      </c>
      <c r="G410" s="20">
        <f>G411</f>
        <v>3352082</v>
      </c>
      <c r="H410" s="21">
        <f>H411</f>
        <v>-3071.61</v>
      </c>
      <c r="I410" s="21"/>
      <c r="J410" s="21"/>
      <c r="K410" s="21">
        <f>K411</f>
        <v>225673</v>
      </c>
      <c r="L410" s="21"/>
      <c r="M410" s="21"/>
      <c r="N410" s="21"/>
      <c r="O410" s="21"/>
      <c r="P410" s="21"/>
      <c r="Q410" s="21"/>
      <c r="R410" s="21"/>
      <c r="S410" s="21"/>
      <c r="T410" s="21">
        <f>T411</f>
        <v>3574683.39</v>
      </c>
      <c r="U410" s="41"/>
    </row>
    <row r="411" spans="1:21" ht="25.5">
      <c r="A411" s="1" t="s">
        <v>21</v>
      </c>
      <c r="B411" s="12">
        <v>903</v>
      </c>
      <c r="C411" s="12" t="s">
        <v>16</v>
      </c>
      <c r="D411" s="12" t="s">
        <v>37</v>
      </c>
      <c r="E411" s="12" t="s">
        <v>181</v>
      </c>
      <c r="F411" s="22" t="s">
        <v>22</v>
      </c>
      <c r="G411" s="20">
        <f>G412+G413</f>
        <v>3352082</v>
      </c>
      <c r="H411" s="21">
        <f>H412+H413</f>
        <v>-3071.61</v>
      </c>
      <c r="I411" s="21"/>
      <c r="J411" s="21"/>
      <c r="K411" s="21">
        <f>K412+K413</f>
        <v>225673</v>
      </c>
      <c r="L411" s="21"/>
      <c r="M411" s="21"/>
      <c r="N411" s="21"/>
      <c r="O411" s="21"/>
      <c r="P411" s="21"/>
      <c r="Q411" s="21"/>
      <c r="R411" s="21"/>
      <c r="S411" s="21"/>
      <c r="T411" s="21">
        <f>T412+T413</f>
        <v>3574683.39</v>
      </c>
      <c r="U411" s="41"/>
    </row>
    <row r="412" spans="1:21" ht="38.25">
      <c r="A412" s="1" t="s">
        <v>227</v>
      </c>
      <c r="B412" s="12">
        <v>903</v>
      </c>
      <c r="C412" s="12" t="s">
        <v>16</v>
      </c>
      <c r="D412" s="12" t="s">
        <v>37</v>
      </c>
      <c r="E412" s="12" t="s">
        <v>181</v>
      </c>
      <c r="F412" s="22">
        <v>121</v>
      </c>
      <c r="G412" s="20">
        <v>3253392</v>
      </c>
      <c r="H412" s="10">
        <v>-3071.61</v>
      </c>
      <c r="I412" s="10"/>
      <c r="J412" s="10"/>
      <c r="K412" s="10">
        <v>225673</v>
      </c>
      <c r="L412" s="10"/>
      <c r="M412" s="10"/>
      <c r="N412" s="10"/>
      <c r="O412" s="10"/>
      <c r="P412" s="10"/>
      <c r="Q412" s="10"/>
      <c r="R412" s="10"/>
      <c r="S412" s="10"/>
      <c r="T412" s="21">
        <f>G412+H412+I412+J412+K412+L412+M412+N412</f>
        <v>3475993.39</v>
      </c>
      <c r="U412" s="41"/>
    </row>
    <row r="413" spans="1:21" ht="38.25">
      <c r="A413" s="1" t="s">
        <v>139</v>
      </c>
      <c r="B413" s="12">
        <v>903</v>
      </c>
      <c r="C413" s="12" t="s">
        <v>16</v>
      </c>
      <c r="D413" s="12" t="s">
        <v>37</v>
      </c>
      <c r="E413" s="12" t="s">
        <v>181</v>
      </c>
      <c r="F413" s="22">
        <v>122</v>
      </c>
      <c r="G413" s="20">
        <v>98690</v>
      </c>
      <c r="H413" s="10">
        <v>0</v>
      </c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21">
        <f>G413+H413+I413+J413+K413+L413+M413+N413</f>
        <v>98690</v>
      </c>
      <c r="U413" s="41"/>
    </row>
    <row r="414" spans="1:21" ht="25.5">
      <c r="A414" s="1" t="s">
        <v>23</v>
      </c>
      <c r="B414" s="12">
        <v>903</v>
      </c>
      <c r="C414" s="12" t="s">
        <v>16</v>
      </c>
      <c r="D414" s="12" t="s">
        <v>37</v>
      </c>
      <c r="E414" s="12" t="s">
        <v>181</v>
      </c>
      <c r="F414" s="22">
        <v>200</v>
      </c>
      <c r="G414" s="20">
        <f>G415</f>
        <v>605490</v>
      </c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21">
        <f>T415</f>
        <v>605490</v>
      </c>
      <c r="U414" s="41"/>
    </row>
    <row r="415" spans="1:21" ht="38.25">
      <c r="A415" s="1" t="s">
        <v>25</v>
      </c>
      <c r="B415" s="12">
        <v>903</v>
      </c>
      <c r="C415" s="12" t="s">
        <v>16</v>
      </c>
      <c r="D415" s="12" t="s">
        <v>37</v>
      </c>
      <c r="E415" s="12" t="s">
        <v>181</v>
      </c>
      <c r="F415" s="22">
        <v>240</v>
      </c>
      <c r="G415" s="20">
        <v>605490</v>
      </c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21">
        <f>G415+H415+I415+J415+K415+L415+M415+N415</f>
        <v>605490</v>
      </c>
      <c r="U415" s="41"/>
    </row>
    <row r="416" spans="1:21" ht="12.75">
      <c r="A416" s="1" t="s">
        <v>27</v>
      </c>
      <c r="B416" s="12">
        <v>903</v>
      </c>
      <c r="C416" s="12" t="s">
        <v>16</v>
      </c>
      <c r="D416" s="12" t="s">
        <v>37</v>
      </c>
      <c r="E416" s="12" t="s">
        <v>181</v>
      </c>
      <c r="F416" s="22">
        <v>800</v>
      </c>
      <c r="G416" s="20">
        <f>G417</f>
        <v>511628</v>
      </c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21">
        <f>T417</f>
        <v>511628</v>
      </c>
      <c r="U416" s="41"/>
    </row>
    <row r="417" spans="1:21" ht="12.75">
      <c r="A417" s="1" t="s">
        <v>101</v>
      </c>
      <c r="B417" s="12">
        <v>903</v>
      </c>
      <c r="C417" s="12" t="s">
        <v>16</v>
      </c>
      <c r="D417" s="12" t="s">
        <v>37</v>
      </c>
      <c r="E417" s="12" t="s">
        <v>181</v>
      </c>
      <c r="F417" s="22">
        <v>850</v>
      </c>
      <c r="G417" s="20">
        <f>G418+G419</f>
        <v>511628</v>
      </c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21">
        <f>T418+T419</f>
        <v>511628</v>
      </c>
      <c r="U417" s="41"/>
    </row>
    <row r="418" spans="1:21" ht="25.5">
      <c r="A418" s="1" t="s">
        <v>29</v>
      </c>
      <c r="B418" s="12">
        <v>903</v>
      </c>
      <c r="C418" s="12" t="s">
        <v>16</v>
      </c>
      <c r="D418" s="12" t="s">
        <v>37</v>
      </c>
      <c r="E418" s="12" t="s">
        <v>181</v>
      </c>
      <c r="F418" s="22">
        <v>851</v>
      </c>
      <c r="G418" s="20">
        <v>485928</v>
      </c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21">
        <f>G418+H418+I418+J418+K418+L418+M418+N418</f>
        <v>485928</v>
      </c>
      <c r="U418" s="41"/>
    </row>
    <row r="419" spans="1:21" ht="12.75">
      <c r="A419" s="1" t="s">
        <v>31</v>
      </c>
      <c r="B419" s="12">
        <v>903</v>
      </c>
      <c r="C419" s="12" t="s">
        <v>16</v>
      </c>
      <c r="D419" s="12" t="s">
        <v>37</v>
      </c>
      <c r="E419" s="12" t="s">
        <v>181</v>
      </c>
      <c r="F419" s="22">
        <v>852</v>
      </c>
      <c r="G419" s="20">
        <v>25700</v>
      </c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21">
        <f>G419+H419+I419+J419+K419+L419+M419+N419</f>
        <v>25700</v>
      </c>
      <c r="U419" s="41"/>
    </row>
    <row r="420" spans="1:21" ht="38.25">
      <c r="A420" s="23" t="s">
        <v>183</v>
      </c>
      <c r="B420" s="12">
        <v>903</v>
      </c>
      <c r="C420" s="12" t="s">
        <v>16</v>
      </c>
      <c r="D420" s="12" t="s">
        <v>37</v>
      </c>
      <c r="E420" s="12" t="s">
        <v>182</v>
      </c>
      <c r="F420" s="19" t="s">
        <v>0</v>
      </c>
      <c r="G420" s="20">
        <f>G421</f>
        <v>1000000</v>
      </c>
      <c r="H420" s="10"/>
      <c r="I420" s="10"/>
      <c r="J420" s="10"/>
      <c r="K420" s="10"/>
      <c r="L420" s="10"/>
      <c r="M420" s="21">
        <f>M421</f>
        <v>146399.5</v>
      </c>
      <c r="N420" s="21"/>
      <c r="O420" s="21"/>
      <c r="P420" s="21"/>
      <c r="Q420" s="21"/>
      <c r="R420" s="21"/>
      <c r="S420" s="21"/>
      <c r="T420" s="21">
        <f>T421</f>
        <v>1146399.5</v>
      </c>
      <c r="U420" s="41"/>
    </row>
    <row r="421" spans="1:21" ht="25.5">
      <c r="A421" s="1" t="s">
        <v>23</v>
      </c>
      <c r="B421" s="12">
        <v>903</v>
      </c>
      <c r="C421" s="12" t="s">
        <v>16</v>
      </c>
      <c r="D421" s="12" t="s">
        <v>37</v>
      </c>
      <c r="E421" s="12" t="s">
        <v>182</v>
      </c>
      <c r="F421" s="22" t="s">
        <v>24</v>
      </c>
      <c r="G421" s="20">
        <f>G422</f>
        <v>1000000</v>
      </c>
      <c r="H421" s="10"/>
      <c r="I421" s="10"/>
      <c r="J421" s="10"/>
      <c r="K421" s="10"/>
      <c r="L421" s="10"/>
      <c r="M421" s="21">
        <f>M422</f>
        <v>146399.5</v>
      </c>
      <c r="N421" s="21"/>
      <c r="O421" s="21"/>
      <c r="P421" s="21"/>
      <c r="Q421" s="21"/>
      <c r="R421" s="21"/>
      <c r="S421" s="21"/>
      <c r="T421" s="21">
        <f>T422</f>
        <v>1146399.5</v>
      </c>
      <c r="U421" s="41"/>
    </row>
    <row r="422" spans="1:21" ht="38.25">
      <c r="A422" s="1" t="s">
        <v>25</v>
      </c>
      <c r="B422" s="12">
        <v>903</v>
      </c>
      <c r="C422" s="12" t="s">
        <v>16</v>
      </c>
      <c r="D422" s="12" t="s">
        <v>37</v>
      </c>
      <c r="E422" s="12" t="s">
        <v>182</v>
      </c>
      <c r="F422" s="22" t="s">
        <v>26</v>
      </c>
      <c r="G422" s="20">
        <v>1000000</v>
      </c>
      <c r="H422" s="10"/>
      <c r="I422" s="10"/>
      <c r="J422" s="10"/>
      <c r="K422" s="10"/>
      <c r="L422" s="10"/>
      <c r="M422" s="10">
        <v>146399.5</v>
      </c>
      <c r="N422" s="10"/>
      <c r="O422" s="10"/>
      <c r="P422" s="10"/>
      <c r="Q422" s="10"/>
      <c r="R422" s="10"/>
      <c r="S422" s="10"/>
      <c r="T422" s="21">
        <f>G422+H422+I422+J422+K422+L422+M422+N422</f>
        <v>1146399.5</v>
      </c>
      <c r="U422" s="41"/>
    </row>
    <row r="423" spans="1:21" ht="25.5">
      <c r="A423" s="23" t="s">
        <v>185</v>
      </c>
      <c r="B423" s="12">
        <v>903</v>
      </c>
      <c r="C423" s="12" t="s">
        <v>16</v>
      </c>
      <c r="D423" s="12" t="s">
        <v>37</v>
      </c>
      <c r="E423" s="12" t="s">
        <v>184</v>
      </c>
      <c r="F423" s="22"/>
      <c r="G423" s="20">
        <f>G424</f>
        <v>41600</v>
      </c>
      <c r="H423" s="10"/>
      <c r="I423" s="10"/>
      <c r="J423" s="10"/>
      <c r="K423" s="10"/>
      <c r="L423" s="10"/>
      <c r="M423" s="10"/>
      <c r="N423" s="10"/>
      <c r="O423" s="10"/>
      <c r="P423" s="21">
        <f>P424</f>
        <v>30000</v>
      </c>
      <c r="Q423" s="21"/>
      <c r="R423" s="21"/>
      <c r="S423" s="21"/>
      <c r="T423" s="21">
        <f>T424</f>
        <v>71600</v>
      </c>
      <c r="U423" s="41"/>
    </row>
    <row r="424" spans="1:21" ht="25.5">
      <c r="A424" s="1" t="s">
        <v>23</v>
      </c>
      <c r="B424" s="12">
        <v>903</v>
      </c>
      <c r="C424" s="12" t="s">
        <v>16</v>
      </c>
      <c r="D424" s="12" t="s">
        <v>37</v>
      </c>
      <c r="E424" s="12" t="s">
        <v>184</v>
      </c>
      <c r="F424" s="22" t="s">
        <v>24</v>
      </c>
      <c r="G424" s="20">
        <f>G425</f>
        <v>41600</v>
      </c>
      <c r="H424" s="10"/>
      <c r="I424" s="10"/>
      <c r="J424" s="10"/>
      <c r="K424" s="10"/>
      <c r="L424" s="10"/>
      <c r="M424" s="10"/>
      <c r="N424" s="10"/>
      <c r="O424" s="10"/>
      <c r="P424" s="21">
        <f>P425</f>
        <v>30000</v>
      </c>
      <c r="Q424" s="21"/>
      <c r="R424" s="21"/>
      <c r="S424" s="21"/>
      <c r="T424" s="21">
        <f>T425</f>
        <v>71600</v>
      </c>
      <c r="U424" s="41"/>
    </row>
    <row r="425" spans="1:21" ht="38.25">
      <c r="A425" s="1" t="s">
        <v>25</v>
      </c>
      <c r="B425" s="12">
        <v>903</v>
      </c>
      <c r="C425" s="12" t="s">
        <v>16</v>
      </c>
      <c r="D425" s="12" t="s">
        <v>37</v>
      </c>
      <c r="E425" s="12" t="s">
        <v>184</v>
      </c>
      <c r="F425" s="22" t="s">
        <v>26</v>
      </c>
      <c r="G425" s="20">
        <v>41600</v>
      </c>
      <c r="H425" s="10"/>
      <c r="I425" s="10"/>
      <c r="J425" s="10"/>
      <c r="K425" s="10"/>
      <c r="L425" s="10"/>
      <c r="M425" s="10"/>
      <c r="N425" s="10"/>
      <c r="O425" s="10"/>
      <c r="P425" s="10">
        <v>30000</v>
      </c>
      <c r="Q425" s="10"/>
      <c r="R425" s="10"/>
      <c r="S425" s="10"/>
      <c r="T425" s="21">
        <f>G425+H425+I425+J425+K425+L425+M425+N425+P425</f>
        <v>71600</v>
      </c>
      <c r="U425" s="41"/>
    </row>
    <row r="426" spans="1:21" ht="12.75">
      <c r="A426" s="14" t="s">
        <v>48</v>
      </c>
      <c r="B426" s="12">
        <v>903</v>
      </c>
      <c r="C426" s="15" t="s">
        <v>35</v>
      </c>
      <c r="D426" s="15"/>
      <c r="E426" s="12"/>
      <c r="F426" s="22"/>
      <c r="G426" s="20"/>
      <c r="H426" s="10"/>
      <c r="I426" s="10"/>
      <c r="J426" s="10"/>
      <c r="K426" s="10"/>
      <c r="L426" s="21">
        <f>L427</f>
        <v>18486</v>
      </c>
      <c r="M426" s="21"/>
      <c r="N426" s="21"/>
      <c r="O426" s="21"/>
      <c r="P426" s="21"/>
      <c r="Q426" s="21">
        <f aca="true" t="shared" si="29" ref="Q426:T429">Q427</f>
        <v>-5100</v>
      </c>
      <c r="R426" s="21"/>
      <c r="S426" s="21"/>
      <c r="T426" s="21">
        <f t="shared" si="29"/>
        <v>13386</v>
      </c>
      <c r="U426" s="41"/>
    </row>
    <row r="427" spans="1:21" ht="12.75">
      <c r="A427" s="14" t="s">
        <v>55</v>
      </c>
      <c r="B427" s="12">
        <v>903</v>
      </c>
      <c r="C427" s="15" t="s">
        <v>35</v>
      </c>
      <c r="D427" s="15" t="s">
        <v>56</v>
      </c>
      <c r="E427" s="12"/>
      <c r="F427" s="22"/>
      <c r="G427" s="20"/>
      <c r="H427" s="10"/>
      <c r="I427" s="10"/>
      <c r="J427" s="10"/>
      <c r="K427" s="10"/>
      <c r="L427" s="21">
        <f>L428</f>
        <v>18486</v>
      </c>
      <c r="M427" s="21"/>
      <c r="N427" s="21"/>
      <c r="O427" s="21"/>
      <c r="P427" s="21"/>
      <c r="Q427" s="21">
        <f t="shared" si="29"/>
        <v>-5100</v>
      </c>
      <c r="R427" s="21"/>
      <c r="S427" s="21"/>
      <c r="T427" s="21">
        <f t="shared" si="29"/>
        <v>13386</v>
      </c>
      <c r="U427" s="41"/>
    </row>
    <row r="428" spans="1:21" ht="63.75">
      <c r="A428" s="1" t="s">
        <v>264</v>
      </c>
      <c r="B428" s="12">
        <v>903</v>
      </c>
      <c r="C428" s="15" t="s">
        <v>35</v>
      </c>
      <c r="D428" s="15" t="s">
        <v>56</v>
      </c>
      <c r="E428" s="12" t="s">
        <v>263</v>
      </c>
      <c r="F428" s="22"/>
      <c r="G428" s="20"/>
      <c r="H428" s="10"/>
      <c r="I428" s="10"/>
      <c r="J428" s="10"/>
      <c r="K428" s="10"/>
      <c r="L428" s="21">
        <f>L429</f>
        <v>18486</v>
      </c>
      <c r="M428" s="21"/>
      <c r="N428" s="21"/>
      <c r="O428" s="21"/>
      <c r="P428" s="21"/>
      <c r="Q428" s="21">
        <f t="shared" si="29"/>
        <v>-5100</v>
      </c>
      <c r="R428" s="21"/>
      <c r="S428" s="21"/>
      <c r="T428" s="21">
        <f t="shared" si="29"/>
        <v>13386</v>
      </c>
      <c r="U428" s="41"/>
    </row>
    <row r="429" spans="1:21" ht="25.5">
      <c r="A429" s="1" t="s">
        <v>23</v>
      </c>
      <c r="B429" s="12">
        <v>903</v>
      </c>
      <c r="C429" s="15" t="s">
        <v>35</v>
      </c>
      <c r="D429" s="15" t="s">
        <v>56</v>
      </c>
      <c r="E429" s="12" t="s">
        <v>263</v>
      </c>
      <c r="F429" s="22">
        <v>200</v>
      </c>
      <c r="G429" s="20"/>
      <c r="H429" s="10"/>
      <c r="I429" s="10"/>
      <c r="J429" s="10"/>
      <c r="K429" s="10"/>
      <c r="L429" s="21">
        <f>L430</f>
        <v>18486</v>
      </c>
      <c r="M429" s="21"/>
      <c r="N429" s="21"/>
      <c r="O429" s="21"/>
      <c r="P429" s="21"/>
      <c r="Q429" s="21">
        <f t="shared" si="29"/>
        <v>-5100</v>
      </c>
      <c r="R429" s="21"/>
      <c r="S429" s="21"/>
      <c r="T429" s="21">
        <f t="shared" si="29"/>
        <v>13386</v>
      </c>
      <c r="U429" s="41"/>
    </row>
    <row r="430" spans="1:21" ht="38.25">
      <c r="A430" s="1" t="s">
        <v>25</v>
      </c>
      <c r="B430" s="12">
        <v>903</v>
      </c>
      <c r="C430" s="15" t="s">
        <v>35</v>
      </c>
      <c r="D430" s="15" t="s">
        <v>56</v>
      </c>
      <c r="E430" s="12" t="s">
        <v>263</v>
      </c>
      <c r="F430" s="22">
        <v>240</v>
      </c>
      <c r="G430" s="20"/>
      <c r="H430" s="10"/>
      <c r="I430" s="10"/>
      <c r="J430" s="10"/>
      <c r="K430" s="10"/>
      <c r="L430" s="10">
        <v>18486</v>
      </c>
      <c r="M430" s="10"/>
      <c r="N430" s="10"/>
      <c r="O430" s="10"/>
      <c r="P430" s="10"/>
      <c r="Q430" s="10">
        <v>-5100</v>
      </c>
      <c r="R430" s="10"/>
      <c r="S430" s="10"/>
      <c r="T430" s="21">
        <f>G430+H430+I430+J430+K430+L430+M430+N430+O430+Q430</f>
        <v>13386</v>
      </c>
      <c r="U430" s="41"/>
    </row>
    <row r="431" spans="1:21" ht="25.5">
      <c r="A431" s="14" t="s">
        <v>127</v>
      </c>
      <c r="B431" s="15">
        <v>921</v>
      </c>
      <c r="C431" s="17" t="s">
        <v>0</v>
      </c>
      <c r="D431" s="17" t="s">
        <v>0</v>
      </c>
      <c r="E431" s="17" t="s">
        <v>0</v>
      </c>
      <c r="F431" s="22"/>
      <c r="G431" s="5">
        <f>G432+G443</f>
        <v>457796963</v>
      </c>
      <c r="H431" s="3">
        <f>H432+H443</f>
        <v>2415.680000000051</v>
      </c>
      <c r="I431" s="3">
        <f>I432+I443</f>
        <v>1023000</v>
      </c>
      <c r="J431" s="3"/>
      <c r="K431" s="3">
        <f>K432+K443</f>
        <v>5788357</v>
      </c>
      <c r="L431" s="3">
        <f aca="true" t="shared" si="30" ref="L431:T431">L432+L443+L438</f>
        <v>750201.74</v>
      </c>
      <c r="M431" s="3">
        <f t="shared" si="30"/>
        <v>582466.96</v>
      </c>
      <c r="N431" s="3">
        <f t="shared" si="30"/>
        <v>217716.2</v>
      </c>
      <c r="O431" s="3">
        <f t="shared" si="30"/>
        <v>1050921.38</v>
      </c>
      <c r="P431" s="3">
        <f t="shared" si="30"/>
        <v>734158</v>
      </c>
      <c r="Q431" s="3">
        <f t="shared" si="30"/>
        <v>1769435.98</v>
      </c>
      <c r="R431" s="3">
        <f t="shared" si="30"/>
        <v>18385800</v>
      </c>
      <c r="S431" s="3">
        <f t="shared" si="30"/>
        <v>1542477.37</v>
      </c>
      <c r="T431" s="3">
        <f t="shared" si="30"/>
        <v>490243549.3100001</v>
      </c>
      <c r="U431" s="41"/>
    </row>
    <row r="432" spans="1:21" ht="12.75" hidden="1">
      <c r="A432" s="14" t="s">
        <v>48</v>
      </c>
      <c r="B432" s="15">
        <v>921</v>
      </c>
      <c r="C432" s="15" t="s">
        <v>35</v>
      </c>
      <c r="D432" s="17"/>
      <c r="E432" s="17"/>
      <c r="F432" s="22"/>
      <c r="G432" s="5">
        <f aca="true" t="shared" si="31" ref="G432:H436">G433</f>
        <v>999359.28</v>
      </c>
      <c r="H432" s="3">
        <f t="shared" si="31"/>
        <v>-999359.28</v>
      </c>
      <c r="I432" s="3"/>
      <c r="J432" s="3"/>
      <c r="K432" s="3">
        <f aca="true" t="shared" si="32" ref="K432:L436">K433</f>
        <v>0</v>
      </c>
      <c r="L432" s="3">
        <f t="shared" si="32"/>
        <v>0</v>
      </c>
      <c r="M432" s="3"/>
      <c r="N432" s="3"/>
      <c r="O432" s="3"/>
      <c r="P432" s="3"/>
      <c r="Q432" s="3"/>
      <c r="R432" s="3"/>
      <c r="S432" s="3"/>
      <c r="T432" s="3">
        <f>T433</f>
        <v>0</v>
      </c>
      <c r="U432" s="41"/>
    </row>
    <row r="433" spans="1:21" ht="12.75" hidden="1">
      <c r="A433" s="1" t="s">
        <v>55</v>
      </c>
      <c r="B433" s="12">
        <v>921</v>
      </c>
      <c r="C433" s="12" t="s">
        <v>35</v>
      </c>
      <c r="D433" s="12" t="s">
        <v>56</v>
      </c>
      <c r="E433" s="33"/>
      <c r="F433" s="22"/>
      <c r="G433" s="20">
        <f t="shared" si="31"/>
        <v>999359.28</v>
      </c>
      <c r="H433" s="21">
        <f t="shared" si="31"/>
        <v>-999359.28</v>
      </c>
      <c r="I433" s="21"/>
      <c r="J433" s="21"/>
      <c r="K433" s="21">
        <f t="shared" si="32"/>
        <v>0</v>
      </c>
      <c r="L433" s="21">
        <f t="shared" si="32"/>
        <v>0</v>
      </c>
      <c r="M433" s="21"/>
      <c r="N433" s="21"/>
      <c r="O433" s="21"/>
      <c r="P433" s="21"/>
      <c r="Q433" s="21"/>
      <c r="R433" s="21"/>
      <c r="S433" s="21"/>
      <c r="T433" s="21">
        <f>T434</f>
        <v>0</v>
      </c>
      <c r="U433" s="41"/>
    </row>
    <row r="434" spans="1:21" ht="12.75" hidden="1">
      <c r="A434" s="1" t="s">
        <v>261</v>
      </c>
      <c r="B434" s="12">
        <v>921</v>
      </c>
      <c r="C434" s="12" t="s">
        <v>35</v>
      </c>
      <c r="D434" s="12" t="s">
        <v>56</v>
      </c>
      <c r="E434" s="34" t="s">
        <v>262</v>
      </c>
      <c r="F434" s="22"/>
      <c r="G434" s="20">
        <f t="shared" si="31"/>
        <v>999359.28</v>
      </c>
      <c r="H434" s="21">
        <f t="shared" si="31"/>
        <v>-999359.28</v>
      </c>
      <c r="I434" s="21"/>
      <c r="J434" s="21"/>
      <c r="K434" s="21">
        <f t="shared" si="32"/>
        <v>0</v>
      </c>
      <c r="L434" s="21">
        <f t="shared" si="32"/>
        <v>0</v>
      </c>
      <c r="M434" s="21"/>
      <c r="N434" s="21"/>
      <c r="O434" s="21"/>
      <c r="P434" s="21"/>
      <c r="Q434" s="21"/>
      <c r="R434" s="21"/>
      <c r="S434" s="21"/>
      <c r="T434" s="21">
        <f>T435</f>
        <v>0</v>
      </c>
      <c r="U434" s="41"/>
    </row>
    <row r="435" spans="1:21" ht="38.25" hidden="1">
      <c r="A435" s="1" t="s">
        <v>229</v>
      </c>
      <c r="B435" s="12">
        <v>921</v>
      </c>
      <c r="C435" s="12" t="s">
        <v>35</v>
      </c>
      <c r="D435" s="12">
        <v>12</v>
      </c>
      <c r="E435" s="12" t="s">
        <v>262</v>
      </c>
      <c r="F435" s="22">
        <v>600</v>
      </c>
      <c r="G435" s="20">
        <f t="shared" si="31"/>
        <v>999359.28</v>
      </c>
      <c r="H435" s="21">
        <f t="shared" si="31"/>
        <v>-999359.28</v>
      </c>
      <c r="I435" s="21"/>
      <c r="J435" s="21"/>
      <c r="K435" s="21">
        <f t="shared" si="32"/>
        <v>0</v>
      </c>
      <c r="L435" s="21">
        <f t="shared" si="32"/>
        <v>0</v>
      </c>
      <c r="M435" s="21"/>
      <c r="N435" s="21"/>
      <c r="O435" s="21"/>
      <c r="P435" s="21"/>
      <c r="Q435" s="21"/>
      <c r="R435" s="21"/>
      <c r="S435" s="21"/>
      <c r="T435" s="21">
        <f>T436</f>
        <v>0</v>
      </c>
      <c r="U435" s="41"/>
    </row>
    <row r="436" spans="1:21" ht="12.75" hidden="1">
      <c r="A436" s="1" t="s">
        <v>117</v>
      </c>
      <c r="B436" s="12">
        <v>921</v>
      </c>
      <c r="C436" s="12" t="s">
        <v>35</v>
      </c>
      <c r="D436" s="12">
        <v>12</v>
      </c>
      <c r="E436" s="12" t="s">
        <v>262</v>
      </c>
      <c r="F436" s="22">
        <v>610</v>
      </c>
      <c r="G436" s="20">
        <f t="shared" si="31"/>
        <v>999359.28</v>
      </c>
      <c r="H436" s="21">
        <f t="shared" si="31"/>
        <v>-999359.28</v>
      </c>
      <c r="I436" s="21"/>
      <c r="J436" s="21"/>
      <c r="K436" s="21">
        <f t="shared" si="32"/>
        <v>0</v>
      </c>
      <c r="L436" s="21">
        <f t="shared" si="32"/>
        <v>0</v>
      </c>
      <c r="M436" s="21"/>
      <c r="N436" s="21"/>
      <c r="O436" s="21"/>
      <c r="P436" s="21"/>
      <c r="Q436" s="21"/>
      <c r="R436" s="21"/>
      <c r="S436" s="21"/>
      <c r="T436" s="21">
        <f>T437</f>
        <v>0</v>
      </c>
      <c r="U436" s="41"/>
    </row>
    <row r="437" spans="1:21" ht="12.75" hidden="1">
      <c r="A437" s="1" t="s">
        <v>256</v>
      </c>
      <c r="B437" s="12">
        <v>921</v>
      </c>
      <c r="C437" s="12" t="s">
        <v>35</v>
      </c>
      <c r="D437" s="12">
        <v>12</v>
      </c>
      <c r="E437" s="12" t="s">
        <v>262</v>
      </c>
      <c r="F437" s="22">
        <v>612</v>
      </c>
      <c r="G437" s="20">
        <v>999359.28</v>
      </c>
      <c r="H437" s="10">
        <v>-999359.28</v>
      </c>
      <c r="I437" s="10"/>
      <c r="J437" s="10"/>
      <c r="K437" s="21">
        <v>0</v>
      </c>
      <c r="L437" s="21">
        <v>0</v>
      </c>
      <c r="M437" s="21"/>
      <c r="N437" s="21"/>
      <c r="O437" s="21"/>
      <c r="P437" s="21"/>
      <c r="Q437" s="21"/>
      <c r="R437" s="21"/>
      <c r="S437" s="21"/>
      <c r="T437" s="21">
        <f>G437+H437</f>
        <v>0</v>
      </c>
      <c r="U437" s="41"/>
    </row>
    <row r="438" spans="1:21" ht="12.75">
      <c r="A438" s="14" t="s">
        <v>48</v>
      </c>
      <c r="B438" s="15">
        <v>921</v>
      </c>
      <c r="C438" s="15" t="s">
        <v>35</v>
      </c>
      <c r="D438" s="12"/>
      <c r="E438" s="12"/>
      <c r="F438" s="22"/>
      <c r="G438" s="20"/>
      <c r="H438" s="10"/>
      <c r="I438" s="10"/>
      <c r="J438" s="10"/>
      <c r="K438" s="21"/>
      <c r="L438" s="21">
        <f>L439</f>
        <v>11903.74</v>
      </c>
      <c r="M438" s="21"/>
      <c r="N438" s="21"/>
      <c r="O438" s="21"/>
      <c r="P438" s="21"/>
      <c r="Q438" s="21">
        <f aca="true" t="shared" si="33" ref="Q438:T441">Q439</f>
        <v>-4145.44</v>
      </c>
      <c r="R438" s="21"/>
      <c r="S438" s="21"/>
      <c r="T438" s="21">
        <f t="shared" si="33"/>
        <v>7758.3</v>
      </c>
      <c r="U438" s="41"/>
    </row>
    <row r="439" spans="1:21" ht="12.75">
      <c r="A439" s="14" t="s">
        <v>55</v>
      </c>
      <c r="B439" s="15">
        <v>921</v>
      </c>
      <c r="C439" s="15" t="s">
        <v>35</v>
      </c>
      <c r="D439" s="15" t="s">
        <v>56</v>
      </c>
      <c r="E439" s="12"/>
      <c r="F439" s="22"/>
      <c r="G439" s="20"/>
      <c r="H439" s="10"/>
      <c r="I439" s="10"/>
      <c r="J439" s="10"/>
      <c r="K439" s="21"/>
      <c r="L439" s="21">
        <f>L440</f>
        <v>11903.74</v>
      </c>
      <c r="M439" s="21"/>
      <c r="N439" s="21"/>
      <c r="O439" s="21"/>
      <c r="P439" s="21"/>
      <c r="Q439" s="21">
        <f t="shared" si="33"/>
        <v>-4145.44</v>
      </c>
      <c r="R439" s="21"/>
      <c r="S439" s="21"/>
      <c r="T439" s="21">
        <f t="shared" si="33"/>
        <v>7758.3</v>
      </c>
      <c r="U439" s="41"/>
    </row>
    <row r="440" spans="1:21" ht="63.75">
      <c r="A440" s="1" t="s">
        <v>264</v>
      </c>
      <c r="B440" s="15">
        <v>921</v>
      </c>
      <c r="C440" s="15" t="s">
        <v>35</v>
      </c>
      <c r="D440" s="15" t="s">
        <v>56</v>
      </c>
      <c r="E440" s="12" t="s">
        <v>263</v>
      </c>
      <c r="F440" s="22"/>
      <c r="G440" s="20"/>
      <c r="H440" s="10"/>
      <c r="I440" s="10"/>
      <c r="J440" s="10"/>
      <c r="K440" s="21"/>
      <c r="L440" s="21">
        <f>L441</f>
        <v>11903.74</v>
      </c>
      <c r="M440" s="21"/>
      <c r="N440" s="21"/>
      <c r="O440" s="21"/>
      <c r="P440" s="21"/>
      <c r="Q440" s="21">
        <f t="shared" si="33"/>
        <v>-4145.44</v>
      </c>
      <c r="R440" s="21"/>
      <c r="S440" s="21"/>
      <c r="T440" s="21">
        <f t="shared" si="33"/>
        <v>7758.3</v>
      </c>
      <c r="U440" s="41"/>
    </row>
    <row r="441" spans="1:21" ht="25.5">
      <c r="A441" s="1" t="s">
        <v>23</v>
      </c>
      <c r="B441" s="15">
        <v>921</v>
      </c>
      <c r="C441" s="15" t="s">
        <v>35</v>
      </c>
      <c r="D441" s="15" t="s">
        <v>56</v>
      </c>
      <c r="E441" s="12" t="s">
        <v>263</v>
      </c>
      <c r="F441" s="22">
        <v>200</v>
      </c>
      <c r="G441" s="20"/>
      <c r="H441" s="10"/>
      <c r="I441" s="10"/>
      <c r="J441" s="10"/>
      <c r="K441" s="21"/>
      <c r="L441" s="21">
        <f>L442</f>
        <v>11903.74</v>
      </c>
      <c r="M441" s="21"/>
      <c r="N441" s="21"/>
      <c r="O441" s="21"/>
      <c r="P441" s="21"/>
      <c r="Q441" s="21">
        <f t="shared" si="33"/>
        <v>-4145.44</v>
      </c>
      <c r="R441" s="21"/>
      <c r="S441" s="21"/>
      <c r="T441" s="21">
        <f t="shared" si="33"/>
        <v>7758.3</v>
      </c>
      <c r="U441" s="41"/>
    </row>
    <row r="442" spans="1:21" ht="38.25">
      <c r="A442" s="1" t="s">
        <v>25</v>
      </c>
      <c r="B442" s="15">
        <v>921</v>
      </c>
      <c r="C442" s="15" t="s">
        <v>35</v>
      </c>
      <c r="D442" s="15" t="s">
        <v>56</v>
      </c>
      <c r="E442" s="12" t="s">
        <v>263</v>
      </c>
      <c r="F442" s="22">
        <v>240</v>
      </c>
      <c r="G442" s="20"/>
      <c r="H442" s="10"/>
      <c r="I442" s="10"/>
      <c r="J442" s="10"/>
      <c r="K442" s="21"/>
      <c r="L442" s="21">
        <v>11903.74</v>
      </c>
      <c r="M442" s="21"/>
      <c r="N442" s="21"/>
      <c r="O442" s="21"/>
      <c r="P442" s="21"/>
      <c r="Q442" s="21">
        <v>-4145.44</v>
      </c>
      <c r="R442" s="21"/>
      <c r="S442" s="21"/>
      <c r="T442" s="21">
        <f>G442+H442+I442+J442+K442+L442+M442+N442+O442+Q442</f>
        <v>7758.3</v>
      </c>
      <c r="U442" s="41"/>
    </row>
    <row r="443" spans="1:21" ht="12.75">
      <c r="A443" s="14" t="s">
        <v>51</v>
      </c>
      <c r="B443" s="15">
        <v>921</v>
      </c>
      <c r="C443" s="15" t="s">
        <v>52</v>
      </c>
      <c r="D443" s="17" t="s">
        <v>0</v>
      </c>
      <c r="E443" s="17" t="s">
        <v>0</v>
      </c>
      <c r="F443" s="22"/>
      <c r="G443" s="5">
        <f>G444+G465+G551+G589</f>
        <v>456797603.72</v>
      </c>
      <c r="H443" s="3">
        <f>H444+H465+H551+H589</f>
        <v>1001774.9600000001</v>
      </c>
      <c r="I443" s="3">
        <f>I444+I465+I551+I589</f>
        <v>1023000</v>
      </c>
      <c r="J443" s="3"/>
      <c r="K443" s="3">
        <f aca="true" t="shared" si="34" ref="K443:Q443">K444+K465+K551+K589</f>
        <v>5788357</v>
      </c>
      <c r="L443" s="3">
        <f t="shared" si="34"/>
        <v>738298</v>
      </c>
      <c r="M443" s="3">
        <f t="shared" si="34"/>
        <v>582466.96</v>
      </c>
      <c r="N443" s="3">
        <f t="shared" si="34"/>
        <v>217716.2</v>
      </c>
      <c r="O443" s="3">
        <f t="shared" si="34"/>
        <v>1050921.38</v>
      </c>
      <c r="P443" s="3">
        <f t="shared" si="34"/>
        <v>734158</v>
      </c>
      <c r="Q443" s="3">
        <f t="shared" si="34"/>
        <v>1773581.42</v>
      </c>
      <c r="R443" s="3">
        <f>R444+R465+R551+R589</f>
        <v>18385800</v>
      </c>
      <c r="S443" s="3">
        <f>S444+S465+S551+S589</f>
        <v>1542477.37</v>
      </c>
      <c r="T443" s="3">
        <f>T444+T465+T551+T589</f>
        <v>490235791.0100001</v>
      </c>
      <c r="U443" s="41"/>
    </row>
    <row r="444" spans="1:21" ht="12.75">
      <c r="A444" s="14" t="s">
        <v>74</v>
      </c>
      <c r="B444" s="15">
        <v>921</v>
      </c>
      <c r="C444" s="15" t="s">
        <v>52</v>
      </c>
      <c r="D444" s="15" t="s">
        <v>16</v>
      </c>
      <c r="E444" s="17" t="s">
        <v>0</v>
      </c>
      <c r="F444" s="16"/>
      <c r="G444" s="5">
        <f>G445+G449+G453</f>
        <v>159296385.56</v>
      </c>
      <c r="H444" s="3">
        <f>H445+H449+H453+H461</f>
        <v>580471.44</v>
      </c>
      <c r="I444" s="3"/>
      <c r="J444" s="3"/>
      <c r="K444" s="3">
        <f>K445+K449+K453+K461</f>
        <v>267929</v>
      </c>
      <c r="L444" s="3"/>
      <c r="M444" s="3"/>
      <c r="N444" s="3">
        <f>N445+N449+N453+N461</f>
        <v>3129395</v>
      </c>
      <c r="O444" s="3">
        <f>O445+O449+O453+O461</f>
        <v>3392619</v>
      </c>
      <c r="P444" s="3">
        <f>P445+P449+P453+P461</f>
        <v>-0.1000000000003638</v>
      </c>
      <c r="Q444" s="3">
        <f>Q445+Q449+Q453+Q461</f>
        <v>401443</v>
      </c>
      <c r="R444" s="3">
        <f>R445+R449+R453+R461+R457</f>
        <v>18385800</v>
      </c>
      <c r="S444" s="3">
        <f>S445+S449+S453+S461+S457</f>
        <v>443391</v>
      </c>
      <c r="T444" s="3">
        <f>T445+T449+T453+T461+T457</f>
        <v>185897433.9</v>
      </c>
      <c r="U444" s="41"/>
    </row>
    <row r="445" spans="1:21" ht="12.75">
      <c r="A445" s="1" t="s">
        <v>130</v>
      </c>
      <c r="B445" s="12">
        <v>921</v>
      </c>
      <c r="C445" s="12" t="s">
        <v>52</v>
      </c>
      <c r="D445" s="12" t="s">
        <v>16</v>
      </c>
      <c r="E445" s="12" t="s">
        <v>186</v>
      </c>
      <c r="F445" s="22"/>
      <c r="G445" s="20">
        <f>G446</f>
        <v>41925909.56</v>
      </c>
      <c r="H445" s="10"/>
      <c r="I445" s="10"/>
      <c r="J445" s="10"/>
      <c r="K445" s="21">
        <f>K446</f>
        <v>267929</v>
      </c>
      <c r="L445" s="21"/>
      <c r="M445" s="21"/>
      <c r="N445" s="21"/>
      <c r="O445" s="21">
        <f aca="true" t="shared" si="35" ref="O445:T447">O446</f>
        <v>-5000</v>
      </c>
      <c r="P445" s="21">
        <f t="shared" si="35"/>
        <v>-9739.6</v>
      </c>
      <c r="Q445" s="21">
        <f t="shared" si="35"/>
        <v>401443</v>
      </c>
      <c r="R445" s="21"/>
      <c r="S445" s="21">
        <f t="shared" si="35"/>
        <v>443391</v>
      </c>
      <c r="T445" s="21">
        <f t="shared" si="35"/>
        <v>43023932.96</v>
      </c>
      <c r="U445" s="41"/>
    </row>
    <row r="446" spans="1:21" ht="38.25">
      <c r="A446" s="1" t="s">
        <v>229</v>
      </c>
      <c r="B446" s="12">
        <v>921</v>
      </c>
      <c r="C446" s="12" t="s">
        <v>52</v>
      </c>
      <c r="D446" s="12" t="s">
        <v>16</v>
      </c>
      <c r="E446" s="12" t="s">
        <v>186</v>
      </c>
      <c r="F446" s="22" t="s">
        <v>38</v>
      </c>
      <c r="G446" s="20">
        <f>G447</f>
        <v>41925909.56</v>
      </c>
      <c r="H446" s="10"/>
      <c r="I446" s="10"/>
      <c r="J446" s="10"/>
      <c r="K446" s="21">
        <f>K447</f>
        <v>267929</v>
      </c>
      <c r="L446" s="21"/>
      <c r="M446" s="21"/>
      <c r="N446" s="21"/>
      <c r="O446" s="21">
        <f t="shared" si="35"/>
        <v>-5000</v>
      </c>
      <c r="P446" s="21">
        <f t="shared" si="35"/>
        <v>-9739.6</v>
      </c>
      <c r="Q446" s="21">
        <f t="shared" si="35"/>
        <v>401443</v>
      </c>
      <c r="R446" s="21"/>
      <c r="S446" s="21">
        <f t="shared" si="35"/>
        <v>443391</v>
      </c>
      <c r="T446" s="21">
        <f t="shared" si="35"/>
        <v>43023932.96</v>
      </c>
      <c r="U446" s="41"/>
    </row>
    <row r="447" spans="1:21" ht="12.75">
      <c r="A447" s="1" t="s">
        <v>117</v>
      </c>
      <c r="B447" s="12">
        <v>921</v>
      </c>
      <c r="C447" s="12" t="s">
        <v>52</v>
      </c>
      <c r="D447" s="12" t="s">
        <v>16</v>
      </c>
      <c r="E447" s="12" t="s">
        <v>186</v>
      </c>
      <c r="F447" s="22">
        <v>610</v>
      </c>
      <c r="G447" s="20">
        <f>G448</f>
        <v>41925909.56</v>
      </c>
      <c r="H447" s="10"/>
      <c r="I447" s="10"/>
      <c r="J447" s="10"/>
      <c r="K447" s="21">
        <f>K448</f>
        <v>267929</v>
      </c>
      <c r="L447" s="21"/>
      <c r="M447" s="21"/>
      <c r="N447" s="21"/>
      <c r="O447" s="21">
        <f t="shared" si="35"/>
        <v>-5000</v>
      </c>
      <c r="P447" s="21">
        <f t="shared" si="35"/>
        <v>-9739.6</v>
      </c>
      <c r="Q447" s="21">
        <f t="shared" si="35"/>
        <v>401443</v>
      </c>
      <c r="R447" s="21"/>
      <c r="S447" s="21">
        <f t="shared" si="35"/>
        <v>443391</v>
      </c>
      <c r="T447" s="21">
        <f t="shared" si="35"/>
        <v>43023932.96</v>
      </c>
      <c r="U447" s="41">
        <v>731391</v>
      </c>
    </row>
    <row r="448" spans="1:21" ht="51">
      <c r="A448" s="1" t="s">
        <v>39</v>
      </c>
      <c r="B448" s="12">
        <v>921</v>
      </c>
      <c r="C448" s="12" t="s">
        <v>52</v>
      </c>
      <c r="D448" s="12" t="s">
        <v>16</v>
      </c>
      <c r="E448" s="12" t="s">
        <v>186</v>
      </c>
      <c r="F448" s="22" t="s">
        <v>40</v>
      </c>
      <c r="G448" s="20">
        <v>41925909.56</v>
      </c>
      <c r="H448" s="10"/>
      <c r="I448" s="10"/>
      <c r="J448" s="10"/>
      <c r="K448" s="10">
        <v>267929</v>
      </c>
      <c r="L448" s="10"/>
      <c r="M448" s="10"/>
      <c r="N448" s="10"/>
      <c r="O448" s="10">
        <v>-5000</v>
      </c>
      <c r="P448" s="10">
        <v>-9739.6</v>
      </c>
      <c r="Q448" s="10">
        <v>401443</v>
      </c>
      <c r="R448" s="10"/>
      <c r="S448" s="10">
        <v>443391</v>
      </c>
      <c r="T448" s="21">
        <f>G448+H448+I448+J448+K448+L448+M448+N448+O448+Q448+P448+S448</f>
        <v>43023932.96</v>
      </c>
      <c r="U448" s="41">
        <v>-288000</v>
      </c>
    </row>
    <row r="449" spans="1:21" ht="38.25">
      <c r="A449" s="23" t="s">
        <v>75</v>
      </c>
      <c r="B449" s="12">
        <v>921</v>
      </c>
      <c r="C449" s="12" t="s">
        <v>52</v>
      </c>
      <c r="D449" s="12" t="s">
        <v>16</v>
      </c>
      <c r="E449" s="12" t="s">
        <v>128</v>
      </c>
      <c r="F449" s="22"/>
      <c r="G449" s="20">
        <f>G450</f>
        <v>117250476</v>
      </c>
      <c r="H449" s="10"/>
      <c r="I449" s="10"/>
      <c r="J449" s="10"/>
      <c r="K449" s="10"/>
      <c r="L449" s="10"/>
      <c r="M449" s="10"/>
      <c r="N449" s="21">
        <f aca="true" t="shared" si="36" ref="N449:O451">N450</f>
        <v>3129395</v>
      </c>
      <c r="O449" s="21">
        <f t="shared" si="36"/>
        <v>3397619</v>
      </c>
      <c r="P449" s="21"/>
      <c r="Q449" s="21"/>
      <c r="R449" s="21"/>
      <c r="S449" s="21"/>
      <c r="T449" s="21">
        <f>T450</f>
        <v>123777490</v>
      </c>
      <c r="U449" s="41">
        <f>SUM(U447:U448)</f>
        <v>443391</v>
      </c>
    </row>
    <row r="450" spans="1:21" ht="38.25">
      <c r="A450" s="1" t="s">
        <v>229</v>
      </c>
      <c r="B450" s="12">
        <v>921</v>
      </c>
      <c r="C450" s="12" t="s">
        <v>52</v>
      </c>
      <c r="D450" s="12" t="s">
        <v>16</v>
      </c>
      <c r="E450" s="12" t="s">
        <v>128</v>
      </c>
      <c r="F450" s="22" t="s">
        <v>38</v>
      </c>
      <c r="G450" s="20">
        <f>G451</f>
        <v>117250476</v>
      </c>
      <c r="H450" s="10"/>
      <c r="I450" s="10"/>
      <c r="J450" s="10"/>
      <c r="K450" s="10"/>
      <c r="L450" s="10"/>
      <c r="M450" s="10"/>
      <c r="N450" s="21">
        <f t="shared" si="36"/>
        <v>3129395</v>
      </c>
      <c r="O450" s="21">
        <f t="shared" si="36"/>
        <v>3397619</v>
      </c>
      <c r="P450" s="21"/>
      <c r="Q450" s="21"/>
      <c r="R450" s="21"/>
      <c r="S450" s="21"/>
      <c r="T450" s="21">
        <f>T451</f>
        <v>123777490</v>
      </c>
      <c r="U450" s="41"/>
    </row>
    <row r="451" spans="1:21" ht="12.75">
      <c r="A451" s="1" t="s">
        <v>117</v>
      </c>
      <c r="B451" s="12">
        <v>921</v>
      </c>
      <c r="C451" s="12" t="s">
        <v>52</v>
      </c>
      <c r="D451" s="12" t="s">
        <v>16</v>
      </c>
      <c r="E451" s="12" t="s">
        <v>128</v>
      </c>
      <c r="F451" s="22">
        <v>610</v>
      </c>
      <c r="G451" s="20">
        <f>G452</f>
        <v>117250476</v>
      </c>
      <c r="H451" s="10"/>
      <c r="I451" s="10"/>
      <c r="J451" s="10"/>
      <c r="K451" s="10"/>
      <c r="L451" s="10"/>
      <c r="M451" s="10"/>
      <c r="N451" s="21">
        <f t="shared" si="36"/>
        <v>3129395</v>
      </c>
      <c r="O451" s="21">
        <f t="shared" si="36"/>
        <v>3397619</v>
      </c>
      <c r="P451" s="21"/>
      <c r="Q451" s="21"/>
      <c r="R451" s="21"/>
      <c r="S451" s="21"/>
      <c r="T451" s="21">
        <f>T452</f>
        <v>123777490</v>
      </c>
      <c r="U451" s="41"/>
    </row>
    <row r="452" spans="1:21" ht="51">
      <c r="A452" s="1" t="s">
        <v>39</v>
      </c>
      <c r="B452" s="12">
        <v>921</v>
      </c>
      <c r="C452" s="12" t="s">
        <v>52</v>
      </c>
      <c r="D452" s="12" t="s">
        <v>16</v>
      </c>
      <c r="E452" s="12" t="s">
        <v>128</v>
      </c>
      <c r="F452" s="22" t="s">
        <v>40</v>
      </c>
      <c r="G452" s="20">
        <v>117250476</v>
      </c>
      <c r="H452" s="10"/>
      <c r="I452" s="10"/>
      <c r="J452" s="10"/>
      <c r="K452" s="10"/>
      <c r="L452" s="10"/>
      <c r="M452" s="10"/>
      <c r="N452" s="10">
        <v>3129395</v>
      </c>
      <c r="O452" s="10">
        <v>3397619</v>
      </c>
      <c r="P452" s="10"/>
      <c r="Q452" s="10"/>
      <c r="R452" s="10"/>
      <c r="S452" s="10"/>
      <c r="T452" s="21">
        <f>G452+H452+I452+J452+K452+L452+M452+N452+O452</f>
        <v>123777490</v>
      </c>
      <c r="U452" s="41"/>
    </row>
    <row r="453" spans="1:21" ht="63.75">
      <c r="A453" s="23" t="s">
        <v>78</v>
      </c>
      <c r="B453" s="12">
        <v>921</v>
      </c>
      <c r="C453" s="12" t="s">
        <v>52</v>
      </c>
      <c r="D453" s="12" t="s">
        <v>16</v>
      </c>
      <c r="E453" s="12" t="s">
        <v>132</v>
      </c>
      <c r="F453" s="19" t="s">
        <v>0</v>
      </c>
      <c r="G453" s="20">
        <f>G454</f>
        <v>120000</v>
      </c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21">
        <f>T454</f>
        <v>120000</v>
      </c>
      <c r="U453" s="41"/>
    </row>
    <row r="454" spans="1:21" ht="38.25">
      <c r="A454" s="1" t="s">
        <v>229</v>
      </c>
      <c r="B454" s="12">
        <v>921</v>
      </c>
      <c r="C454" s="12" t="s">
        <v>52</v>
      </c>
      <c r="D454" s="12" t="s">
        <v>16</v>
      </c>
      <c r="E454" s="12" t="s">
        <v>132</v>
      </c>
      <c r="F454" s="22" t="s">
        <v>38</v>
      </c>
      <c r="G454" s="20">
        <f>G455</f>
        <v>120000</v>
      </c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21">
        <f>T455</f>
        <v>120000</v>
      </c>
      <c r="U454" s="41"/>
    </row>
    <row r="455" spans="1:21" ht="12.75">
      <c r="A455" s="1" t="s">
        <v>117</v>
      </c>
      <c r="B455" s="12">
        <v>921</v>
      </c>
      <c r="C455" s="12" t="s">
        <v>52</v>
      </c>
      <c r="D455" s="12" t="s">
        <v>16</v>
      </c>
      <c r="E455" s="12" t="s">
        <v>132</v>
      </c>
      <c r="F455" s="22">
        <v>610</v>
      </c>
      <c r="G455" s="20">
        <f>G456</f>
        <v>120000</v>
      </c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21">
        <f>T456</f>
        <v>120000</v>
      </c>
      <c r="U455" s="41"/>
    </row>
    <row r="456" spans="1:21" ht="51">
      <c r="A456" s="1" t="s">
        <v>39</v>
      </c>
      <c r="B456" s="12">
        <v>921</v>
      </c>
      <c r="C456" s="12" t="s">
        <v>52</v>
      </c>
      <c r="D456" s="12" t="s">
        <v>16</v>
      </c>
      <c r="E456" s="12" t="s">
        <v>132</v>
      </c>
      <c r="F456" s="22" t="s">
        <v>40</v>
      </c>
      <c r="G456" s="20">
        <v>120000</v>
      </c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21">
        <f>G456+H456+I456+J456+K456+L456+M456+N456</f>
        <v>120000</v>
      </c>
      <c r="U456" s="41"/>
    </row>
    <row r="457" spans="1:21" ht="76.5">
      <c r="A457" s="1" t="s">
        <v>326</v>
      </c>
      <c r="B457" s="12">
        <v>921</v>
      </c>
      <c r="C457" s="12" t="s">
        <v>52</v>
      </c>
      <c r="D457" s="12" t="s">
        <v>16</v>
      </c>
      <c r="E457" s="12" t="s">
        <v>325</v>
      </c>
      <c r="F457" s="22"/>
      <c r="G457" s="2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21">
        <f aca="true" t="shared" si="37" ref="R457:T459">R458</f>
        <v>18385800</v>
      </c>
      <c r="S457" s="21"/>
      <c r="T457" s="21">
        <f t="shared" si="37"/>
        <v>18385800</v>
      </c>
      <c r="U457" s="41"/>
    </row>
    <row r="458" spans="1:21" ht="38.25">
      <c r="A458" s="1" t="s">
        <v>229</v>
      </c>
      <c r="B458" s="12">
        <v>921</v>
      </c>
      <c r="C458" s="12" t="s">
        <v>52</v>
      </c>
      <c r="D458" s="12" t="s">
        <v>16</v>
      </c>
      <c r="E458" s="12" t="s">
        <v>325</v>
      </c>
      <c r="F458" s="22">
        <v>600</v>
      </c>
      <c r="G458" s="2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21">
        <f t="shared" si="37"/>
        <v>18385800</v>
      </c>
      <c r="S458" s="21"/>
      <c r="T458" s="21">
        <f t="shared" si="37"/>
        <v>18385800</v>
      </c>
      <c r="U458" s="41"/>
    </row>
    <row r="459" spans="1:21" ht="12.75">
      <c r="A459" s="1" t="s">
        <v>117</v>
      </c>
      <c r="B459" s="12">
        <v>921</v>
      </c>
      <c r="C459" s="12" t="s">
        <v>52</v>
      </c>
      <c r="D459" s="12" t="s">
        <v>16</v>
      </c>
      <c r="E459" s="12" t="s">
        <v>325</v>
      </c>
      <c r="F459" s="22">
        <v>610</v>
      </c>
      <c r="G459" s="2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21">
        <f t="shared" si="37"/>
        <v>18385800</v>
      </c>
      <c r="S459" s="21"/>
      <c r="T459" s="21">
        <f t="shared" si="37"/>
        <v>18385800</v>
      </c>
      <c r="U459" s="41"/>
    </row>
    <row r="460" spans="1:21" ht="12.75">
      <c r="A460" s="1" t="s">
        <v>256</v>
      </c>
      <c r="B460" s="12">
        <v>921</v>
      </c>
      <c r="C460" s="12" t="s">
        <v>52</v>
      </c>
      <c r="D460" s="12" t="s">
        <v>16</v>
      </c>
      <c r="E460" s="12" t="s">
        <v>325</v>
      </c>
      <c r="F460" s="22">
        <v>612</v>
      </c>
      <c r="G460" s="2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>
        <v>18385800</v>
      </c>
      <c r="S460" s="10"/>
      <c r="T460" s="21">
        <f>R460</f>
        <v>18385800</v>
      </c>
      <c r="U460" s="41"/>
    </row>
    <row r="461" spans="1:21" ht="12.75">
      <c r="A461" s="1" t="s">
        <v>261</v>
      </c>
      <c r="B461" s="12">
        <v>921</v>
      </c>
      <c r="C461" s="12" t="s">
        <v>52</v>
      </c>
      <c r="D461" s="12" t="s">
        <v>16</v>
      </c>
      <c r="E461" s="34" t="s">
        <v>262</v>
      </c>
      <c r="F461" s="22"/>
      <c r="G461" s="20"/>
      <c r="H461" s="21">
        <f>H462</f>
        <v>580471.44</v>
      </c>
      <c r="I461" s="21"/>
      <c r="J461" s="21"/>
      <c r="K461" s="21"/>
      <c r="L461" s="21"/>
      <c r="M461" s="21"/>
      <c r="N461" s="21"/>
      <c r="O461" s="21"/>
      <c r="P461" s="21">
        <f>P462</f>
        <v>9739.5</v>
      </c>
      <c r="Q461" s="21"/>
      <c r="R461" s="21"/>
      <c r="S461" s="21"/>
      <c r="T461" s="21">
        <f>T462</f>
        <v>590210.94</v>
      </c>
      <c r="U461" s="41"/>
    </row>
    <row r="462" spans="1:21" ht="38.25">
      <c r="A462" s="1" t="s">
        <v>229</v>
      </c>
      <c r="B462" s="12">
        <v>921</v>
      </c>
      <c r="C462" s="12" t="s">
        <v>52</v>
      </c>
      <c r="D462" s="12" t="s">
        <v>16</v>
      </c>
      <c r="E462" s="12" t="s">
        <v>262</v>
      </c>
      <c r="F462" s="22">
        <v>600</v>
      </c>
      <c r="G462" s="20"/>
      <c r="H462" s="21">
        <f>H463</f>
        <v>580471.44</v>
      </c>
      <c r="I462" s="21"/>
      <c r="J462" s="21"/>
      <c r="K462" s="21"/>
      <c r="L462" s="21"/>
      <c r="M462" s="21"/>
      <c r="N462" s="21"/>
      <c r="O462" s="21"/>
      <c r="P462" s="21">
        <f>P463</f>
        <v>9739.5</v>
      </c>
      <c r="Q462" s="21"/>
      <c r="R462" s="21"/>
      <c r="S462" s="21"/>
      <c r="T462" s="21">
        <f>T463</f>
        <v>590210.94</v>
      </c>
      <c r="U462" s="41"/>
    </row>
    <row r="463" spans="1:21" ht="12.75">
      <c r="A463" s="1" t="s">
        <v>117</v>
      </c>
      <c r="B463" s="12">
        <v>921</v>
      </c>
      <c r="C463" s="12" t="s">
        <v>52</v>
      </c>
      <c r="D463" s="12" t="s">
        <v>16</v>
      </c>
      <c r="E463" s="12" t="s">
        <v>262</v>
      </c>
      <c r="F463" s="22">
        <v>610</v>
      </c>
      <c r="G463" s="20"/>
      <c r="H463" s="21">
        <f>H464</f>
        <v>580471.44</v>
      </c>
      <c r="I463" s="21"/>
      <c r="J463" s="21"/>
      <c r="K463" s="21"/>
      <c r="L463" s="21"/>
      <c r="M463" s="21"/>
      <c r="N463" s="21"/>
      <c r="O463" s="21"/>
      <c r="P463" s="21">
        <f>P464</f>
        <v>9739.5</v>
      </c>
      <c r="Q463" s="21"/>
      <c r="R463" s="21"/>
      <c r="S463" s="21"/>
      <c r="T463" s="21">
        <f>T464</f>
        <v>590210.94</v>
      </c>
      <c r="U463" s="41"/>
    </row>
    <row r="464" spans="1:21" ht="12.75">
      <c r="A464" s="1" t="s">
        <v>256</v>
      </c>
      <c r="B464" s="12">
        <v>921</v>
      </c>
      <c r="C464" s="12" t="s">
        <v>52</v>
      </c>
      <c r="D464" s="12" t="s">
        <v>16</v>
      </c>
      <c r="E464" s="12" t="s">
        <v>262</v>
      </c>
      <c r="F464" s="22">
        <v>612</v>
      </c>
      <c r="G464" s="20"/>
      <c r="H464" s="10">
        <v>580471.44</v>
      </c>
      <c r="I464" s="10"/>
      <c r="J464" s="10"/>
      <c r="K464" s="10"/>
      <c r="L464" s="10"/>
      <c r="M464" s="10"/>
      <c r="N464" s="10"/>
      <c r="O464" s="10"/>
      <c r="P464" s="10">
        <v>9739.5</v>
      </c>
      <c r="Q464" s="10"/>
      <c r="R464" s="10"/>
      <c r="S464" s="10"/>
      <c r="T464" s="21">
        <f>G464+H464+I464+J464+K464+L464+M464+N464+P464</f>
        <v>590210.94</v>
      </c>
      <c r="U464" s="41"/>
    </row>
    <row r="465" spans="1:21" ht="12.75">
      <c r="A465" s="14" t="s">
        <v>76</v>
      </c>
      <c r="B465" s="15">
        <v>921</v>
      </c>
      <c r="C465" s="15" t="s">
        <v>52</v>
      </c>
      <c r="D465" s="15" t="s">
        <v>33</v>
      </c>
      <c r="E465" s="17" t="s">
        <v>0</v>
      </c>
      <c r="F465" s="16"/>
      <c r="G465" s="5">
        <f>G466+G515+G519+G523+G527+G531+G539</f>
        <v>265069062.16</v>
      </c>
      <c r="H465" s="3">
        <f>H466+H515+H519+H523+H527+H531+H539+H547</f>
        <v>418887.84</v>
      </c>
      <c r="I465" s="3">
        <f>I466+I515+I519+I523+I527+I531+I539+I547</f>
        <v>0</v>
      </c>
      <c r="J465" s="3"/>
      <c r="K465" s="3">
        <f>K466+K515+K519+K523+K527+K531+K539+K547+K535</f>
        <v>3855131</v>
      </c>
      <c r="L465" s="3">
        <f>L466+L515+L519+L523+L527+L531+L539+L547+L535+L544</f>
        <v>504000</v>
      </c>
      <c r="M465" s="3"/>
      <c r="N465" s="3">
        <f>N466+N515+N519+N523+N527+N531+N539+N547+N535+N544</f>
        <v>-3129395</v>
      </c>
      <c r="O465" s="3">
        <f>O466+O515+O519+O523+O527+O531+O539+O547+O535+O544</f>
        <v>-3397619</v>
      </c>
      <c r="P465" s="3">
        <f>P466+P515+P519+P523+P527+P531+P539+P547+P535+P543</f>
        <v>96574.1</v>
      </c>
      <c r="Q465" s="3">
        <f>Q466+Q515+Q519+Q523+Q527+Q531+Q539+Q547+Q535+Q543</f>
        <v>1372138.42</v>
      </c>
      <c r="R465" s="3"/>
      <c r="S465" s="3"/>
      <c r="T465" s="3">
        <f>T466+T515+T519+T523+T527+T531+T539+T547+T535+T543</f>
        <v>264788779.52000004</v>
      </c>
      <c r="U465" s="41"/>
    </row>
    <row r="466" spans="1:21" ht="25.5">
      <c r="A466" s="23" t="s">
        <v>188</v>
      </c>
      <c r="B466" s="12">
        <v>921</v>
      </c>
      <c r="C466" s="12" t="s">
        <v>52</v>
      </c>
      <c r="D466" s="12" t="s">
        <v>33</v>
      </c>
      <c r="E466" s="12" t="s">
        <v>187</v>
      </c>
      <c r="F466" s="22"/>
      <c r="G466" s="20">
        <f>G467+G471+G475+G479+G483+G487+G491+G495+G499+G503+G507+G511</f>
        <v>42366049.080000006</v>
      </c>
      <c r="H466" s="10"/>
      <c r="I466" s="21">
        <f>I467+I471+I475+I479+I483+I487+I491+I495+I499+I503+I507+I511</f>
        <v>-61272</v>
      </c>
      <c r="J466" s="21"/>
      <c r="K466" s="21">
        <f>K467+K471+K475+K479+K483+K487+K491+K495+K499+K503+K507+K511</f>
        <v>30231</v>
      </c>
      <c r="L466" s="21"/>
      <c r="M466" s="21"/>
      <c r="N466" s="21"/>
      <c r="O466" s="21">
        <f>O467+O471+O475+O479+O483+O487+O491+O495+O499+O503+O507+O511</f>
        <v>-33856.44</v>
      </c>
      <c r="P466" s="21">
        <f>P467+P471+P475+P479+P483+P487+P491+P495+P499+P503+P507+P511</f>
        <v>60625</v>
      </c>
      <c r="Q466" s="21">
        <f>Q467+Q471+Q475+Q479+Q483+Q487+Q491+Q495+Q499+Q503+Q507+Q511</f>
        <v>495041.51999999996</v>
      </c>
      <c r="R466" s="21"/>
      <c r="S466" s="21"/>
      <c r="T466" s="21">
        <f>T467+T471+T475+T479+T483+T487+T491+T495+T499+T503+T507+T511</f>
        <v>42856818.160000004</v>
      </c>
      <c r="U466" s="41"/>
    </row>
    <row r="467" spans="1:21" ht="51">
      <c r="A467" s="23" t="s">
        <v>189</v>
      </c>
      <c r="B467" s="12">
        <v>921</v>
      </c>
      <c r="C467" s="12" t="s">
        <v>52</v>
      </c>
      <c r="D467" s="12" t="s">
        <v>33</v>
      </c>
      <c r="E467" s="12" t="s">
        <v>190</v>
      </c>
      <c r="F467" s="22"/>
      <c r="G467" s="20">
        <f>G468</f>
        <v>3573590.44</v>
      </c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21">
        <f>T468</f>
        <v>3573590.44</v>
      </c>
      <c r="U467" s="41"/>
    </row>
    <row r="468" spans="1:21" ht="38.25">
      <c r="A468" s="1" t="s">
        <v>229</v>
      </c>
      <c r="B468" s="12">
        <v>921</v>
      </c>
      <c r="C468" s="12" t="s">
        <v>52</v>
      </c>
      <c r="D468" s="12" t="s">
        <v>33</v>
      </c>
      <c r="E468" s="12" t="s">
        <v>190</v>
      </c>
      <c r="F468" s="22">
        <v>600</v>
      </c>
      <c r="G468" s="20">
        <f>G469</f>
        <v>3573590.44</v>
      </c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21">
        <f>T469</f>
        <v>3573590.44</v>
      </c>
      <c r="U468" s="41"/>
    </row>
    <row r="469" spans="1:21" ht="12.75">
      <c r="A469" s="1" t="s">
        <v>117</v>
      </c>
      <c r="B469" s="12">
        <v>921</v>
      </c>
      <c r="C469" s="12" t="s">
        <v>52</v>
      </c>
      <c r="D469" s="12" t="s">
        <v>33</v>
      </c>
      <c r="E469" s="12" t="s">
        <v>190</v>
      </c>
      <c r="F469" s="22">
        <v>610</v>
      </c>
      <c r="G469" s="20">
        <f>G470</f>
        <v>3573590.44</v>
      </c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21">
        <f>T470</f>
        <v>3573590.44</v>
      </c>
      <c r="U469" s="41"/>
    </row>
    <row r="470" spans="1:21" ht="51">
      <c r="A470" s="1" t="s">
        <v>39</v>
      </c>
      <c r="B470" s="12">
        <v>921</v>
      </c>
      <c r="C470" s="12" t="s">
        <v>52</v>
      </c>
      <c r="D470" s="12" t="s">
        <v>33</v>
      </c>
      <c r="E470" s="12" t="s">
        <v>190</v>
      </c>
      <c r="F470" s="22">
        <v>611</v>
      </c>
      <c r="G470" s="20">
        <v>3573590.44</v>
      </c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21">
        <f>G470+H470+I470+J470+K470+L470+M470+N470</f>
        <v>3573590.44</v>
      </c>
      <c r="U470" s="41"/>
    </row>
    <row r="471" spans="1:21" ht="63.75">
      <c r="A471" s="23" t="s">
        <v>191</v>
      </c>
      <c r="B471" s="12">
        <v>921</v>
      </c>
      <c r="C471" s="12" t="s">
        <v>52</v>
      </c>
      <c r="D471" s="12" t="s">
        <v>33</v>
      </c>
      <c r="E471" s="12" t="s">
        <v>192</v>
      </c>
      <c r="F471" s="22"/>
      <c r="G471" s="20">
        <f>G472</f>
        <v>2535764.44</v>
      </c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21">
        <f>T472</f>
        <v>2535764.44</v>
      </c>
      <c r="U471" s="41"/>
    </row>
    <row r="472" spans="1:21" ht="38.25">
      <c r="A472" s="1" t="s">
        <v>229</v>
      </c>
      <c r="B472" s="12">
        <v>921</v>
      </c>
      <c r="C472" s="12" t="s">
        <v>52</v>
      </c>
      <c r="D472" s="12" t="s">
        <v>33</v>
      </c>
      <c r="E472" s="12" t="s">
        <v>192</v>
      </c>
      <c r="F472" s="22">
        <v>600</v>
      </c>
      <c r="G472" s="20">
        <f>G473</f>
        <v>2535764.44</v>
      </c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21">
        <f>T473</f>
        <v>2535764.44</v>
      </c>
      <c r="U472" s="41"/>
    </row>
    <row r="473" spans="1:21" ht="12.75">
      <c r="A473" s="1" t="s">
        <v>117</v>
      </c>
      <c r="B473" s="12">
        <v>921</v>
      </c>
      <c r="C473" s="12" t="s">
        <v>52</v>
      </c>
      <c r="D473" s="12" t="s">
        <v>33</v>
      </c>
      <c r="E473" s="12" t="s">
        <v>192</v>
      </c>
      <c r="F473" s="22">
        <v>610</v>
      </c>
      <c r="G473" s="20">
        <f>G474</f>
        <v>2535764.44</v>
      </c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21">
        <f>T474</f>
        <v>2535764.44</v>
      </c>
      <c r="U473" s="41"/>
    </row>
    <row r="474" spans="1:21" ht="51">
      <c r="A474" s="1" t="s">
        <v>39</v>
      </c>
      <c r="B474" s="12">
        <v>921</v>
      </c>
      <c r="C474" s="12" t="s">
        <v>52</v>
      </c>
      <c r="D474" s="12" t="s">
        <v>33</v>
      </c>
      <c r="E474" s="12" t="s">
        <v>192</v>
      </c>
      <c r="F474" s="22">
        <v>611</v>
      </c>
      <c r="G474" s="20">
        <v>2535764.44</v>
      </c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21">
        <f>G474+H474+I474+J474+K474+L474+M474+N474</f>
        <v>2535764.44</v>
      </c>
      <c r="U474" s="41"/>
    </row>
    <row r="475" spans="1:21" ht="63.75">
      <c r="A475" s="23" t="s">
        <v>193</v>
      </c>
      <c r="B475" s="12">
        <v>921</v>
      </c>
      <c r="C475" s="12" t="s">
        <v>52</v>
      </c>
      <c r="D475" s="12" t="s">
        <v>33</v>
      </c>
      <c r="E475" s="12" t="s">
        <v>194</v>
      </c>
      <c r="F475" s="22"/>
      <c r="G475" s="20">
        <f>G476</f>
        <v>4433372</v>
      </c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21">
        <f>T476</f>
        <v>4433372</v>
      </c>
      <c r="U475" s="41"/>
    </row>
    <row r="476" spans="1:21" ht="38.25">
      <c r="A476" s="1" t="s">
        <v>229</v>
      </c>
      <c r="B476" s="12">
        <v>921</v>
      </c>
      <c r="C476" s="12" t="s">
        <v>52</v>
      </c>
      <c r="D476" s="12" t="s">
        <v>33</v>
      </c>
      <c r="E476" s="12" t="s">
        <v>194</v>
      </c>
      <c r="F476" s="22">
        <v>600</v>
      </c>
      <c r="G476" s="20">
        <f>G477</f>
        <v>4433372</v>
      </c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21">
        <f>T477</f>
        <v>4433372</v>
      </c>
      <c r="U476" s="41"/>
    </row>
    <row r="477" spans="1:21" ht="12.75">
      <c r="A477" s="1" t="s">
        <v>117</v>
      </c>
      <c r="B477" s="12">
        <v>921</v>
      </c>
      <c r="C477" s="12" t="s">
        <v>52</v>
      </c>
      <c r="D477" s="12" t="s">
        <v>33</v>
      </c>
      <c r="E477" s="12" t="s">
        <v>194</v>
      </c>
      <c r="F477" s="22">
        <v>610</v>
      </c>
      <c r="G477" s="20">
        <f>G478</f>
        <v>4433372</v>
      </c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21">
        <f>T478</f>
        <v>4433372</v>
      </c>
      <c r="U477" s="41"/>
    </row>
    <row r="478" spans="1:21" ht="51">
      <c r="A478" s="1" t="s">
        <v>39</v>
      </c>
      <c r="B478" s="12">
        <v>921</v>
      </c>
      <c r="C478" s="12" t="s">
        <v>52</v>
      </c>
      <c r="D478" s="12" t="s">
        <v>33</v>
      </c>
      <c r="E478" s="12" t="s">
        <v>194</v>
      </c>
      <c r="F478" s="22">
        <v>611</v>
      </c>
      <c r="G478" s="20">
        <v>4433372</v>
      </c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21">
        <f>G478+H478+I478+J478+K478+L478+M478+N478</f>
        <v>4433372</v>
      </c>
      <c r="U478" s="41"/>
    </row>
    <row r="479" spans="1:21" ht="63.75">
      <c r="A479" s="23" t="s">
        <v>195</v>
      </c>
      <c r="B479" s="12">
        <v>921</v>
      </c>
      <c r="C479" s="12" t="s">
        <v>52</v>
      </c>
      <c r="D479" s="12" t="s">
        <v>33</v>
      </c>
      <c r="E479" s="12" t="s">
        <v>196</v>
      </c>
      <c r="F479" s="22"/>
      <c r="G479" s="20">
        <f>G480</f>
        <v>2540186.44</v>
      </c>
      <c r="H479" s="10"/>
      <c r="I479" s="10"/>
      <c r="J479" s="10"/>
      <c r="K479" s="10"/>
      <c r="L479" s="10"/>
      <c r="M479" s="10"/>
      <c r="N479" s="10"/>
      <c r="O479" s="21">
        <f>O480</f>
        <v>25667.8</v>
      </c>
      <c r="P479" s="21"/>
      <c r="Q479" s="21"/>
      <c r="R479" s="21"/>
      <c r="S479" s="21"/>
      <c r="T479" s="21">
        <f>T480</f>
        <v>2565854.2399999998</v>
      </c>
      <c r="U479" s="41"/>
    </row>
    <row r="480" spans="1:21" ht="38.25">
      <c r="A480" s="1" t="s">
        <v>229</v>
      </c>
      <c r="B480" s="12">
        <v>921</v>
      </c>
      <c r="C480" s="12" t="s">
        <v>52</v>
      </c>
      <c r="D480" s="12" t="s">
        <v>33</v>
      </c>
      <c r="E480" s="12" t="s">
        <v>196</v>
      </c>
      <c r="F480" s="22">
        <v>600</v>
      </c>
      <c r="G480" s="20">
        <f>G481</f>
        <v>2540186.44</v>
      </c>
      <c r="H480" s="10"/>
      <c r="I480" s="10"/>
      <c r="J480" s="10"/>
      <c r="K480" s="10"/>
      <c r="L480" s="10"/>
      <c r="M480" s="10"/>
      <c r="N480" s="10"/>
      <c r="O480" s="21">
        <f>O481</f>
        <v>25667.8</v>
      </c>
      <c r="P480" s="21"/>
      <c r="Q480" s="21"/>
      <c r="R480" s="21"/>
      <c r="S480" s="21"/>
      <c r="T480" s="21">
        <f>T481</f>
        <v>2565854.2399999998</v>
      </c>
      <c r="U480" s="41"/>
    </row>
    <row r="481" spans="1:21" ht="12.75">
      <c r="A481" s="1" t="s">
        <v>117</v>
      </c>
      <c r="B481" s="12">
        <v>921</v>
      </c>
      <c r="C481" s="12" t="s">
        <v>52</v>
      </c>
      <c r="D481" s="12" t="s">
        <v>33</v>
      </c>
      <c r="E481" s="12" t="s">
        <v>196</v>
      </c>
      <c r="F481" s="22">
        <v>610</v>
      </c>
      <c r="G481" s="20">
        <f>G482</f>
        <v>2540186.44</v>
      </c>
      <c r="H481" s="10"/>
      <c r="I481" s="10"/>
      <c r="J481" s="10"/>
      <c r="K481" s="10"/>
      <c r="L481" s="10"/>
      <c r="M481" s="10"/>
      <c r="N481" s="10"/>
      <c r="O481" s="21">
        <f>O482</f>
        <v>25667.8</v>
      </c>
      <c r="P481" s="21"/>
      <c r="Q481" s="21"/>
      <c r="R481" s="21"/>
      <c r="S481" s="21"/>
      <c r="T481" s="21">
        <f>T482</f>
        <v>2565854.2399999998</v>
      </c>
      <c r="U481" s="41"/>
    </row>
    <row r="482" spans="1:21" ht="51">
      <c r="A482" s="1" t="s">
        <v>39</v>
      </c>
      <c r="B482" s="12">
        <v>921</v>
      </c>
      <c r="C482" s="12" t="s">
        <v>52</v>
      </c>
      <c r="D482" s="12" t="s">
        <v>33</v>
      </c>
      <c r="E482" s="12" t="s">
        <v>196</v>
      </c>
      <c r="F482" s="22">
        <v>611</v>
      </c>
      <c r="G482" s="20">
        <v>2540186.44</v>
      </c>
      <c r="H482" s="10"/>
      <c r="I482" s="10"/>
      <c r="J482" s="10"/>
      <c r="K482" s="10"/>
      <c r="L482" s="10"/>
      <c r="M482" s="10"/>
      <c r="N482" s="10"/>
      <c r="O482" s="10">
        <v>25667.8</v>
      </c>
      <c r="P482" s="10"/>
      <c r="Q482" s="10"/>
      <c r="R482" s="10"/>
      <c r="S482" s="10"/>
      <c r="T482" s="21">
        <f>G482+H482+I482+J482+K482+L482+M482+N482+O482</f>
        <v>2565854.2399999998</v>
      </c>
      <c r="U482" s="41"/>
    </row>
    <row r="483" spans="1:21" ht="63.75">
      <c r="A483" s="23" t="s">
        <v>197</v>
      </c>
      <c r="B483" s="12">
        <v>921</v>
      </c>
      <c r="C483" s="12" t="s">
        <v>52</v>
      </c>
      <c r="D483" s="12" t="s">
        <v>33</v>
      </c>
      <c r="E483" s="12" t="s">
        <v>198</v>
      </c>
      <c r="F483" s="22"/>
      <c r="G483" s="20">
        <f>G484</f>
        <v>2349590.44</v>
      </c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21">
        <f>T484</f>
        <v>2349590.44</v>
      </c>
      <c r="U483" s="41"/>
    </row>
    <row r="484" spans="1:21" ht="38.25">
      <c r="A484" s="1" t="s">
        <v>229</v>
      </c>
      <c r="B484" s="12">
        <v>921</v>
      </c>
      <c r="C484" s="12" t="s">
        <v>52</v>
      </c>
      <c r="D484" s="12" t="s">
        <v>33</v>
      </c>
      <c r="E484" s="12" t="s">
        <v>198</v>
      </c>
      <c r="F484" s="22">
        <v>600</v>
      </c>
      <c r="G484" s="20">
        <f>G485</f>
        <v>2349590.44</v>
      </c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21">
        <f>T485</f>
        <v>2349590.44</v>
      </c>
      <c r="U484" s="41"/>
    </row>
    <row r="485" spans="1:21" ht="12.75">
      <c r="A485" s="1" t="s">
        <v>117</v>
      </c>
      <c r="B485" s="12">
        <v>921</v>
      </c>
      <c r="C485" s="12" t="s">
        <v>52</v>
      </c>
      <c r="D485" s="12" t="s">
        <v>33</v>
      </c>
      <c r="E485" s="12" t="s">
        <v>198</v>
      </c>
      <c r="F485" s="22">
        <v>610</v>
      </c>
      <c r="G485" s="20">
        <f>G486</f>
        <v>2349590.44</v>
      </c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21">
        <f>T486</f>
        <v>2349590.44</v>
      </c>
      <c r="U485" s="41"/>
    </row>
    <row r="486" spans="1:21" ht="51">
      <c r="A486" s="1" t="s">
        <v>39</v>
      </c>
      <c r="B486" s="12">
        <v>921</v>
      </c>
      <c r="C486" s="12" t="s">
        <v>52</v>
      </c>
      <c r="D486" s="12" t="s">
        <v>33</v>
      </c>
      <c r="E486" s="12" t="s">
        <v>198</v>
      </c>
      <c r="F486" s="22">
        <v>611</v>
      </c>
      <c r="G486" s="20">
        <v>2349590.44</v>
      </c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21">
        <f>G486+H486+I486+J486+K486+L486+M486+N486</f>
        <v>2349590.44</v>
      </c>
      <c r="U486" s="41"/>
    </row>
    <row r="487" spans="1:21" ht="63.75">
      <c r="A487" s="23" t="s">
        <v>199</v>
      </c>
      <c r="B487" s="12">
        <v>921</v>
      </c>
      <c r="C487" s="12" t="s">
        <v>52</v>
      </c>
      <c r="D487" s="12" t="s">
        <v>33</v>
      </c>
      <c r="E487" s="12" t="s">
        <v>200</v>
      </c>
      <c r="F487" s="22"/>
      <c r="G487" s="20">
        <f>G488</f>
        <v>2851764.44</v>
      </c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21">
        <f>T488</f>
        <v>2851764.44</v>
      </c>
      <c r="U487" s="41"/>
    </row>
    <row r="488" spans="1:21" ht="38.25">
      <c r="A488" s="1" t="s">
        <v>229</v>
      </c>
      <c r="B488" s="12">
        <v>921</v>
      </c>
      <c r="C488" s="12" t="s">
        <v>52</v>
      </c>
      <c r="D488" s="12" t="s">
        <v>33</v>
      </c>
      <c r="E488" s="12" t="s">
        <v>200</v>
      </c>
      <c r="F488" s="22">
        <v>600</v>
      </c>
      <c r="G488" s="20">
        <f>G489</f>
        <v>2851764.44</v>
      </c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21">
        <f>T489</f>
        <v>2851764.44</v>
      </c>
      <c r="U488" s="41"/>
    </row>
    <row r="489" spans="1:21" ht="12.75">
      <c r="A489" s="1" t="s">
        <v>117</v>
      </c>
      <c r="B489" s="12">
        <v>921</v>
      </c>
      <c r="C489" s="12" t="s">
        <v>52</v>
      </c>
      <c r="D489" s="12" t="s">
        <v>33</v>
      </c>
      <c r="E489" s="12" t="s">
        <v>200</v>
      </c>
      <c r="F489" s="22">
        <v>610</v>
      </c>
      <c r="G489" s="20">
        <f>G490</f>
        <v>2851764.44</v>
      </c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21">
        <f>T490</f>
        <v>2851764.44</v>
      </c>
      <c r="U489" s="41"/>
    </row>
    <row r="490" spans="1:21" ht="51">
      <c r="A490" s="1" t="s">
        <v>39</v>
      </c>
      <c r="B490" s="12">
        <v>921</v>
      </c>
      <c r="C490" s="12" t="s">
        <v>52</v>
      </c>
      <c r="D490" s="12" t="s">
        <v>33</v>
      </c>
      <c r="E490" s="12" t="s">
        <v>200</v>
      </c>
      <c r="F490" s="22">
        <v>611</v>
      </c>
      <c r="G490" s="20">
        <v>2851764.44</v>
      </c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21">
        <f>G490+H490+I490+J490+K490+L490+M490+N490</f>
        <v>2851764.44</v>
      </c>
      <c r="U490" s="41"/>
    </row>
    <row r="491" spans="1:21" ht="63.75">
      <c r="A491" s="23" t="s">
        <v>201</v>
      </c>
      <c r="B491" s="12">
        <v>921</v>
      </c>
      <c r="C491" s="12" t="s">
        <v>52</v>
      </c>
      <c r="D491" s="12" t="s">
        <v>33</v>
      </c>
      <c r="E491" s="12" t="s">
        <v>202</v>
      </c>
      <c r="F491" s="22"/>
      <c r="G491" s="20">
        <f>G492</f>
        <v>4897036.44</v>
      </c>
      <c r="H491" s="10"/>
      <c r="I491" s="21">
        <f>I492</f>
        <v>-61272</v>
      </c>
      <c r="J491" s="21"/>
      <c r="K491" s="21"/>
      <c r="L491" s="21"/>
      <c r="M491" s="21"/>
      <c r="N491" s="21"/>
      <c r="O491" s="21">
        <f aca="true" t="shared" si="38" ref="O491:T493">O492</f>
        <v>-8891.8</v>
      </c>
      <c r="P491" s="21">
        <f t="shared" si="38"/>
        <v>60625</v>
      </c>
      <c r="Q491" s="21"/>
      <c r="R491" s="21"/>
      <c r="S491" s="21"/>
      <c r="T491" s="21">
        <f t="shared" si="38"/>
        <v>4887497.640000001</v>
      </c>
      <c r="U491" s="41"/>
    </row>
    <row r="492" spans="1:21" ht="38.25">
      <c r="A492" s="1" t="s">
        <v>229</v>
      </c>
      <c r="B492" s="12">
        <v>921</v>
      </c>
      <c r="C492" s="12" t="s">
        <v>52</v>
      </c>
      <c r="D492" s="12" t="s">
        <v>33</v>
      </c>
      <c r="E492" s="12" t="s">
        <v>202</v>
      </c>
      <c r="F492" s="22">
        <v>600</v>
      </c>
      <c r="G492" s="20">
        <f>G493</f>
        <v>4897036.44</v>
      </c>
      <c r="H492" s="10"/>
      <c r="I492" s="21">
        <f>I493</f>
        <v>-61272</v>
      </c>
      <c r="J492" s="21"/>
      <c r="K492" s="21"/>
      <c r="L492" s="21"/>
      <c r="M492" s="21"/>
      <c r="N492" s="21"/>
      <c r="O492" s="21">
        <f t="shared" si="38"/>
        <v>-8891.8</v>
      </c>
      <c r="P492" s="21">
        <f t="shared" si="38"/>
        <v>60625</v>
      </c>
      <c r="Q492" s="21"/>
      <c r="R492" s="21"/>
      <c r="S492" s="21"/>
      <c r="T492" s="21">
        <f t="shared" si="38"/>
        <v>4887497.640000001</v>
      </c>
      <c r="U492" s="41"/>
    </row>
    <row r="493" spans="1:21" ht="12.75">
      <c r="A493" s="1" t="s">
        <v>117</v>
      </c>
      <c r="B493" s="12">
        <v>921</v>
      </c>
      <c r="C493" s="12" t="s">
        <v>52</v>
      </c>
      <c r="D493" s="12" t="s">
        <v>33</v>
      </c>
      <c r="E493" s="12" t="s">
        <v>202</v>
      </c>
      <c r="F493" s="22">
        <v>610</v>
      </c>
      <c r="G493" s="20">
        <f>G494</f>
        <v>4897036.44</v>
      </c>
      <c r="H493" s="10"/>
      <c r="I493" s="21">
        <f>I494</f>
        <v>-61272</v>
      </c>
      <c r="J493" s="21"/>
      <c r="K493" s="21"/>
      <c r="L493" s="21"/>
      <c r="M493" s="21"/>
      <c r="N493" s="21"/>
      <c r="O493" s="21">
        <f t="shared" si="38"/>
        <v>-8891.8</v>
      </c>
      <c r="P493" s="21">
        <f t="shared" si="38"/>
        <v>60625</v>
      </c>
      <c r="Q493" s="21"/>
      <c r="R493" s="21"/>
      <c r="S493" s="21"/>
      <c r="T493" s="21">
        <f t="shared" si="38"/>
        <v>4887497.640000001</v>
      </c>
      <c r="U493" s="41"/>
    </row>
    <row r="494" spans="1:21" ht="51">
      <c r="A494" s="1" t="s">
        <v>39</v>
      </c>
      <c r="B494" s="12">
        <v>921</v>
      </c>
      <c r="C494" s="12" t="s">
        <v>52</v>
      </c>
      <c r="D494" s="12" t="s">
        <v>33</v>
      </c>
      <c r="E494" s="12" t="s">
        <v>202</v>
      </c>
      <c r="F494" s="22">
        <v>611</v>
      </c>
      <c r="G494" s="20">
        <v>4897036.44</v>
      </c>
      <c r="H494" s="10"/>
      <c r="I494" s="10">
        <v>-61272</v>
      </c>
      <c r="J494" s="10"/>
      <c r="K494" s="10"/>
      <c r="L494" s="10"/>
      <c r="M494" s="10"/>
      <c r="N494" s="10"/>
      <c r="O494" s="10">
        <v>-8891.8</v>
      </c>
      <c r="P494" s="10">
        <v>60625</v>
      </c>
      <c r="Q494" s="10"/>
      <c r="R494" s="10"/>
      <c r="S494" s="10"/>
      <c r="T494" s="21">
        <f>G494+H494+I494+J494+K494+L494+M494+N494+P494+O494</f>
        <v>4887497.640000001</v>
      </c>
      <c r="U494" s="41"/>
    </row>
    <row r="495" spans="1:21" ht="63.75">
      <c r="A495" s="23" t="s">
        <v>203</v>
      </c>
      <c r="B495" s="12">
        <v>921</v>
      </c>
      <c r="C495" s="12" t="s">
        <v>52</v>
      </c>
      <c r="D495" s="12" t="s">
        <v>33</v>
      </c>
      <c r="E495" s="12" t="s">
        <v>204</v>
      </c>
      <c r="F495" s="22"/>
      <c r="G495" s="20">
        <f>G496</f>
        <v>2441782.44</v>
      </c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21">
        <f>T496</f>
        <v>2441782.44</v>
      </c>
      <c r="U495" s="41"/>
    </row>
    <row r="496" spans="1:21" ht="38.25">
      <c r="A496" s="1" t="s">
        <v>229</v>
      </c>
      <c r="B496" s="12">
        <v>921</v>
      </c>
      <c r="C496" s="12" t="s">
        <v>52</v>
      </c>
      <c r="D496" s="12" t="s">
        <v>33</v>
      </c>
      <c r="E496" s="12" t="s">
        <v>204</v>
      </c>
      <c r="F496" s="22">
        <v>600</v>
      </c>
      <c r="G496" s="20">
        <f>G497</f>
        <v>2441782.44</v>
      </c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21">
        <f>T497</f>
        <v>2441782.44</v>
      </c>
      <c r="U496" s="41"/>
    </row>
    <row r="497" spans="1:21" ht="12.75">
      <c r="A497" s="1" t="s">
        <v>117</v>
      </c>
      <c r="B497" s="12">
        <v>921</v>
      </c>
      <c r="C497" s="12" t="s">
        <v>52</v>
      </c>
      <c r="D497" s="12" t="s">
        <v>33</v>
      </c>
      <c r="E497" s="12" t="s">
        <v>204</v>
      </c>
      <c r="F497" s="22">
        <v>610</v>
      </c>
      <c r="G497" s="20">
        <f>G498</f>
        <v>2441782.44</v>
      </c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21">
        <f>T498</f>
        <v>2441782.44</v>
      </c>
      <c r="U497" s="41"/>
    </row>
    <row r="498" spans="1:21" ht="51">
      <c r="A498" s="1" t="s">
        <v>39</v>
      </c>
      <c r="B498" s="12">
        <v>921</v>
      </c>
      <c r="C498" s="12" t="s">
        <v>52</v>
      </c>
      <c r="D498" s="12" t="s">
        <v>33</v>
      </c>
      <c r="E498" s="12" t="s">
        <v>204</v>
      </c>
      <c r="F498" s="22">
        <v>611</v>
      </c>
      <c r="G498" s="20">
        <v>2441782.44</v>
      </c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21">
        <f>G498+H498+I498+J498+K498+L498+M498+N498</f>
        <v>2441782.44</v>
      </c>
      <c r="U498" s="41"/>
    </row>
    <row r="499" spans="1:21" ht="63.75">
      <c r="A499" s="23" t="s">
        <v>205</v>
      </c>
      <c r="B499" s="12">
        <v>921</v>
      </c>
      <c r="C499" s="12" t="s">
        <v>52</v>
      </c>
      <c r="D499" s="12" t="s">
        <v>33</v>
      </c>
      <c r="E499" s="12" t="s">
        <v>206</v>
      </c>
      <c r="F499" s="22"/>
      <c r="G499" s="20">
        <f>G500</f>
        <v>6063336.32</v>
      </c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21">
        <f>T500</f>
        <v>6063336.32</v>
      </c>
      <c r="U499" s="41"/>
    </row>
    <row r="500" spans="1:21" ht="38.25">
      <c r="A500" s="1" t="s">
        <v>229</v>
      </c>
      <c r="B500" s="12">
        <v>921</v>
      </c>
      <c r="C500" s="12" t="s">
        <v>52</v>
      </c>
      <c r="D500" s="12" t="s">
        <v>33</v>
      </c>
      <c r="E500" s="12" t="s">
        <v>206</v>
      </c>
      <c r="F500" s="22">
        <v>600</v>
      </c>
      <c r="G500" s="20">
        <f>G501</f>
        <v>6063336.32</v>
      </c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21">
        <f>T501</f>
        <v>6063336.32</v>
      </c>
      <c r="U500" s="41"/>
    </row>
    <row r="501" spans="1:21" ht="12.75">
      <c r="A501" s="1" t="s">
        <v>117</v>
      </c>
      <c r="B501" s="12">
        <v>921</v>
      </c>
      <c r="C501" s="12" t="s">
        <v>52</v>
      </c>
      <c r="D501" s="12" t="s">
        <v>33</v>
      </c>
      <c r="E501" s="12" t="s">
        <v>206</v>
      </c>
      <c r="F501" s="22">
        <v>610</v>
      </c>
      <c r="G501" s="20">
        <f>G502</f>
        <v>6063336.32</v>
      </c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21">
        <f>T502</f>
        <v>6063336.32</v>
      </c>
      <c r="U501" s="41"/>
    </row>
    <row r="502" spans="1:21" ht="51">
      <c r="A502" s="1" t="s">
        <v>39</v>
      </c>
      <c r="B502" s="12">
        <v>921</v>
      </c>
      <c r="C502" s="12" t="s">
        <v>52</v>
      </c>
      <c r="D502" s="12" t="s">
        <v>33</v>
      </c>
      <c r="E502" s="12" t="s">
        <v>206</v>
      </c>
      <c r="F502" s="22">
        <v>611</v>
      </c>
      <c r="G502" s="20">
        <v>6063336.32</v>
      </c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21">
        <f>G502+H502+I502+J502+K502+L502+M502+N502</f>
        <v>6063336.32</v>
      </c>
      <c r="U502" s="41"/>
    </row>
    <row r="503" spans="1:21" ht="63.75">
      <c r="A503" s="23" t="s">
        <v>207</v>
      </c>
      <c r="B503" s="12">
        <v>921</v>
      </c>
      <c r="C503" s="12" t="s">
        <v>52</v>
      </c>
      <c r="D503" s="12" t="s">
        <v>33</v>
      </c>
      <c r="E503" s="12" t="s">
        <v>208</v>
      </c>
      <c r="F503" s="22"/>
      <c r="G503" s="20">
        <f>G504</f>
        <v>2663998</v>
      </c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21">
        <f>T504</f>
        <v>2663998</v>
      </c>
      <c r="U503" s="41"/>
    </row>
    <row r="504" spans="1:21" ht="38.25">
      <c r="A504" s="1" t="s">
        <v>229</v>
      </c>
      <c r="B504" s="12">
        <v>921</v>
      </c>
      <c r="C504" s="12" t="s">
        <v>52</v>
      </c>
      <c r="D504" s="12" t="s">
        <v>33</v>
      </c>
      <c r="E504" s="12" t="s">
        <v>208</v>
      </c>
      <c r="F504" s="22">
        <v>600</v>
      </c>
      <c r="G504" s="20">
        <f>G505</f>
        <v>2663998</v>
      </c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21">
        <f>T505</f>
        <v>2663998</v>
      </c>
      <c r="U504" s="41"/>
    </row>
    <row r="505" spans="1:21" ht="12.75">
      <c r="A505" s="1" t="s">
        <v>117</v>
      </c>
      <c r="B505" s="12">
        <v>921</v>
      </c>
      <c r="C505" s="12" t="s">
        <v>52</v>
      </c>
      <c r="D505" s="12" t="s">
        <v>33</v>
      </c>
      <c r="E505" s="12" t="s">
        <v>208</v>
      </c>
      <c r="F505" s="22">
        <v>610</v>
      </c>
      <c r="G505" s="20">
        <f>G506</f>
        <v>2663998</v>
      </c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21">
        <f>T506</f>
        <v>2663998</v>
      </c>
      <c r="U505" s="41"/>
    </row>
    <row r="506" spans="1:21" ht="51">
      <c r="A506" s="1" t="s">
        <v>39</v>
      </c>
      <c r="B506" s="12">
        <v>921</v>
      </c>
      <c r="C506" s="12" t="s">
        <v>52</v>
      </c>
      <c r="D506" s="12" t="s">
        <v>33</v>
      </c>
      <c r="E506" s="12" t="s">
        <v>208</v>
      </c>
      <c r="F506" s="22">
        <v>611</v>
      </c>
      <c r="G506" s="20">
        <v>2663998</v>
      </c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21">
        <f>G506+H506+I506+J506+K506+L506+M506+N506</f>
        <v>2663998</v>
      </c>
      <c r="U506" s="41"/>
    </row>
    <row r="507" spans="1:21" ht="63.75">
      <c r="A507" s="23" t="s">
        <v>209</v>
      </c>
      <c r="B507" s="12">
        <v>921</v>
      </c>
      <c r="C507" s="12" t="s">
        <v>52</v>
      </c>
      <c r="D507" s="12" t="s">
        <v>33</v>
      </c>
      <c r="E507" s="12" t="s">
        <v>210</v>
      </c>
      <c r="F507" s="22"/>
      <c r="G507" s="20">
        <f>G508</f>
        <v>4147838.24</v>
      </c>
      <c r="H507" s="10"/>
      <c r="I507" s="10"/>
      <c r="J507" s="10"/>
      <c r="K507" s="10"/>
      <c r="L507" s="10"/>
      <c r="M507" s="10"/>
      <c r="N507" s="10"/>
      <c r="O507" s="10"/>
      <c r="P507" s="10"/>
      <c r="Q507" s="21">
        <f aca="true" t="shared" si="39" ref="Q507:T509">Q508</f>
        <v>495041.42</v>
      </c>
      <c r="R507" s="21"/>
      <c r="S507" s="21"/>
      <c r="T507" s="21">
        <f t="shared" si="39"/>
        <v>4642879.66</v>
      </c>
      <c r="U507" s="41"/>
    </row>
    <row r="508" spans="1:21" ht="38.25">
      <c r="A508" s="1" t="s">
        <v>229</v>
      </c>
      <c r="B508" s="12">
        <v>921</v>
      </c>
      <c r="C508" s="12" t="s">
        <v>52</v>
      </c>
      <c r="D508" s="12" t="s">
        <v>33</v>
      </c>
      <c r="E508" s="12" t="s">
        <v>210</v>
      </c>
      <c r="F508" s="22">
        <v>600</v>
      </c>
      <c r="G508" s="20">
        <f>G509</f>
        <v>4147838.24</v>
      </c>
      <c r="H508" s="10"/>
      <c r="I508" s="10"/>
      <c r="J508" s="10"/>
      <c r="K508" s="10"/>
      <c r="L508" s="10"/>
      <c r="M508" s="10"/>
      <c r="N508" s="10"/>
      <c r="O508" s="10"/>
      <c r="P508" s="10"/>
      <c r="Q508" s="21">
        <f t="shared" si="39"/>
        <v>495041.42</v>
      </c>
      <c r="R508" s="21"/>
      <c r="S508" s="21"/>
      <c r="T508" s="21">
        <f t="shared" si="39"/>
        <v>4642879.66</v>
      </c>
      <c r="U508" s="41"/>
    </row>
    <row r="509" spans="1:21" ht="12.75">
      <c r="A509" s="1" t="s">
        <v>117</v>
      </c>
      <c r="B509" s="12">
        <v>921</v>
      </c>
      <c r="C509" s="12" t="s">
        <v>52</v>
      </c>
      <c r="D509" s="12" t="s">
        <v>33</v>
      </c>
      <c r="E509" s="12" t="s">
        <v>210</v>
      </c>
      <c r="F509" s="22">
        <v>610</v>
      </c>
      <c r="G509" s="20">
        <f>G510</f>
        <v>4147838.24</v>
      </c>
      <c r="H509" s="10"/>
      <c r="I509" s="10"/>
      <c r="J509" s="10"/>
      <c r="K509" s="10"/>
      <c r="L509" s="10"/>
      <c r="M509" s="10"/>
      <c r="N509" s="10"/>
      <c r="O509" s="10"/>
      <c r="P509" s="10"/>
      <c r="Q509" s="21">
        <f t="shared" si="39"/>
        <v>495041.42</v>
      </c>
      <c r="R509" s="21"/>
      <c r="S509" s="21"/>
      <c r="T509" s="21">
        <f t="shared" si="39"/>
        <v>4642879.66</v>
      </c>
      <c r="U509" s="41"/>
    </row>
    <row r="510" spans="1:21" ht="51">
      <c r="A510" s="1" t="s">
        <v>39</v>
      </c>
      <c r="B510" s="12">
        <v>921</v>
      </c>
      <c r="C510" s="12" t="s">
        <v>52</v>
      </c>
      <c r="D510" s="12" t="s">
        <v>33</v>
      </c>
      <c r="E510" s="12" t="s">
        <v>210</v>
      </c>
      <c r="F510" s="22">
        <v>611</v>
      </c>
      <c r="G510" s="20">
        <v>4147838.24</v>
      </c>
      <c r="H510" s="10"/>
      <c r="I510" s="10"/>
      <c r="J510" s="10"/>
      <c r="K510" s="10"/>
      <c r="L510" s="10"/>
      <c r="M510" s="10"/>
      <c r="N510" s="10"/>
      <c r="O510" s="10"/>
      <c r="P510" s="10"/>
      <c r="Q510" s="10">
        <v>495041.42</v>
      </c>
      <c r="R510" s="10"/>
      <c r="S510" s="10"/>
      <c r="T510" s="21">
        <f>G510+H510+I510+J510+K510+L510+M510+N510+O510+Q510</f>
        <v>4642879.66</v>
      </c>
      <c r="U510" s="41"/>
    </row>
    <row r="511" spans="1:21" ht="38.25">
      <c r="A511" s="23" t="s">
        <v>211</v>
      </c>
      <c r="B511" s="12">
        <v>921</v>
      </c>
      <c r="C511" s="12" t="s">
        <v>52</v>
      </c>
      <c r="D511" s="12" t="s">
        <v>33</v>
      </c>
      <c r="E511" s="12" t="s">
        <v>212</v>
      </c>
      <c r="F511" s="22"/>
      <c r="G511" s="20">
        <f>G512</f>
        <v>3867789.44</v>
      </c>
      <c r="H511" s="10"/>
      <c r="I511" s="10"/>
      <c r="J511" s="10"/>
      <c r="K511" s="21">
        <f>K512</f>
        <v>30231</v>
      </c>
      <c r="L511" s="21"/>
      <c r="M511" s="21"/>
      <c r="N511" s="21"/>
      <c r="O511" s="21">
        <f aca="true" t="shared" si="40" ref="O511:T513">O512</f>
        <v>-50632.44</v>
      </c>
      <c r="P511" s="21"/>
      <c r="Q511" s="21">
        <f t="shared" si="40"/>
        <v>0.1</v>
      </c>
      <c r="R511" s="21"/>
      <c r="S511" s="21"/>
      <c r="T511" s="21">
        <f t="shared" si="40"/>
        <v>3847388.1</v>
      </c>
      <c r="U511" s="41"/>
    </row>
    <row r="512" spans="1:21" ht="38.25">
      <c r="A512" s="1" t="s">
        <v>229</v>
      </c>
      <c r="B512" s="12">
        <v>921</v>
      </c>
      <c r="C512" s="12" t="s">
        <v>52</v>
      </c>
      <c r="D512" s="12" t="s">
        <v>33</v>
      </c>
      <c r="E512" s="12" t="s">
        <v>212</v>
      </c>
      <c r="F512" s="22">
        <v>600</v>
      </c>
      <c r="G512" s="20">
        <f>G513</f>
        <v>3867789.44</v>
      </c>
      <c r="H512" s="10"/>
      <c r="I512" s="10"/>
      <c r="J512" s="10"/>
      <c r="K512" s="21">
        <f>K513</f>
        <v>30231</v>
      </c>
      <c r="L512" s="21"/>
      <c r="M512" s="21"/>
      <c r="N512" s="21"/>
      <c r="O512" s="21">
        <f t="shared" si="40"/>
        <v>-50632.44</v>
      </c>
      <c r="P512" s="21"/>
      <c r="Q512" s="21">
        <f t="shared" si="40"/>
        <v>0.1</v>
      </c>
      <c r="R512" s="21"/>
      <c r="S512" s="21"/>
      <c r="T512" s="21">
        <f t="shared" si="40"/>
        <v>3847388.1</v>
      </c>
      <c r="U512" s="41"/>
    </row>
    <row r="513" spans="1:21" ht="12.75">
      <c r="A513" s="1" t="s">
        <v>117</v>
      </c>
      <c r="B513" s="12">
        <v>921</v>
      </c>
      <c r="C513" s="12" t="s">
        <v>52</v>
      </c>
      <c r="D513" s="12" t="s">
        <v>33</v>
      </c>
      <c r="E513" s="12" t="s">
        <v>212</v>
      </c>
      <c r="F513" s="22">
        <v>610</v>
      </c>
      <c r="G513" s="20">
        <f>G514</f>
        <v>3867789.44</v>
      </c>
      <c r="H513" s="10"/>
      <c r="I513" s="10"/>
      <c r="J513" s="10"/>
      <c r="K513" s="21">
        <f>K514</f>
        <v>30231</v>
      </c>
      <c r="L513" s="21"/>
      <c r="M513" s="21"/>
      <c r="N513" s="21"/>
      <c r="O513" s="21">
        <f t="shared" si="40"/>
        <v>-50632.44</v>
      </c>
      <c r="P513" s="21"/>
      <c r="Q513" s="21">
        <f t="shared" si="40"/>
        <v>0.1</v>
      </c>
      <c r="R513" s="21"/>
      <c r="S513" s="21"/>
      <c r="T513" s="21">
        <f t="shared" si="40"/>
        <v>3847388.1</v>
      </c>
      <c r="U513" s="41"/>
    </row>
    <row r="514" spans="1:21" ht="51">
      <c r="A514" s="1" t="s">
        <v>39</v>
      </c>
      <c r="B514" s="12">
        <v>921</v>
      </c>
      <c r="C514" s="12" t="s">
        <v>52</v>
      </c>
      <c r="D514" s="12" t="s">
        <v>33</v>
      </c>
      <c r="E514" s="12" t="s">
        <v>212</v>
      </c>
      <c r="F514" s="22">
        <v>611</v>
      </c>
      <c r="G514" s="20">
        <v>3867789.44</v>
      </c>
      <c r="H514" s="10"/>
      <c r="I514" s="10"/>
      <c r="J514" s="10"/>
      <c r="K514" s="10">
        <v>30231</v>
      </c>
      <c r="L514" s="10"/>
      <c r="M514" s="10"/>
      <c r="N514" s="10"/>
      <c r="O514" s="10">
        <v>-50632.44</v>
      </c>
      <c r="P514" s="10"/>
      <c r="Q514" s="10">
        <v>0.1</v>
      </c>
      <c r="R514" s="10"/>
      <c r="S514" s="10"/>
      <c r="T514" s="21">
        <f>G514+H514+I514+J514+K514+L514+M514+N514+O514+Q514</f>
        <v>3847388.1</v>
      </c>
      <c r="U514" s="41"/>
    </row>
    <row r="515" spans="1:21" ht="76.5">
      <c r="A515" s="23" t="s">
        <v>213</v>
      </c>
      <c r="B515" s="12">
        <v>921</v>
      </c>
      <c r="C515" s="12" t="s">
        <v>52</v>
      </c>
      <c r="D515" s="12" t="s">
        <v>33</v>
      </c>
      <c r="E515" s="12" t="s">
        <v>129</v>
      </c>
      <c r="F515" s="22"/>
      <c r="G515" s="20">
        <f>G516</f>
        <v>16706819.64</v>
      </c>
      <c r="H515" s="10"/>
      <c r="I515" s="21">
        <f>I516</f>
        <v>61272</v>
      </c>
      <c r="J515" s="21"/>
      <c r="K515" s="21"/>
      <c r="L515" s="21"/>
      <c r="M515" s="21"/>
      <c r="N515" s="21"/>
      <c r="O515" s="21">
        <f>O516</f>
        <v>-16776</v>
      </c>
      <c r="P515" s="21"/>
      <c r="Q515" s="21"/>
      <c r="R515" s="21"/>
      <c r="S515" s="21"/>
      <c r="T515" s="21">
        <f>T516</f>
        <v>16751315.64</v>
      </c>
      <c r="U515" s="41"/>
    </row>
    <row r="516" spans="1:21" ht="38.25">
      <c r="A516" s="1" t="s">
        <v>229</v>
      </c>
      <c r="B516" s="12">
        <v>921</v>
      </c>
      <c r="C516" s="12" t="s">
        <v>52</v>
      </c>
      <c r="D516" s="12" t="s">
        <v>33</v>
      </c>
      <c r="E516" s="12" t="s">
        <v>129</v>
      </c>
      <c r="F516" s="22">
        <v>600</v>
      </c>
      <c r="G516" s="20">
        <f>G517</f>
        <v>16706819.64</v>
      </c>
      <c r="H516" s="10"/>
      <c r="I516" s="21">
        <f>I517</f>
        <v>61272</v>
      </c>
      <c r="J516" s="21"/>
      <c r="K516" s="21"/>
      <c r="L516" s="21"/>
      <c r="M516" s="21"/>
      <c r="N516" s="21"/>
      <c r="O516" s="21">
        <f>O517</f>
        <v>-16776</v>
      </c>
      <c r="P516" s="21"/>
      <c r="Q516" s="21"/>
      <c r="R516" s="21"/>
      <c r="S516" s="21"/>
      <c r="T516" s="21">
        <f>T517</f>
        <v>16751315.64</v>
      </c>
      <c r="U516" s="41"/>
    </row>
    <row r="517" spans="1:21" ht="12.75">
      <c r="A517" s="1" t="s">
        <v>117</v>
      </c>
      <c r="B517" s="12">
        <v>921</v>
      </c>
      <c r="C517" s="12" t="s">
        <v>52</v>
      </c>
      <c r="D517" s="12" t="s">
        <v>33</v>
      </c>
      <c r="E517" s="12" t="s">
        <v>129</v>
      </c>
      <c r="F517" s="22">
        <v>610</v>
      </c>
      <c r="G517" s="20">
        <f>G518</f>
        <v>16706819.64</v>
      </c>
      <c r="H517" s="10"/>
      <c r="I517" s="21">
        <f>I518</f>
        <v>61272</v>
      </c>
      <c r="J517" s="21"/>
      <c r="K517" s="21"/>
      <c r="L517" s="21"/>
      <c r="M517" s="21"/>
      <c r="N517" s="21"/>
      <c r="O517" s="21">
        <f>O518</f>
        <v>-16776</v>
      </c>
      <c r="P517" s="21"/>
      <c r="Q517" s="21"/>
      <c r="R517" s="21"/>
      <c r="S517" s="21"/>
      <c r="T517" s="21">
        <f>T518</f>
        <v>16751315.64</v>
      </c>
      <c r="U517" s="41"/>
    </row>
    <row r="518" spans="1:21" ht="51">
      <c r="A518" s="1" t="s">
        <v>39</v>
      </c>
      <c r="B518" s="12">
        <v>921</v>
      </c>
      <c r="C518" s="12" t="s">
        <v>52</v>
      </c>
      <c r="D518" s="12" t="s">
        <v>33</v>
      </c>
      <c r="E518" s="12" t="s">
        <v>129</v>
      </c>
      <c r="F518" s="22">
        <v>611</v>
      </c>
      <c r="G518" s="20">
        <v>16706819.64</v>
      </c>
      <c r="H518" s="10"/>
      <c r="I518" s="10">
        <v>61272</v>
      </c>
      <c r="J518" s="10"/>
      <c r="K518" s="10"/>
      <c r="L518" s="10"/>
      <c r="M518" s="10"/>
      <c r="N518" s="10"/>
      <c r="O518" s="10">
        <v>-16776</v>
      </c>
      <c r="P518" s="10"/>
      <c r="Q518" s="10"/>
      <c r="R518" s="10"/>
      <c r="S518" s="10"/>
      <c r="T518" s="21">
        <f>G518+H518+I518+J518+K518+L518+M518+N518+O518</f>
        <v>16751315.64</v>
      </c>
      <c r="U518" s="41"/>
    </row>
    <row r="519" spans="1:21" ht="76.5">
      <c r="A519" s="23" t="s">
        <v>214</v>
      </c>
      <c r="B519" s="12">
        <v>921</v>
      </c>
      <c r="C519" s="12" t="s">
        <v>52</v>
      </c>
      <c r="D519" s="12" t="s">
        <v>33</v>
      </c>
      <c r="E519" s="12" t="s">
        <v>131</v>
      </c>
      <c r="F519" s="22"/>
      <c r="G519" s="20">
        <f>G520</f>
        <v>14892490</v>
      </c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21">
        <f>T520</f>
        <v>14892490</v>
      </c>
      <c r="U519" s="41"/>
    </row>
    <row r="520" spans="1:21" ht="38.25">
      <c r="A520" s="1" t="s">
        <v>229</v>
      </c>
      <c r="B520" s="12">
        <v>921</v>
      </c>
      <c r="C520" s="12" t="s">
        <v>52</v>
      </c>
      <c r="D520" s="12" t="s">
        <v>33</v>
      </c>
      <c r="E520" s="12" t="s">
        <v>131</v>
      </c>
      <c r="F520" s="22">
        <v>600</v>
      </c>
      <c r="G520" s="20">
        <f>G521</f>
        <v>14892490</v>
      </c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21">
        <f>T521</f>
        <v>14892490</v>
      </c>
      <c r="U520" s="41"/>
    </row>
    <row r="521" spans="1:21" ht="12.75">
      <c r="A521" s="1" t="s">
        <v>117</v>
      </c>
      <c r="B521" s="12">
        <v>921</v>
      </c>
      <c r="C521" s="12" t="s">
        <v>52</v>
      </c>
      <c r="D521" s="12" t="s">
        <v>33</v>
      </c>
      <c r="E521" s="12" t="s">
        <v>131</v>
      </c>
      <c r="F521" s="22">
        <v>610</v>
      </c>
      <c r="G521" s="20">
        <f>G522</f>
        <v>14892490</v>
      </c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21">
        <f>T522</f>
        <v>14892490</v>
      </c>
      <c r="U521" s="41"/>
    </row>
    <row r="522" spans="1:21" ht="51">
      <c r="A522" s="1" t="s">
        <v>39</v>
      </c>
      <c r="B522" s="12">
        <v>921</v>
      </c>
      <c r="C522" s="12" t="s">
        <v>52</v>
      </c>
      <c r="D522" s="12" t="s">
        <v>33</v>
      </c>
      <c r="E522" s="12" t="s">
        <v>131</v>
      </c>
      <c r="F522" s="22">
        <v>611</v>
      </c>
      <c r="G522" s="20">
        <v>14892490</v>
      </c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21">
        <f>G522+H522+I522+J522+K522+L522+M522+N522</f>
        <v>14892490</v>
      </c>
      <c r="U522" s="41"/>
    </row>
    <row r="523" spans="1:21" ht="38.25">
      <c r="A523" s="23" t="s">
        <v>216</v>
      </c>
      <c r="B523" s="12">
        <v>921</v>
      </c>
      <c r="C523" s="12" t="s">
        <v>52</v>
      </c>
      <c r="D523" s="12" t="s">
        <v>33</v>
      </c>
      <c r="E523" s="12" t="s">
        <v>215</v>
      </c>
      <c r="F523" s="22"/>
      <c r="G523" s="20">
        <f>G524</f>
        <v>5997011.44</v>
      </c>
      <c r="H523" s="10"/>
      <c r="I523" s="10"/>
      <c r="J523" s="10"/>
      <c r="K523" s="10"/>
      <c r="L523" s="10"/>
      <c r="M523" s="10"/>
      <c r="N523" s="10"/>
      <c r="O523" s="21">
        <f aca="true" t="shared" si="41" ref="O523:T525">O524</f>
        <v>-16625.52</v>
      </c>
      <c r="P523" s="21"/>
      <c r="Q523" s="21">
        <f t="shared" si="41"/>
        <v>877097</v>
      </c>
      <c r="R523" s="21"/>
      <c r="S523" s="21"/>
      <c r="T523" s="21">
        <f t="shared" si="41"/>
        <v>6857482.920000001</v>
      </c>
      <c r="U523" s="41"/>
    </row>
    <row r="524" spans="1:21" ht="38.25">
      <c r="A524" s="1" t="s">
        <v>229</v>
      </c>
      <c r="B524" s="12">
        <v>921</v>
      </c>
      <c r="C524" s="12" t="s">
        <v>52</v>
      </c>
      <c r="D524" s="12" t="s">
        <v>33</v>
      </c>
      <c r="E524" s="12" t="s">
        <v>215</v>
      </c>
      <c r="F524" s="22">
        <v>600</v>
      </c>
      <c r="G524" s="20">
        <f>G525</f>
        <v>5997011.44</v>
      </c>
      <c r="H524" s="10"/>
      <c r="I524" s="10"/>
      <c r="J524" s="10"/>
      <c r="K524" s="10"/>
      <c r="L524" s="10"/>
      <c r="M524" s="10"/>
      <c r="N524" s="10"/>
      <c r="O524" s="21">
        <f t="shared" si="41"/>
        <v>-16625.52</v>
      </c>
      <c r="P524" s="21"/>
      <c r="Q524" s="21">
        <f t="shared" si="41"/>
        <v>877097</v>
      </c>
      <c r="R524" s="21"/>
      <c r="S524" s="21"/>
      <c r="T524" s="21">
        <f t="shared" si="41"/>
        <v>6857482.920000001</v>
      </c>
      <c r="U524" s="41"/>
    </row>
    <row r="525" spans="1:21" ht="12.75">
      <c r="A525" s="1" t="s">
        <v>117</v>
      </c>
      <c r="B525" s="12">
        <v>921</v>
      </c>
      <c r="C525" s="12" t="s">
        <v>52</v>
      </c>
      <c r="D525" s="12" t="s">
        <v>33</v>
      </c>
      <c r="E525" s="12" t="s">
        <v>215</v>
      </c>
      <c r="F525" s="22">
        <v>610</v>
      </c>
      <c r="G525" s="20">
        <f>G526</f>
        <v>5997011.44</v>
      </c>
      <c r="H525" s="10"/>
      <c r="I525" s="10"/>
      <c r="J525" s="10"/>
      <c r="K525" s="10"/>
      <c r="L525" s="10"/>
      <c r="M525" s="10"/>
      <c r="N525" s="10"/>
      <c r="O525" s="21">
        <f t="shared" si="41"/>
        <v>-16625.52</v>
      </c>
      <c r="P525" s="21"/>
      <c r="Q525" s="21">
        <f t="shared" si="41"/>
        <v>877097</v>
      </c>
      <c r="R525" s="21"/>
      <c r="S525" s="21"/>
      <c r="T525" s="21">
        <f t="shared" si="41"/>
        <v>6857482.920000001</v>
      </c>
      <c r="U525" s="41"/>
    </row>
    <row r="526" spans="1:21" ht="51">
      <c r="A526" s="1" t="s">
        <v>39</v>
      </c>
      <c r="B526" s="12">
        <v>921</v>
      </c>
      <c r="C526" s="12" t="s">
        <v>52</v>
      </c>
      <c r="D526" s="12" t="s">
        <v>33</v>
      </c>
      <c r="E526" s="12" t="s">
        <v>215</v>
      </c>
      <c r="F526" s="22">
        <v>611</v>
      </c>
      <c r="G526" s="20">
        <v>5997011.44</v>
      </c>
      <c r="H526" s="10"/>
      <c r="I526" s="10"/>
      <c r="J526" s="10"/>
      <c r="K526" s="10"/>
      <c r="L526" s="10"/>
      <c r="M526" s="10"/>
      <c r="N526" s="10"/>
      <c r="O526" s="10">
        <v>-16625.52</v>
      </c>
      <c r="P526" s="10"/>
      <c r="Q526" s="10">
        <v>877097</v>
      </c>
      <c r="R526" s="10"/>
      <c r="S526" s="10"/>
      <c r="T526" s="21">
        <f>G526+H526+I526+J526+K526+L526+M526+N526+O526+Q526</f>
        <v>6857482.920000001</v>
      </c>
      <c r="U526" s="41"/>
    </row>
    <row r="527" spans="1:21" ht="38.25">
      <c r="A527" s="1" t="s">
        <v>133</v>
      </c>
      <c r="B527" s="12">
        <v>921</v>
      </c>
      <c r="C527" s="12" t="s">
        <v>52</v>
      </c>
      <c r="D527" s="12" t="s">
        <v>33</v>
      </c>
      <c r="E527" s="12" t="s">
        <v>134</v>
      </c>
      <c r="F527" s="22"/>
      <c r="G527" s="20">
        <f>G528</f>
        <v>177906971</v>
      </c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21">
        <f>T528</f>
        <v>177906971</v>
      </c>
      <c r="U527" s="41"/>
    </row>
    <row r="528" spans="1:21" ht="38.25">
      <c r="A528" s="1" t="s">
        <v>229</v>
      </c>
      <c r="B528" s="12">
        <v>921</v>
      </c>
      <c r="C528" s="12" t="s">
        <v>52</v>
      </c>
      <c r="D528" s="12" t="s">
        <v>33</v>
      </c>
      <c r="E528" s="12" t="s">
        <v>134</v>
      </c>
      <c r="F528" s="22" t="s">
        <v>38</v>
      </c>
      <c r="G528" s="20">
        <f>G529</f>
        <v>177906971</v>
      </c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21">
        <f>T529</f>
        <v>177906971</v>
      </c>
      <c r="U528" s="41"/>
    </row>
    <row r="529" spans="1:21" ht="12.75">
      <c r="A529" s="1" t="s">
        <v>117</v>
      </c>
      <c r="B529" s="12">
        <v>921</v>
      </c>
      <c r="C529" s="12" t="s">
        <v>52</v>
      </c>
      <c r="D529" s="12" t="s">
        <v>33</v>
      </c>
      <c r="E529" s="12" t="s">
        <v>134</v>
      </c>
      <c r="F529" s="22">
        <v>610</v>
      </c>
      <c r="G529" s="20">
        <f>G530</f>
        <v>177906971</v>
      </c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21">
        <f>T530</f>
        <v>177906971</v>
      </c>
      <c r="U529" s="41"/>
    </row>
    <row r="530" spans="1:21" ht="51">
      <c r="A530" s="1" t="s">
        <v>39</v>
      </c>
      <c r="B530" s="12">
        <v>921</v>
      </c>
      <c r="C530" s="12" t="s">
        <v>52</v>
      </c>
      <c r="D530" s="12" t="s">
        <v>33</v>
      </c>
      <c r="E530" s="12" t="s">
        <v>134</v>
      </c>
      <c r="F530" s="22" t="s">
        <v>40</v>
      </c>
      <c r="G530" s="20">
        <v>177906971</v>
      </c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21">
        <f>G530+H530+I530+J530+K530+L530+M530+N530</f>
        <v>177906971</v>
      </c>
      <c r="U530" s="41"/>
    </row>
    <row r="531" spans="1:21" ht="38.25" hidden="1">
      <c r="A531" s="1" t="s">
        <v>75</v>
      </c>
      <c r="B531" s="12">
        <v>921</v>
      </c>
      <c r="C531" s="12" t="s">
        <v>52</v>
      </c>
      <c r="D531" s="12" t="s">
        <v>33</v>
      </c>
      <c r="E531" s="12" t="s">
        <v>128</v>
      </c>
      <c r="F531" s="22"/>
      <c r="G531" s="20">
        <f>G532</f>
        <v>6527014</v>
      </c>
      <c r="H531" s="10"/>
      <c r="I531" s="10"/>
      <c r="J531" s="10"/>
      <c r="K531" s="10"/>
      <c r="L531" s="10"/>
      <c r="M531" s="10"/>
      <c r="N531" s="21">
        <f aca="true" t="shared" si="42" ref="N531:O533">N532</f>
        <v>-3129395</v>
      </c>
      <c r="O531" s="21">
        <f t="shared" si="42"/>
        <v>-3397619</v>
      </c>
      <c r="P531" s="21"/>
      <c r="Q531" s="21"/>
      <c r="R531" s="21"/>
      <c r="S531" s="21"/>
      <c r="T531" s="21">
        <f>T532</f>
        <v>0</v>
      </c>
      <c r="U531" s="41"/>
    </row>
    <row r="532" spans="1:21" ht="38.25" hidden="1">
      <c r="A532" s="1" t="s">
        <v>229</v>
      </c>
      <c r="B532" s="12">
        <v>921</v>
      </c>
      <c r="C532" s="12" t="s">
        <v>52</v>
      </c>
      <c r="D532" s="12" t="s">
        <v>33</v>
      </c>
      <c r="E532" s="12" t="s">
        <v>128</v>
      </c>
      <c r="F532" s="22" t="s">
        <v>38</v>
      </c>
      <c r="G532" s="20">
        <f>G533</f>
        <v>6527014</v>
      </c>
      <c r="H532" s="10"/>
      <c r="I532" s="10"/>
      <c r="J532" s="10"/>
      <c r="K532" s="10"/>
      <c r="L532" s="10"/>
      <c r="M532" s="10"/>
      <c r="N532" s="21">
        <f t="shared" si="42"/>
        <v>-3129395</v>
      </c>
      <c r="O532" s="21">
        <f t="shared" si="42"/>
        <v>-3397619</v>
      </c>
      <c r="P532" s="21"/>
      <c r="Q532" s="21"/>
      <c r="R532" s="21"/>
      <c r="S532" s="21"/>
      <c r="T532" s="21">
        <f>T533</f>
        <v>0</v>
      </c>
      <c r="U532" s="41"/>
    </row>
    <row r="533" spans="1:21" ht="12.75" hidden="1">
      <c r="A533" s="1" t="s">
        <v>117</v>
      </c>
      <c r="B533" s="12">
        <v>921</v>
      </c>
      <c r="C533" s="12" t="s">
        <v>52</v>
      </c>
      <c r="D533" s="12" t="s">
        <v>33</v>
      </c>
      <c r="E533" s="12" t="s">
        <v>128</v>
      </c>
      <c r="F533" s="22">
        <v>610</v>
      </c>
      <c r="G533" s="20">
        <f>G534</f>
        <v>6527014</v>
      </c>
      <c r="H533" s="10"/>
      <c r="I533" s="10"/>
      <c r="J533" s="10"/>
      <c r="K533" s="10"/>
      <c r="L533" s="10"/>
      <c r="M533" s="10"/>
      <c r="N533" s="21">
        <f t="shared" si="42"/>
        <v>-3129395</v>
      </c>
      <c r="O533" s="21">
        <f t="shared" si="42"/>
        <v>-3397619</v>
      </c>
      <c r="P533" s="21"/>
      <c r="Q533" s="21"/>
      <c r="R533" s="21"/>
      <c r="S533" s="21"/>
      <c r="T533" s="21">
        <f>T534</f>
        <v>0</v>
      </c>
      <c r="U533" s="41"/>
    </row>
    <row r="534" spans="1:21" ht="51" hidden="1">
      <c r="A534" s="1" t="s">
        <v>39</v>
      </c>
      <c r="B534" s="12">
        <v>921</v>
      </c>
      <c r="C534" s="12" t="s">
        <v>52</v>
      </c>
      <c r="D534" s="12" t="s">
        <v>33</v>
      </c>
      <c r="E534" s="12" t="s">
        <v>128</v>
      </c>
      <c r="F534" s="22" t="s">
        <v>40</v>
      </c>
      <c r="G534" s="20">
        <v>6527014</v>
      </c>
      <c r="H534" s="10"/>
      <c r="I534" s="10"/>
      <c r="J534" s="10"/>
      <c r="K534" s="10"/>
      <c r="L534" s="10"/>
      <c r="M534" s="10"/>
      <c r="N534" s="10">
        <v>-3129395</v>
      </c>
      <c r="O534" s="10">
        <v>-3397619</v>
      </c>
      <c r="P534" s="10"/>
      <c r="Q534" s="10"/>
      <c r="R534" s="10"/>
      <c r="S534" s="10"/>
      <c r="T534" s="21">
        <f>G534+H534+I534+J534+K534+L534+M534+N534+O534</f>
        <v>0</v>
      </c>
      <c r="U534" s="41"/>
    </row>
    <row r="535" spans="1:21" ht="24">
      <c r="A535" s="35" t="s">
        <v>289</v>
      </c>
      <c r="B535" s="12">
        <v>921</v>
      </c>
      <c r="C535" s="12" t="s">
        <v>52</v>
      </c>
      <c r="D535" s="12" t="s">
        <v>33</v>
      </c>
      <c r="E535" s="12" t="s">
        <v>290</v>
      </c>
      <c r="F535" s="22"/>
      <c r="G535" s="20"/>
      <c r="H535" s="10"/>
      <c r="I535" s="10"/>
      <c r="J535" s="10"/>
      <c r="K535" s="21">
        <f>K536</f>
        <v>3824900</v>
      </c>
      <c r="L535" s="21"/>
      <c r="M535" s="21"/>
      <c r="N535" s="21"/>
      <c r="O535" s="21"/>
      <c r="P535" s="21"/>
      <c r="Q535" s="21"/>
      <c r="R535" s="21"/>
      <c r="S535" s="21"/>
      <c r="T535" s="21">
        <f>T536</f>
        <v>3824900</v>
      </c>
      <c r="U535" s="41"/>
    </row>
    <row r="536" spans="1:21" ht="38.25">
      <c r="A536" s="1" t="s">
        <v>229</v>
      </c>
      <c r="B536" s="12">
        <v>921</v>
      </c>
      <c r="C536" s="12" t="s">
        <v>52</v>
      </c>
      <c r="D536" s="12" t="s">
        <v>33</v>
      </c>
      <c r="E536" s="12" t="s">
        <v>290</v>
      </c>
      <c r="F536" s="22">
        <v>600</v>
      </c>
      <c r="G536" s="20"/>
      <c r="H536" s="10"/>
      <c r="I536" s="10"/>
      <c r="J536" s="10"/>
      <c r="K536" s="21">
        <f>K537</f>
        <v>3824900</v>
      </c>
      <c r="L536" s="21"/>
      <c r="M536" s="21"/>
      <c r="N536" s="21"/>
      <c r="O536" s="21"/>
      <c r="P536" s="21"/>
      <c r="Q536" s="21"/>
      <c r="R536" s="21"/>
      <c r="S536" s="21"/>
      <c r="T536" s="21">
        <f>T537</f>
        <v>3824900</v>
      </c>
      <c r="U536" s="41"/>
    </row>
    <row r="537" spans="1:21" ht="12.75">
      <c r="A537" s="1" t="s">
        <v>117</v>
      </c>
      <c r="B537" s="12">
        <v>921</v>
      </c>
      <c r="C537" s="12" t="s">
        <v>52</v>
      </c>
      <c r="D537" s="12" t="s">
        <v>33</v>
      </c>
      <c r="E537" s="12" t="s">
        <v>290</v>
      </c>
      <c r="F537" s="22">
        <v>610</v>
      </c>
      <c r="G537" s="20"/>
      <c r="H537" s="10"/>
      <c r="I537" s="10"/>
      <c r="J537" s="10"/>
      <c r="K537" s="21">
        <f>K538</f>
        <v>3824900</v>
      </c>
      <c r="L537" s="21"/>
      <c r="M537" s="21"/>
      <c r="N537" s="21"/>
      <c r="O537" s="21"/>
      <c r="P537" s="21"/>
      <c r="Q537" s="21"/>
      <c r="R537" s="21"/>
      <c r="S537" s="21"/>
      <c r="T537" s="21">
        <f>T538</f>
        <v>3824900</v>
      </c>
      <c r="U537" s="41"/>
    </row>
    <row r="538" spans="1:21" ht="12.75">
      <c r="A538" s="1" t="s">
        <v>256</v>
      </c>
      <c r="B538" s="12">
        <v>921</v>
      </c>
      <c r="C538" s="12" t="s">
        <v>52</v>
      </c>
      <c r="D538" s="12" t="s">
        <v>33</v>
      </c>
      <c r="E538" s="12" t="s">
        <v>290</v>
      </c>
      <c r="F538" s="22">
        <v>612</v>
      </c>
      <c r="G538" s="20"/>
      <c r="H538" s="10"/>
      <c r="I538" s="10"/>
      <c r="J538" s="10"/>
      <c r="K538" s="10">
        <v>3824900</v>
      </c>
      <c r="L538" s="10"/>
      <c r="M538" s="10"/>
      <c r="N538" s="10"/>
      <c r="O538" s="10"/>
      <c r="P538" s="10"/>
      <c r="Q538" s="10"/>
      <c r="R538" s="10"/>
      <c r="S538" s="10"/>
      <c r="T538" s="21">
        <f>G538+H538+I538+J538+K538+L538+M538+N538</f>
        <v>3824900</v>
      </c>
      <c r="U538" s="41"/>
    </row>
    <row r="539" spans="1:21" ht="63.75">
      <c r="A539" s="1" t="s">
        <v>78</v>
      </c>
      <c r="B539" s="12">
        <v>921</v>
      </c>
      <c r="C539" s="12" t="s">
        <v>52</v>
      </c>
      <c r="D539" s="12" t="s">
        <v>33</v>
      </c>
      <c r="E539" s="12" t="s">
        <v>132</v>
      </c>
      <c r="F539" s="22"/>
      <c r="G539" s="20">
        <f>G540</f>
        <v>672707</v>
      </c>
      <c r="H539" s="10"/>
      <c r="I539" s="10"/>
      <c r="J539" s="10"/>
      <c r="K539" s="10"/>
      <c r="L539" s="10"/>
      <c r="M539" s="10"/>
      <c r="N539" s="10"/>
      <c r="O539" s="10"/>
      <c r="P539" s="21">
        <f>P540</f>
        <v>35949</v>
      </c>
      <c r="Q539" s="21"/>
      <c r="R539" s="21"/>
      <c r="S539" s="21"/>
      <c r="T539" s="21">
        <f>T540</f>
        <v>708656</v>
      </c>
      <c r="U539" s="41"/>
    </row>
    <row r="540" spans="1:21" ht="38.25">
      <c r="A540" s="1" t="s">
        <v>229</v>
      </c>
      <c r="B540" s="12">
        <v>921</v>
      </c>
      <c r="C540" s="12" t="s">
        <v>52</v>
      </c>
      <c r="D540" s="12" t="s">
        <v>33</v>
      </c>
      <c r="E540" s="12" t="s">
        <v>132</v>
      </c>
      <c r="F540" s="22" t="s">
        <v>38</v>
      </c>
      <c r="G540" s="20">
        <f>G541</f>
        <v>672707</v>
      </c>
      <c r="H540" s="10"/>
      <c r="I540" s="10"/>
      <c r="J540" s="10"/>
      <c r="K540" s="10"/>
      <c r="L540" s="10"/>
      <c r="M540" s="10"/>
      <c r="N540" s="10"/>
      <c r="O540" s="10"/>
      <c r="P540" s="21">
        <f>P541</f>
        <v>35949</v>
      </c>
      <c r="Q540" s="21"/>
      <c r="R540" s="21"/>
      <c r="S540" s="21"/>
      <c r="T540" s="21">
        <f>T541</f>
        <v>708656</v>
      </c>
      <c r="U540" s="41"/>
    </row>
    <row r="541" spans="1:21" ht="12.75">
      <c r="A541" s="1" t="s">
        <v>117</v>
      </c>
      <c r="B541" s="12">
        <v>921</v>
      </c>
      <c r="C541" s="12" t="s">
        <v>52</v>
      </c>
      <c r="D541" s="12" t="s">
        <v>33</v>
      </c>
      <c r="E541" s="12" t="s">
        <v>132</v>
      </c>
      <c r="F541" s="22">
        <v>610</v>
      </c>
      <c r="G541" s="20">
        <f>G542</f>
        <v>672707</v>
      </c>
      <c r="H541" s="10"/>
      <c r="I541" s="10"/>
      <c r="J541" s="10"/>
      <c r="K541" s="10"/>
      <c r="L541" s="10"/>
      <c r="M541" s="10"/>
      <c r="N541" s="10"/>
      <c r="O541" s="10"/>
      <c r="P541" s="21">
        <f>P542</f>
        <v>35949</v>
      </c>
      <c r="Q541" s="21"/>
      <c r="R541" s="21"/>
      <c r="S541" s="21"/>
      <c r="T541" s="21">
        <f>T542</f>
        <v>708656</v>
      </c>
      <c r="U541" s="41"/>
    </row>
    <row r="542" spans="1:21" ht="51">
      <c r="A542" s="1" t="s">
        <v>39</v>
      </c>
      <c r="B542" s="12">
        <v>921</v>
      </c>
      <c r="C542" s="12" t="s">
        <v>52</v>
      </c>
      <c r="D542" s="12" t="s">
        <v>33</v>
      </c>
      <c r="E542" s="12" t="s">
        <v>132</v>
      </c>
      <c r="F542" s="22" t="s">
        <v>40</v>
      </c>
      <c r="G542" s="20">
        <v>672707</v>
      </c>
      <c r="H542" s="10"/>
      <c r="I542" s="10"/>
      <c r="J542" s="10"/>
      <c r="K542" s="10"/>
      <c r="L542" s="10"/>
      <c r="M542" s="10"/>
      <c r="N542" s="10"/>
      <c r="O542" s="10"/>
      <c r="P542" s="10">
        <v>35949</v>
      </c>
      <c r="Q542" s="10"/>
      <c r="R542" s="10"/>
      <c r="S542" s="10"/>
      <c r="T542" s="21">
        <f>G542+H542+I542+J542+K542+L542+M542+N542+P542</f>
        <v>708656</v>
      </c>
      <c r="U542" s="41"/>
    </row>
    <row r="543" spans="1:21" ht="25.5">
      <c r="A543" s="1" t="s">
        <v>321</v>
      </c>
      <c r="B543" s="12">
        <v>921</v>
      </c>
      <c r="C543" s="12" t="s">
        <v>52</v>
      </c>
      <c r="D543" s="12" t="s">
        <v>33</v>
      </c>
      <c r="E543" s="12" t="s">
        <v>298</v>
      </c>
      <c r="F543" s="22"/>
      <c r="G543" s="2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21">
        <f>T544</f>
        <v>504000</v>
      </c>
      <c r="U543" s="41"/>
    </row>
    <row r="544" spans="1:21" ht="38.25">
      <c r="A544" s="1" t="s">
        <v>229</v>
      </c>
      <c r="B544" s="12">
        <v>921</v>
      </c>
      <c r="C544" s="12" t="s">
        <v>52</v>
      </c>
      <c r="D544" s="12" t="s">
        <v>33</v>
      </c>
      <c r="E544" s="12" t="s">
        <v>298</v>
      </c>
      <c r="F544" s="22">
        <v>600</v>
      </c>
      <c r="G544" s="20"/>
      <c r="H544" s="10"/>
      <c r="I544" s="10"/>
      <c r="J544" s="10"/>
      <c r="K544" s="10"/>
      <c r="L544" s="21">
        <f>L545</f>
        <v>504000</v>
      </c>
      <c r="M544" s="21"/>
      <c r="N544" s="21"/>
      <c r="O544" s="21"/>
      <c r="P544" s="21"/>
      <c r="Q544" s="21"/>
      <c r="R544" s="21"/>
      <c r="S544" s="21"/>
      <c r="T544" s="21">
        <f>T545</f>
        <v>504000</v>
      </c>
      <c r="U544" s="41"/>
    </row>
    <row r="545" spans="1:21" ht="12.75">
      <c r="A545" s="1" t="s">
        <v>117</v>
      </c>
      <c r="B545" s="12">
        <v>921</v>
      </c>
      <c r="C545" s="12" t="s">
        <v>52</v>
      </c>
      <c r="D545" s="12" t="s">
        <v>33</v>
      </c>
      <c r="E545" s="12" t="s">
        <v>298</v>
      </c>
      <c r="F545" s="22">
        <v>610</v>
      </c>
      <c r="G545" s="20"/>
      <c r="H545" s="10"/>
      <c r="I545" s="10"/>
      <c r="J545" s="10"/>
      <c r="K545" s="10"/>
      <c r="L545" s="21">
        <f>L546</f>
        <v>504000</v>
      </c>
      <c r="M545" s="21"/>
      <c r="N545" s="21"/>
      <c r="O545" s="21"/>
      <c r="P545" s="21"/>
      <c r="Q545" s="21"/>
      <c r="R545" s="21"/>
      <c r="S545" s="21"/>
      <c r="T545" s="21">
        <f>T546</f>
        <v>504000</v>
      </c>
      <c r="U545" s="41"/>
    </row>
    <row r="546" spans="1:21" ht="12.75">
      <c r="A546" s="1" t="s">
        <v>256</v>
      </c>
      <c r="B546" s="12">
        <v>921</v>
      </c>
      <c r="C546" s="12" t="s">
        <v>52</v>
      </c>
      <c r="D546" s="12" t="s">
        <v>33</v>
      </c>
      <c r="E546" s="12" t="s">
        <v>298</v>
      </c>
      <c r="F546" s="22">
        <v>612</v>
      </c>
      <c r="G546" s="20"/>
      <c r="H546" s="10"/>
      <c r="I546" s="10"/>
      <c r="J546" s="10"/>
      <c r="K546" s="10"/>
      <c r="L546" s="10">
        <v>504000</v>
      </c>
      <c r="M546" s="10"/>
      <c r="N546" s="10"/>
      <c r="O546" s="10"/>
      <c r="P546" s="10"/>
      <c r="Q546" s="10"/>
      <c r="R546" s="10"/>
      <c r="S546" s="10"/>
      <c r="T546" s="21">
        <f>G546+H546+I546+J546+K546+L546+M546+N546</f>
        <v>504000</v>
      </c>
      <c r="U546" s="41"/>
    </row>
    <row r="547" spans="1:21" ht="12.75">
      <c r="A547" s="1" t="s">
        <v>261</v>
      </c>
      <c r="B547" s="12">
        <v>921</v>
      </c>
      <c r="C547" s="12" t="s">
        <v>52</v>
      </c>
      <c r="D547" s="12" t="s">
        <v>33</v>
      </c>
      <c r="E547" s="34" t="s">
        <v>262</v>
      </c>
      <c r="F547" s="22"/>
      <c r="G547" s="20"/>
      <c r="H547" s="21">
        <f>H548</f>
        <v>418887.84</v>
      </c>
      <c r="I547" s="21"/>
      <c r="J547" s="21"/>
      <c r="K547" s="21"/>
      <c r="L547" s="21"/>
      <c r="M547" s="21"/>
      <c r="N547" s="21"/>
      <c r="O547" s="21">
        <f aca="true" t="shared" si="43" ref="O547:T549">O548</f>
        <v>67257.96</v>
      </c>
      <c r="P547" s="21">
        <f t="shared" si="43"/>
        <v>0.1</v>
      </c>
      <c r="Q547" s="21">
        <f t="shared" si="43"/>
        <v>-0.1</v>
      </c>
      <c r="R547" s="21"/>
      <c r="S547" s="21"/>
      <c r="T547" s="21">
        <f t="shared" si="43"/>
        <v>486145.80000000005</v>
      </c>
      <c r="U547" s="41"/>
    </row>
    <row r="548" spans="1:21" ht="38.25">
      <c r="A548" s="1" t="s">
        <v>229</v>
      </c>
      <c r="B548" s="12">
        <v>921</v>
      </c>
      <c r="C548" s="12" t="s">
        <v>52</v>
      </c>
      <c r="D548" s="12" t="s">
        <v>33</v>
      </c>
      <c r="E548" s="12" t="s">
        <v>262</v>
      </c>
      <c r="F548" s="22">
        <v>600</v>
      </c>
      <c r="G548" s="20"/>
      <c r="H548" s="21">
        <f>H549</f>
        <v>418887.84</v>
      </c>
      <c r="I548" s="21"/>
      <c r="J548" s="21"/>
      <c r="K548" s="21"/>
      <c r="L548" s="21"/>
      <c r="M548" s="21"/>
      <c r="N548" s="21"/>
      <c r="O548" s="21">
        <f t="shared" si="43"/>
        <v>67257.96</v>
      </c>
      <c r="P548" s="21">
        <f t="shared" si="43"/>
        <v>0.1</v>
      </c>
      <c r="Q548" s="21">
        <f t="shared" si="43"/>
        <v>-0.1</v>
      </c>
      <c r="R548" s="21"/>
      <c r="S548" s="21"/>
      <c r="T548" s="21">
        <f t="shared" si="43"/>
        <v>486145.80000000005</v>
      </c>
      <c r="U548" s="41"/>
    </row>
    <row r="549" spans="1:21" ht="12.75">
      <c r="A549" s="1" t="s">
        <v>117</v>
      </c>
      <c r="B549" s="12">
        <v>921</v>
      </c>
      <c r="C549" s="12" t="s">
        <v>52</v>
      </c>
      <c r="D549" s="12" t="s">
        <v>33</v>
      </c>
      <c r="E549" s="12" t="s">
        <v>262</v>
      </c>
      <c r="F549" s="22">
        <v>610</v>
      </c>
      <c r="G549" s="20"/>
      <c r="H549" s="21">
        <f>H550</f>
        <v>418887.84</v>
      </c>
      <c r="I549" s="21"/>
      <c r="J549" s="21"/>
      <c r="K549" s="21"/>
      <c r="L549" s="21"/>
      <c r="M549" s="21"/>
      <c r="N549" s="21"/>
      <c r="O549" s="21">
        <f t="shared" si="43"/>
        <v>67257.96</v>
      </c>
      <c r="P549" s="21">
        <f t="shared" si="43"/>
        <v>0.1</v>
      </c>
      <c r="Q549" s="21">
        <f t="shared" si="43"/>
        <v>-0.1</v>
      </c>
      <c r="R549" s="21"/>
      <c r="S549" s="21"/>
      <c r="T549" s="21">
        <f t="shared" si="43"/>
        <v>486145.80000000005</v>
      </c>
      <c r="U549" s="41"/>
    </row>
    <row r="550" spans="1:21" ht="12.75">
      <c r="A550" s="1" t="s">
        <v>256</v>
      </c>
      <c r="B550" s="12">
        <v>921</v>
      </c>
      <c r="C550" s="12" t="s">
        <v>52</v>
      </c>
      <c r="D550" s="12" t="s">
        <v>33</v>
      </c>
      <c r="E550" s="12" t="s">
        <v>262</v>
      </c>
      <c r="F550" s="22">
        <v>612</v>
      </c>
      <c r="G550" s="20"/>
      <c r="H550" s="10">
        <v>418887.84</v>
      </c>
      <c r="I550" s="10"/>
      <c r="J550" s="10"/>
      <c r="K550" s="10"/>
      <c r="L550" s="10"/>
      <c r="M550" s="10"/>
      <c r="N550" s="10"/>
      <c r="O550" s="10">
        <v>67257.96</v>
      </c>
      <c r="P550" s="10">
        <v>0.1</v>
      </c>
      <c r="Q550" s="10">
        <v>-0.1</v>
      </c>
      <c r="R550" s="10"/>
      <c r="S550" s="10"/>
      <c r="T550" s="21">
        <f>G550+H550+I550+J550+K550+L550+M550+N550+O550+Q550+P550</f>
        <v>486145.80000000005</v>
      </c>
      <c r="U550" s="41"/>
    </row>
    <row r="551" spans="1:21" ht="12.75">
      <c r="A551" s="14" t="s">
        <v>68</v>
      </c>
      <c r="B551" s="15">
        <v>921</v>
      </c>
      <c r="C551" s="15" t="s">
        <v>52</v>
      </c>
      <c r="D551" s="15" t="s">
        <v>45</v>
      </c>
      <c r="E551" s="12"/>
      <c r="F551" s="22"/>
      <c r="G551" s="20">
        <f>G556+G567+G571+G575+G586</f>
        <v>28686664</v>
      </c>
      <c r="H551" s="21">
        <f>H556+H567+H571+H575+H586</f>
        <v>2415.68</v>
      </c>
      <c r="I551" s="21">
        <f>I556+I567+I571+I575+I586</f>
        <v>1023000</v>
      </c>
      <c r="J551" s="21"/>
      <c r="K551" s="21">
        <f>K556+K567+K571+K575+K586</f>
        <v>1665297</v>
      </c>
      <c r="L551" s="21">
        <f>L556+L567+L571+L575+L586+L582</f>
        <v>234298</v>
      </c>
      <c r="M551" s="21">
        <f>M556+M567+M571+M575+M586+M582</f>
        <v>582466.96</v>
      </c>
      <c r="N551" s="21">
        <f>N556+N567+N571+N575+N586+N582</f>
        <v>217716.2</v>
      </c>
      <c r="O551" s="21">
        <f>O556+O567+O571+O575+O586+O582+O552</f>
        <v>1055921.38</v>
      </c>
      <c r="P551" s="21">
        <f>P556+P567+P571+P575+P586+P582+P552</f>
        <v>637584</v>
      </c>
      <c r="Q551" s="21"/>
      <c r="R551" s="21"/>
      <c r="S551" s="21">
        <f>S556+S567+S571+S575+S586+S582+S552</f>
        <v>1099086.37</v>
      </c>
      <c r="T551" s="21">
        <f>T556+T567+T571+T575+T586+T582+T552</f>
        <v>35804085.59</v>
      </c>
      <c r="U551" s="41"/>
    </row>
    <row r="552" spans="1:21" ht="12.75">
      <c r="A552" s="1" t="s">
        <v>314</v>
      </c>
      <c r="B552" s="12">
        <v>921</v>
      </c>
      <c r="C552" s="12" t="s">
        <v>52</v>
      </c>
      <c r="D552" s="12" t="s">
        <v>45</v>
      </c>
      <c r="E552" s="12" t="s">
        <v>315</v>
      </c>
      <c r="F552" s="22"/>
      <c r="G552" s="20"/>
      <c r="H552" s="21"/>
      <c r="I552" s="21"/>
      <c r="J552" s="21"/>
      <c r="K552" s="21"/>
      <c r="L552" s="21"/>
      <c r="M552" s="21"/>
      <c r="N552" s="21"/>
      <c r="O552" s="21">
        <f>O553</f>
        <v>85000</v>
      </c>
      <c r="P552" s="21"/>
      <c r="Q552" s="21"/>
      <c r="R552" s="21"/>
      <c r="S552" s="21"/>
      <c r="T552" s="21">
        <f>T553</f>
        <v>85000</v>
      </c>
      <c r="U552" s="41"/>
    </row>
    <row r="553" spans="1:21" ht="38.25">
      <c r="A553" s="1" t="s">
        <v>229</v>
      </c>
      <c r="B553" s="12">
        <v>921</v>
      </c>
      <c r="C553" s="12" t="s">
        <v>52</v>
      </c>
      <c r="D553" s="12" t="s">
        <v>45</v>
      </c>
      <c r="E553" s="12" t="s">
        <v>315</v>
      </c>
      <c r="F553" s="22">
        <v>600</v>
      </c>
      <c r="G553" s="20"/>
      <c r="H553" s="21"/>
      <c r="I553" s="21"/>
      <c r="J553" s="21"/>
      <c r="K553" s="21"/>
      <c r="L553" s="21"/>
      <c r="M553" s="21"/>
      <c r="N553" s="21"/>
      <c r="O553" s="21">
        <f>O554</f>
        <v>85000</v>
      </c>
      <c r="P553" s="21"/>
      <c r="Q553" s="21"/>
      <c r="R553" s="21"/>
      <c r="S553" s="21"/>
      <c r="T553" s="21">
        <f>T554</f>
        <v>85000</v>
      </c>
      <c r="U553" s="41"/>
    </row>
    <row r="554" spans="1:21" ht="12.75">
      <c r="A554" s="1" t="s">
        <v>117</v>
      </c>
      <c r="B554" s="12">
        <v>921</v>
      </c>
      <c r="C554" s="12" t="s">
        <v>52</v>
      </c>
      <c r="D554" s="12" t="s">
        <v>45</v>
      </c>
      <c r="E554" s="12" t="s">
        <v>315</v>
      </c>
      <c r="F554" s="22">
        <v>610</v>
      </c>
      <c r="G554" s="20"/>
      <c r="H554" s="21"/>
      <c r="I554" s="21"/>
      <c r="J554" s="21"/>
      <c r="K554" s="21"/>
      <c r="L554" s="21"/>
      <c r="M554" s="21"/>
      <c r="N554" s="21"/>
      <c r="O554" s="21">
        <f>O555</f>
        <v>85000</v>
      </c>
      <c r="P554" s="21"/>
      <c r="Q554" s="21"/>
      <c r="R554" s="21"/>
      <c r="S554" s="21"/>
      <c r="T554" s="21">
        <f>T555</f>
        <v>85000</v>
      </c>
      <c r="U554" s="41"/>
    </row>
    <row r="555" spans="1:21" ht="12.75">
      <c r="A555" s="1" t="s">
        <v>256</v>
      </c>
      <c r="B555" s="12">
        <v>921</v>
      </c>
      <c r="C555" s="12" t="s">
        <v>52</v>
      </c>
      <c r="D555" s="12" t="s">
        <v>45</v>
      </c>
      <c r="E555" s="12" t="s">
        <v>315</v>
      </c>
      <c r="F555" s="22">
        <v>612</v>
      </c>
      <c r="G555" s="20"/>
      <c r="H555" s="21"/>
      <c r="I555" s="21"/>
      <c r="J555" s="21"/>
      <c r="K555" s="21"/>
      <c r="L555" s="21"/>
      <c r="M555" s="21"/>
      <c r="N555" s="21"/>
      <c r="O555" s="21">
        <v>85000</v>
      </c>
      <c r="P555" s="21"/>
      <c r="Q555" s="21"/>
      <c r="R555" s="21"/>
      <c r="S555" s="21"/>
      <c r="T555" s="21">
        <f>O555</f>
        <v>85000</v>
      </c>
      <c r="U555" s="41"/>
    </row>
    <row r="556" spans="1:21" ht="25.5">
      <c r="A556" s="23" t="s">
        <v>140</v>
      </c>
      <c r="B556" s="12">
        <v>921</v>
      </c>
      <c r="C556" s="12" t="s">
        <v>52</v>
      </c>
      <c r="D556" s="12" t="s">
        <v>45</v>
      </c>
      <c r="E556" s="12" t="s">
        <v>217</v>
      </c>
      <c r="F556" s="19" t="s">
        <v>0</v>
      </c>
      <c r="G556" s="20">
        <f>G557+G561+G563</f>
        <v>4676000</v>
      </c>
      <c r="H556" s="21">
        <f>H557+H561+H563</f>
        <v>2415.68</v>
      </c>
      <c r="I556" s="21"/>
      <c r="J556" s="21"/>
      <c r="K556" s="21"/>
      <c r="L556" s="21"/>
      <c r="M556" s="21"/>
      <c r="N556" s="21"/>
      <c r="O556" s="21">
        <f>O557+O561+O563</f>
        <v>0</v>
      </c>
      <c r="P556" s="21"/>
      <c r="Q556" s="21"/>
      <c r="R556" s="21"/>
      <c r="S556" s="21"/>
      <c r="T556" s="21">
        <f>T557+T561+T563</f>
        <v>4678415.68</v>
      </c>
      <c r="U556" s="41"/>
    </row>
    <row r="557" spans="1:21" ht="63.75">
      <c r="A557" s="1" t="s">
        <v>19</v>
      </c>
      <c r="B557" s="12">
        <v>921</v>
      </c>
      <c r="C557" s="12" t="s">
        <v>52</v>
      </c>
      <c r="D557" s="12" t="s">
        <v>45</v>
      </c>
      <c r="E557" s="12" t="s">
        <v>217</v>
      </c>
      <c r="F557" s="22" t="s">
        <v>20</v>
      </c>
      <c r="G557" s="20">
        <f>G558</f>
        <v>4312078</v>
      </c>
      <c r="H557" s="21">
        <f>H558</f>
        <v>2415.68</v>
      </c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>
        <f>T558</f>
        <v>4314493.68</v>
      </c>
      <c r="U557" s="41"/>
    </row>
    <row r="558" spans="1:21" ht="25.5">
      <c r="A558" s="1" t="s">
        <v>21</v>
      </c>
      <c r="B558" s="12">
        <v>921</v>
      </c>
      <c r="C558" s="12" t="s">
        <v>52</v>
      </c>
      <c r="D558" s="12" t="s">
        <v>45</v>
      </c>
      <c r="E558" s="12" t="s">
        <v>217</v>
      </c>
      <c r="F558" s="22" t="s">
        <v>22</v>
      </c>
      <c r="G558" s="20">
        <f>G559+G560</f>
        <v>4312078</v>
      </c>
      <c r="H558" s="21">
        <f>H559+H560</f>
        <v>2415.68</v>
      </c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>
        <f>T559+T560</f>
        <v>4314493.68</v>
      </c>
      <c r="U558" s="41"/>
    </row>
    <row r="559" spans="1:21" ht="25.5">
      <c r="A559" s="1" t="s">
        <v>21</v>
      </c>
      <c r="B559" s="12">
        <v>921</v>
      </c>
      <c r="C559" s="12" t="s">
        <v>52</v>
      </c>
      <c r="D559" s="12" t="s">
        <v>45</v>
      </c>
      <c r="E559" s="12" t="s">
        <v>217</v>
      </c>
      <c r="F559" s="22">
        <v>121</v>
      </c>
      <c r="G559" s="20">
        <v>4169978</v>
      </c>
      <c r="H559" s="10">
        <v>2415.68</v>
      </c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21">
        <f>G559+H559+I559+J559+K559+L559+M559+N559</f>
        <v>4172393.68</v>
      </c>
      <c r="U559" s="41"/>
    </row>
    <row r="560" spans="1:21" ht="38.25">
      <c r="A560" s="1" t="s">
        <v>139</v>
      </c>
      <c r="B560" s="12">
        <v>921</v>
      </c>
      <c r="C560" s="12" t="s">
        <v>52</v>
      </c>
      <c r="D560" s="12" t="s">
        <v>45</v>
      </c>
      <c r="E560" s="12" t="s">
        <v>217</v>
      </c>
      <c r="F560" s="22">
        <v>122</v>
      </c>
      <c r="G560" s="20">
        <v>142100</v>
      </c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21">
        <f>G560+H560+I560+J560+K560+L560+M560+N560</f>
        <v>142100</v>
      </c>
      <c r="U560" s="41"/>
    </row>
    <row r="561" spans="1:21" ht="25.5">
      <c r="A561" s="1" t="s">
        <v>23</v>
      </c>
      <c r="B561" s="12">
        <v>921</v>
      </c>
      <c r="C561" s="12" t="s">
        <v>52</v>
      </c>
      <c r="D561" s="12" t="s">
        <v>45</v>
      </c>
      <c r="E561" s="12" t="s">
        <v>217</v>
      </c>
      <c r="F561" s="22" t="s">
        <v>24</v>
      </c>
      <c r="G561" s="20">
        <f>G562</f>
        <v>360722</v>
      </c>
      <c r="H561" s="10"/>
      <c r="I561" s="10"/>
      <c r="J561" s="10"/>
      <c r="K561" s="10"/>
      <c r="L561" s="10"/>
      <c r="M561" s="10"/>
      <c r="N561" s="10"/>
      <c r="O561" s="21">
        <f>O562</f>
        <v>-87.22</v>
      </c>
      <c r="P561" s="21"/>
      <c r="Q561" s="21"/>
      <c r="R561" s="21"/>
      <c r="S561" s="21"/>
      <c r="T561" s="21">
        <f>T562</f>
        <v>360634.78</v>
      </c>
      <c r="U561" s="41"/>
    </row>
    <row r="562" spans="1:21" ht="38.25">
      <c r="A562" s="1" t="s">
        <v>25</v>
      </c>
      <c r="B562" s="12">
        <v>921</v>
      </c>
      <c r="C562" s="12" t="s">
        <v>52</v>
      </c>
      <c r="D562" s="12" t="s">
        <v>45</v>
      </c>
      <c r="E562" s="12" t="s">
        <v>217</v>
      </c>
      <c r="F562" s="22" t="s">
        <v>26</v>
      </c>
      <c r="G562" s="20">
        <v>360722</v>
      </c>
      <c r="H562" s="10"/>
      <c r="I562" s="10"/>
      <c r="J562" s="10"/>
      <c r="K562" s="10"/>
      <c r="L562" s="10"/>
      <c r="M562" s="10"/>
      <c r="N562" s="10"/>
      <c r="O562" s="10">
        <v>-87.22</v>
      </c>
      <c r="P562" s="10"/>
      <c r="Q562" s="10"/>
      <c r="R562" s="10"/>
      <c r="S562" s="10"/>
      <c r="T562" s="21">
        <f>G562+H562+I562+J562+K562+L562+M562+N562+O562</f>
        <v>360634.78</v>
      </c>
      <c r="U562" s="41"/>
    </row>
    <row r="563" spans="1:21" ht="12.75">
      <c r="A563" s="1" t="s">
        <v>27</v>
      </c>
      <c r="B563" s="12">
        <v>921</v>
      </c>
      <c r="C563" s="12" t="s">
        <v>52</v>
      </c>
      <c r="D563" s="12" t="s">
        <v>45</v>
      </c>
      <c r="E563" s="12" t="s">
        <v>217</v>
      </c>
      <c r="F563" s="22" t="s">
        <v>28</v>
      </c>
      <c r="G563" s="20">
        <f>G564</f>
        <v>3200</v>
      </c>
      <c r="H563" s="10"/>
      <c r="I563" s="10"/>
      <c r="J563" s="10"/>
      <c r="K563" s="10"/>
      <c r="L563" s="10"/>
      <c r="M563" s="10"/>
      <c r="N563" s="10"/>
      <c r="O563" s="21">
        <f>O564</f>
        <v>87.22</v>
      </c>
      <c r="P563" s="21"/>
      <c r="Q563" s="21"/>
      <c r="R563" s="21"/>
      <c r="S563" s="21"/>
      <c r="T563" s="21">
        <f>T564</f>
        <v>3287.22</v>
      </c>
      <c r="U563" s="41"/>
    </row>
    <row r="564" spans="1:21" ht="12.75">
      <c r="A564" s="1" t="s">
        <v>101</v>
      </c>
      <c r="B564" s="12">
        <v>921</v>
      </c>
      <c r="C564" s="12" t="s">
        <v>52</v>
      </c>
      <c r="D564" s="12" t="s">
        <v>45</v>
      </c>
      <c r="E564" s="12" t="s">
        <v>217</v>
      </c>
      <c r="F564" s="22">
        <v>850</v>
      </c>
      <c r="G564" s="20">
        <f>G565+G566</f>
        <v>3200</v>
      </c>
      <c r="H564" s="10"/>
      <c r="I564" s="10"/>
      <c r="J564" s="10"/>
      <c r="K564" s="10"/>
      <c r="L564" s="10"/>
      <c r="M564" s="10"/>
      <c r="N564" s="10"/>
      <c r="O564" s="21">
        <f>O565+O566</f>
        <v>87.22</v>
      </c>
      <c r="P564" s="21"/>
      <c r="Q564" s="21"/>
      <c r="R564" s="21"/>
      <c r="S564" s="21"/>
      <c r="T564" s="21">
        <f>T565+T566</f>
        <v>3287.22</v>
      </c>
      <c r="U564" s="41"/>
    </row>
    <row r="565" spans="1:21" ht="25.5" hidden="1">
      <c r="A565" s="1" t="s">
        <v>29</v>
      </c>
      <c r="B565" s="12">
        <v>921</v>
      </c>
      <c r="C565" s="12" t="s">
        <v>52</v>
      </c>
      <c r="D565" s="12" t="s">
        <v>45</v>
      </c>
      <c r="E565" s="12" t="s">
        <v>217</v>
      </c>
      <c r="F565" s="22" t="s">
        <v>30</v>
      </c>
      <c r="G565" s="20">
        <v>0</v>
      </c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21">
        <v>0</v>
      </c>
      <c r="U565" s="41"/>
    </row>
    <row r="566" spans="1:21" ht="12.75">
      <c r="A566" s="1" t="s">
        <v>31</v>
      </c>
      <c r="B566" s="12">
        <v>921</v>
      </c>
      <c r="C566" s="12" t="s">
        <v>52</v>
      </c>
      <c r="D566" s="12" t="s">
        <v>45</v>
      </c>
      <c r="E566" s="12" t="s">
        <v>217</v>
      </c>
      <c r="F566" s="22" t="s">
        <v>32</v>
      </c>
      <c r="G566" s="20">
        <v>3200</v>
      </c>
      <c r="H566" s="10"/>
      <c r="I566" s="10"/>
      <c r="J566" s="10"/>
      <c r="K566" s="10"/>
      <c r="L566" s="10"/>
      <c r="M566" s="10"/>
      <c r="N566" s="10"/>
      <c r="O566" s="10">
        <v>87.22</v>
      </c>
      <c r="P566" s="10"/>
      <c r="Q566" s="10"/>
      <c r="R566" s="10"/>
      <c r="S566" s="10"/>
      <c r="T566" s="21">
        <f>G566+H566+I566+J566+K566+L566+M566+N566+O566</f>
        <v>3287.22</v>
      </c>
      <c r="U566" s="41"/>
    </row>
    <row r="567" spans="1:21" ht="89.25">
      <c r="A567" s="23" t="s">
        <v>218</v>
      </c>
      <c r="B567" s="12">
        <v>921</v>
      </c>
      <c r="C567" s="12" t="s">
        <v>52</v>
      </c>
      <c r="D567" s="12" t="s">
        <v>45</v>
      </c>
      <c r="E567" s="12" t="s">
        <v>219</v>
      </c>
      <c r="F567" s="19" t="s">
        <v>0</v>
      </c>
      <c r="G567" s="20">
        <f>G568</f>
        <v>1212843</v>
      </c>
      <c r="H567" s="10"/>
      <c r="I567" s="10"/>
      <c r="J567" s="10"/>
      <c r="K567" s="10"/>
      <c r="L567" s="10"/>
      <c r="M567" s="10"/>
      <c r="N567" s="10"/>
      <c r="O567" s="10"/>
      <c r="P567" s="10"/>
      <c r="Q567" s="21">
        <f aca="true" t="shared" si="44" ref="Q567:T569">Q568</f>
        <v>248217</v>
      </c>
      <c r="R567" s="21"/>
      <c r="S567" s="21"/>
      <c r="T567" s="21">
        <f t="shared" si="44"/>
        <v>1461060</v>
      </c>
      <c r="U567" s="41"/>
    </row>
    <row r="568" spans="1:21" ht="38.25">
      <c r="A568" s="1" t="s">
        <v>229</v>
      </c>
      <c r="B568" s="12">
        <v>921</v>
      </c>
      <c r="C568" s="12" t="s">
        <v>52</v>
      </c>
      <c r="D568" s="12" t="s">
        <v>45</v>
      </c>
      <c r="E568" s="12" t="s">
        <v>219</v>
      </c>
      <c r="F568" s="22" t="s">
        <v>38</v>
      </c>
      <c r="G568" s="20">
        <f>G569</f>
        <v>1212843</v>
      </c>
      <c r="H568" s="10"/>
      <c r="I568" s="10"/>
      <c r="J568" s="10"/>
      <c r="K568" s="10"/>
      <c r="L568" s="10"/>
      <c r="M568" s="10"/>
      <c r="N568" s="10"/>
      <c r="O568" s="10"/>
      <c r="P568" s="10"/>
      <c r="Q568" s="21">
        <f t="shared" si="44"/>
        <v>248217</v>
      </c>
      <c r="R568" s="21"/>
      <c r="S568" s="21"/>
      <c r="T568" s="21">
        <f t="shared" si="44"/>
        <v>1461060</v>
      </c>
      <c r="U568" s="41"/>
    </row>
    <row r="569" spans="1:21" ht="12.75">
      <c r="A569" s="1" t="s">
        <v>117</v>
      </c>
      <c r="B569" s="12">
        <v>921</v>
      </c>
      <c r="C569" s="12" t="s">
        <v>52</v>
      </c>
      <c r="D569" s="12" t="s">
        <v>45</v>
      </c>
      <c r="E569" s="12" t="s">
        <v>219</v>
      </c>
      <c r="F569" s="22">
        <v>610</v>
      </c>
      <c r="G569" s="20">
        <f>G570</f>
        <v>1212843</v>
      </c>
      <c r="H569" s="10"/>
      <c r="I569" s="10"/>
      <c r="J569" s="10"/>
      <c r="K569" s="10"/>
      <c r="L569" s="10"/>
      <c r="M569" s="10"/>
      <c r="N569" s="10"/>
      <c r="O569" s="10"/>
      <c r="P569" s="10"/>
      <c r="Q569" s="21">
        <f t="shared" si="44"/>
        <v>248217</v>
      </c>
      <c r="R569" s="21"/>
      <c r="S569" s="21"/>
      <c r="T569" s="21">
        <f t="shared" si="44"/>
        <v>1461060</v>
      </c>
      <c r="U569" s="41"/>
    </row>
    <row r="570" spans="1:21" ht="51">
      <c r="A570" s="1" t="s">
        <v>39</v>
      </c>
      <c r="B570" s="12">
        <v>921</v>
      </c>
      <c r="C570" s="12" t="s">
        <v>52</v>
      </c>
      <c r="D570" s="12" t="s">
        <v>45</v>
      </c>
      <c r="E570" s="12" t="s">
        <v>219</v>
      </c>
      <c r="F570" s="22" t="s">
        <v>40</v>
      </c>
      <c r="G570" s="20">
        <v>1212843</v>
      </c>
      <c r="H570" s="10"/>
      <c r="I570" s="10"/>
      <c r="J570" s="10"/>
      <c r="K570" s="10"/>
      <c r="L570" s="10"/>
      <c r="M570" s="10"/>
      <c r="N570" s="10"/>
      <c r="O570" s="10"/>
      <c r="P570" s="10"/>
      <c r="Q570" s="10">
        <v>248217</v>
      </c>
      <c r="R570" s="10"/>
      <c r="S570" s="10"/>
      <c r="T570" s="21">
        <f>G570+H570+I570+J570+K570+L570+M570+N570+O570+Q570</f>
        <v>1461060</v>
      </c>
      <c r="U570" s="41"/>
    </row>
    <row r="571" spans="1:21" ht="63.75">
      <c r="A571" s="23" t="s">
        <v>220</v>
      </c>
      <c r="B571" s="12">
        <v>921</v>
      </c>
      <c r="C571" s="12" t="s">
        <v>52</v>
      </c>
      <c r="D571" s="12" t="s">
        <v>45</v>
      </c>
      <c r="E571" s="12" t="s">
        <v>221</v>
      </c>
      <c r="F571" s="22"/>
      <c r="G571" s="20">
        <f>G572</f>
        <v>21241220</v>
      </c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21">
        <f>T572</f>
        <v>21241220</v>
      </c>
      <c r="U571" s="41"/>
    </row>
    <row r="572" spans="1:21" ht="38.25">
      <c r="A572" s="1" t="s">
        <v>229</v>
      </c>
      <c r="B572" s="12">
        <v>921</v>
      </c>
      <c r="C572" s="12" t="s">
        <v>52</v>
      </c>
      <c r="D572" s="12" t="s">
        <v>45</v>
      </c>
      <c r="E572" s="12" t="s">
        <v>221</v>
      </c>
      <c r="F572" s="22" t="s">
        <v>38</v>
      </c>
      <c r="G572" s="20">
        <f>G573</f>
        <v>21241220</v>
      </c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21">
        <f>T573</f>
        <v>21241220</v>
      </c>
      <c r="U572" s="41"/>
    </row>
    <row r="573" spans="1:21" ht="12.75">
      <c r="A573" s="1" t="s">
        <v>117</v>
      </c>
      <c r="B573" s="12">
        <v>921</v>
      </c>
      <c r="C573" s="12" t="s">
        <v>52</v>
      </c>
      <c r="D573" s="12" t="s">
        <v>45</v>
      </c>
      <c r="E573" s="12" t="s">
        <v>221</v>
      </c>
      <c r="F573" s="22">
        <v>610</v>
      </c>
      <c r="G573" s="20">
        <f>G574</f>
        <v>21241220</v>
      </c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21">
        <f>T574</f>
        <v>21241220</v>
      </c>
      <c r="U573" s="41"/>
    </row>
    <row r="574" spans="1:21" ht="51">
      <c r="A574" s="1" t="s">
        <v>39</v>
      </c>
      <c r="B574" s="12">
        <v>921</v>
      </c>
      <c r="C574" s="12" t="s">
        <v>52</v>
      </c>
      <c r="D574" s="12" t="s">
        <v>45</v>
      </c>
      <c r="E574" s="12" t="s">
        <v>221</v>
      </c>
      <c r="F574" s="22" t="s">
        <v>40</v>
      </c>
      <c r="G574" s="20">
        <v>21241220</v>
      </c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21">
        <f>G574+H574+I574+J574+K574+L574+M574+N574</f>
        <v>21241220</v>
      </c>
      <c r="U574" s="41"/>
    </row>
    <row r="575" spans="1:21" ht="25.5">
      <c r="A575" s="23" t="s">
        <v>222</v>
      </c>
      <c r="B575" s="12">
        <v>921</v>
      </c>
      <c r="C575" s="12" t="s">
        <v>52</v>
      </c>
      <c r="D575" s="12" t="s">
        <v>45</v>
      </c>
      <c r="E575" s="12" t="s">
        <v>223</v>
      </c>
      <c r="F575" s="22"/>
      <c r="G575" s="20">
        <f>G578</f>
        <v>1503221</v>
      </c>
      <c r="H575" s="21">
        <f>H578</f>
        <v>0</v>
      </c>
      <c r="I575" s="21">
        <f>I578</f>
        <v>1023000</v>
      </c>
      <c r="J575" s="21"/>
      <c r="K575" s="21">
        <f>K578</f>
        <v>1665297</v>
      </c>
      <c r="L575" s="21">
        <f>L578</f>
        <v>234298</v>
      </c>
      <c r="M575" s="21">
        <f>M578</f>
        <v>582466.96</v>
      </c>
      <c r="N575" s="21">
        <f>N578+N576</f>
        <v>217716.2</v>
      </c>
      <c r="O575" s="21">
        <f>O578+O576</f>
        <v>970921.38</v>
      </c>
      <c r="P575" s="21">
        <f>P578+P576</f>
        <v>607584</v>
      </c>
      <c r="Q575" s="21">
        <f>Q578+Q576</f>
        <v>351419</v>
      </c>
      <c r="R575" s="21"/>
      <c r="S575" s="21">
        <f>S578+S576</f>
        <v>1099086.37</v>
      </c>
      <c r="T575" s="21">
        <f>T578+T576</f>
        <v>8255009.91</v>
      </c>
      <c r="U575" s="41"/>
    </row>
    <row r="576" spans="1:21" ht="25.5">
      <c r="A576" s="1" t="s">
        <v>23</v>
      </c>
      <c r="B576" s="12">
        <v>921</v>
      </c>
      <c r="C576" s="12" t="s">
        <v>52</v>
      </c>
      <c r="D576" s="12" t="s">
        <v>45</v>
      </c>
      <c r="E576" s="12" t="s">
        <v>223</v>
      </c>
      <c r="F576" s="22" t="s">
        <v>24</v>
      </c>
      <c r="G576" s="20"/>
      <c r="H576" s="21"/>
      <c r="I576" s="21"/>
      <c r="J576" s="21"/>
      <c r="K576" s="21"/>
      <c r="L576" s="21"/>
      <c r="M576" s="21"/>
      <c r="N576" s="21">
        <f>N577</f>
        <v>17516.2</v>
      </c>
      <c r="O576" s="21">
        <f>O577</f>
        <v>66720</v>
      </c>
      <c r="P576" s="21"/>
      <c r="Q576" s="21"/>
      <c r="R576" s="21"/>
      <c r="S576" s="21"/>
      <c r="T576" s="21">
        <f>T577</f>
        <v>84236.2</v>
      </c>
      <c r="U576" s="41"/>
    </row>
    <row r="577" spans="1:21" ht="38.25">
      <c r="A577" s="1" t="s">
        <v>25</v>
      </c>
      <c r="B577" s="12">
        <v>921</v>
      </c>
      <c r="C577" s="12" t="s">
        <v>52</v>
      </c>
      <c r="D577" s="12" t="s">
        <v>45</v>
      </c>
      <c r="E577" s="12" t="s">
        <v>223</v>
      </c>
      <c r="F577" s="22" t="s">
        <v>26</v>
      </c>
      <c r="G577" s="20"/>
      <c r="H577" s="21"/>
      <c r="I577" s="21"/>
      <c r="J577" s="21"/>
      <c r="K577" s="21"/>
      <c r="L577" s="21"/>
      <c r="M577" s="21"/>
      <c r="N577" s="21">
        <v>17516.2</v>
      </c>
      <c r="O577" s="21">
        <v>66720</v>
      </c>
      <c r="P577" s="21"/>
      <c r="Q577" s="21"/>
      <c r="R577" s="21"/>
      <c r="S577" s="21"/>
      <c r="T577" s="21">
        <f>G577+H577+I577+J577+K577+L577+M577+N577+O577</f>
        <v>84236.2</v>
      </c>
      <c r="U577" s="41"/>
    </row>
    <row r="578" spans="1:21" ht="38.25">
      <c r="A578" s="1" t="s">
        <v>229</v>
      </c>
      <c r="B578" s="12">
        <v>921</v>
      </c>
      <c r="C578" s="12" t="s">
        <v>52</v>
      </c>
      <c r="D578" s="12" t="s">
        <v>45</v>
      </c>
      <c r="E578" s="12" t="s">
        <v>223</v>
      </c>
      <c r="F578" s="22" t="s">
        <v>38</v>
      </c>
      <c r="G578" s="20">
        <f aca="true" t="shared" si="45" ref="G578:T578">G579</f>
        <v>1503221</v>
      </c>
      <c r="H578" s="21">
        <f t="shared" si="45"/>
        <v>0</v>
      </c>
      <c r="I578" s="21">
        <f t="shared" si="45"/>
        <v>1023000</v>
      </c>
      <c r="J578" s="21"/>
      <c r="K578" s="21">
        <f t="shared" si="45"/>
        <v>1665297</v>
      </c>
      <c r="L578" s="21">
        <f t="shared" si="45"/>
        <v>234298</v>
      </c>
      <c r="M578" s="21">
        <f t="shared" si="45"/>
        <v>582466.96</v>
      </c>
      <c r="N578" s="21">
        <f t="shared" si="45"/>
        <v>200200</v>
      </c>
      <c r="O578" s="21">
        <f t="shared" si="45"/>
        <v>904201.38</v>
      </c>
      <c r="P578" s="21">
        <f t="shared" si="45"/>
        <v>607584</v>
      </c>
      <c r="Q578" s="21">
        <f t="shared" si="45"/>
        <v>351419</v>
      </c>
      <c r="R578" s="21"/>
      <c r="S578" s="21">
        <f t="shared" si="45"/>
        <v>1099086.37</v>
      </c>
      <c r="T578" s="21">
        <f t="shared" si="45"/>
        <v>8170773.71</v>
      </c>
      <c r="U578" s="41"/>
    </row>
    <row r="579" spans="1:21" ht="12.75">
      <c r="A579" s="1" t="s">
        <v>117</v>
      </c>
      <c r="B579" s="12">
        <v>921</v>
      </c>
      <c r="C579" s="12" t="s">
        <v>52</v>
      </c>
      <c r="D579" s="12" t="s">
        <v>45</v>
      </c>
      <c r="E579" s="12" t="s">
        <v>223</v>
      </c>
      <c r="F579" s="22">
        <v>610</v>
      </c>
      <c r="G579" s="20">
        <f>G580</f>
        <v>1503221</v>
      </c>
      <c r="H579" s="21">
        <f>H580+H581</f>
        <v>0</v>
      </c>
      <c r="I579" s="21">
        <f>I580+I581</f>
        <v>1023000</v>
      </c>
      <c r="J579" s="21"/>
      <c r="K579" s="21">
        <f aca="true" t="shared" si="46" ref="K579:T579">K580+K581</f>
        <v>1665297</v>
      </c>
      <c r="L579" s="21">
        <f t="shared" si="46"/>
        <v>234298</v>
      </c>
      <c r="M579" s="21">
        <f t="shared" si="46"/>
        <v>582466.96</v>
      </c>
      <c r="N579" s="21">
        <f t="shared" si="46"/>
        <v>200200</v>
      </c>
      <c r="O579" s="21">
        <f t="shared" si="46"/>
        <v>904201.38</v>
      </c>
      <c r="P579" s="21">
        <f>P580+P581</f>
        <v>607584</v>
      </c>
      <c r="Q579" s="21">
        <f t="shared" si="46"/>
        <v>351419</v>
      </c>
      <c r="R579" s="21"/>
      <c r="S579" s="21">
        <f>S580+S581</f>
        <v>1099086.37</v>
      </c>
      <c r="T579" s="21">
        <f t="shared" si="46"/>
        <v>8170773.71</v>
      </c>
      <c r="U579" s="41">
        <v>288000</v>
      </c>
    </row>
    <row r="580" spans="1:21" ht="51" hidden="1">
      <c r="A580" s="1" t="s">
        <v>39</v>
      </c>
      <c r="B580" s="12">
        <v>921</v>
      </c>
      <c r="C580" s="12" t="s">
        <v>52</v>
      </c>
      <c r="D580" s="12" t="s">
        <v>45</v>
      </c>
      <c r="E580" s="12" t="s">
        <v>223</v>
      </c>
      <c r="F580" s="22" t="s">
        <v>40</v>
      </c>
      <c r="G580" s="20">
        <v>1503221</v>
      </c>
      <c r="H580" s="10">
        <v>-1503221</v>
      </c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21">
        <f>G580+H580</f>
        <v>0</v>
      </c>
      <c r="U580" s="41"/>
    </row>
    <row r="581" spans="1:21" ht="12.75">
      <c r="A581" s="1" t="s">
        <v>256</v>
      </c>
      <c r="B581" s="12">
        <v>921</v>
      </c>
      <c r="C581" s="12" t="s">
        <v>52</v>
      </c>
      <c r="D581" s="12" t="s">
        <v>45</v>
      </c>
      <c r="E581" s="12" t="s">
        <v>223</v>
      </c>
      <c r="F581" s="22">
        <v>612</v>
      </c>
      <c r="G581" s="20"/>
      <c r="H581" s="10">
        <v>1503221</v>
      </c>
      <c r="I581" s="10">
        <v>1023000</v>
      </c>
      <c r="J581" s="10"/>
      <c r="K581" s="10">
        <v>1665297</v>
      </c>
      <c r="L581" s="10">
        <v>234298</v>
      </c>
      <c r="M581" s="10">
        <v>582466.96</v>
      </c>
      <c r="N581" s="10">
        <v>200200</v>
      </c>
      <c r="O581" s="10">
        <v>904201.38</v>
      </c>
      <c r="P581" s="10">
        <v>607584</v>
      </c>
      <c r="Q581" s="10">
        <v>351419</v>
      </c>
      <c r="R581" s="10"/>
      <c r="S581" s="10">
        <v>1099086.37</v>
      </c>
      <c r="T581" s="21">
        <f>G581+H581+I581+J581+K581+L581+M581+N581+O581+Q581+P581+S581</f>
        <v>8170773.71</v>
      </c>
      <c r="U581" s="41">
        <v>811086.37</v>
      </c>
    </row>
    <row r="582" spans="1:21" ht="24" hidden="1">
      <c r="A582" s="36" t="s">
        <v>295</v>
      </c>
      <c r="B582" s="12">
        <v>921</v>
      </c>
      <c r="C582" s="12" t="s">
        <v>52</v>
      </c>
      <c r="D582" s="12" t="s">
        <v>45</v>
      </c>
      <c r="E582" s="12" t="s">
        <v>296</v>
      </c>
      <c r="F582" s="22"/>
      <c r="G582" s="2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21">
        <f>T583</f>
        <v>0</v>
      </c>
      <c r="U582" s="41"/>
    </row>
    <row r="583" spans="1:21" ht="38.25" hidden="1">
      <c r="A583" s="1" t="s">
        <v>229</v>
      </c>
      <c r="B583" s="12">
        <v>921</v>
      </c>
      <c r="C583" s="12" t="s">
        <v>52</v>
      </c>
      <c r="D583" s="12" t="s">
        <v>45</v>
      </c>
      <c r="E583" s="12" t="s">
        <v>296</v>
      </c>
      <c r="F583" s="22">
        <v>600</v>
      </c>
      <c r="G583" s="2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21">
        <f>T584</f>
        <v>0</v>
      </c>
      <c r="U583" s="41"/>
    </row>
    <row r="584" spans="1:21" ht="12.75" hidden="1">
      <c r="A584" s="1" t="s">
        <v>117</v>
      </c>
      <c r="B584" s="12">
        <v>921</v>
      </c>
      <c r="C584" s="12" t="s">
        <v>52</v>
      </c>
      <c r="D584" s="12" t="s">
        <v>45</v>
      </c>
      <c r="E584" s="12" t="s">
        <v>296</v>
      </c>
      <c r="F584" s="22">
        <v>610</v>
      </c>
      <c r="G584" s="2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21">
        <f>T585</f>
        <v>0</v>
      </c>
      <c r="U584" s="41"/>
    </row>
    <row r="585" spans="1:21" ht="12.75" hidden="1">
      <c r="A585" s="1" t="s">
        <v>256</v>
      </c>
      <c r="B585" s="12">
        <v>921</v>
      </c>
      <c r="C585" s="12" t="s">
        <v>52</v>
      </c>
      <c r="D585" s="12" t="s">
        <v>45</v>
      </c>
      <c r="E585" s="12" t="s">
        <v>296</v>
      </c>
      <c r="F585" s="22">
        <v>612</v>
      </c>
      <c r="G585" s="20"/>
      <c r="H585" s="10"/>
      <c r="I585" s="10"/>
      <c r="J585" s="10"/>
      <c r="K585" s="10"/>
      <c r="L585" s="10">
        <v>0</v>
      </c>
      <c r="M585" s="10"/>
      <c r="N585" s="10"/>
      <c r="O585" s="10"/>
      <c r="P585" s="10"/>
      <c r="Q585" s="10"/>
      <c r="R585" s="10"/>
      <c r="S585" s="10"/>
      <c r="T585" s="21">
        <f>L585</f>
        <v>0</v>
      </c>
      <c r="U585" s="41"/>
    </row>
    <row r="586" spans="1:21" ht="25.5">
      <c r="A586" s="23" t="s">
        <v>185</v>
      </c>
      <c r="B586" s="12">
        <v>921</v>
      </c>
      <c r="C586" s="12" t="s">
        <v>52</v>
      </c>
      <c r="D586" s="12" t="s">
        <v>45</v>
      </c>
      <c r="E586" s="12" t="s">
        <v>184</v>
      </c>
      <c r="F586" s="22"/>
      <c r="G586" s="20">
        <f>G587</f>
        <v>53380</v>
      </c>
      <c r="H586" s="10"/>
      <c r="I586" s="10"/>
      <c r="J586" s="10"/>
      <c r="K586" s="10"/>
      <c r="L586" s="10"/>
      <c r="M586" s="10"/>
      <c r="N586" s="10"/>
      <c r="O586" s="10"/>
      <c r="P586" s="21">
        <f>P587</f>
        <v>30000</v>
      </c>
      <c r="Q586" s="21"/>
      <c r="R586" s="21"/>
      <c r="S586" s="21"/>
      <c r="T586" s="21">
        <f>T587</f>
        <v>83380</v>
      </c>
      <c r="U586" s="41">
        <f>SUM(U579:U585)</f>
        <v>1099086.37</v>
      </c>
    </row>
    <row r="587" spans="1:21" ht="25.5">
      <c r="A587" s="1" t="s">
        <v>23</v>
      </c>
      <c r="B587" s="12">
        <v>921</v>
      </c>
      <c r="C587" s="12" t="s">
        <v>52</v>
      </c>
      <c r="D587" s="12" t="s">
        <v>45</v>
      </c>
      <c r="E587" s="12" t="s">
        <v>184</v>
      </c>
      <c r="F587" s="22" t="s">
        <v>24</v>
      </c>
      <c r="G587" s="20">
        <f>G588</f>
        <v>53380</v>
      </c>
      <c r="H587" s="10"/>
      <c r="I587" s="10"/>
      <c r="J587" s="10"/>
      <c r="K587" s="10"/>
      <c r="L587" s="10"/>
      <c r="M587" s="10"/>
      <c r="N587" s="10"/>
      <c r="O587" s="10"/>
      <c r="P587" s="21">
        <f>P588</f>
        <v>30000</v>
      </c>
      <c r="Q587" s="21"/>
      <c r="R587" s="21"/>
      <c r="S587" s="21"/>
      <c r="T587" s="21">
        <f>T588</f>
        <v>83380</v>
      </c>
      <c r="U587" s="41"/>
    </row>
    <row r="588" spans="1:21" ht="38.25">
      <c r="A588" s="1" t="s">
        <v>25</v>
      </c>
      <c r="B588" s="12">
        <v>921</v>
      </c>
      <c r="C588" s="12" t="s">
        <v>52</v>
      </c>
      <c r="D588" s="12" t="s">
        <v>45</v>
      </c>
      <c r="E588" s="12" t="s">
        <v>184</v>
      </c>
      <c r="F588" s="22" t="s">
        <v>26</v>
      </c>
      <c r="G588" s="20">
        <v>53380</v>
      </c>
      <c r="H588" s="10"/>
      <c r="I588" s="10"/>
      <c r="J588" s="10"/>
      <c r="K588" s="10"/>
      <c r="L588" s="10"/>
      <c r="M588" s="10"/>
      <c r="N588" s="10"/>
      <c r="O588" s="10"/>
      <c r="P588" s="10">
        <v>30000</v>
      </c>
      <c r="Q588" s="10"/>
      <c r="R588" s="10"/>
      <c r="S588" s="10"/>
      <c r="T588" s="21">
        <f>G588+H588+I588+J588+K588+L588+M588+N588+P588</f>
        <v>83380</v>
      </c>
      <c r="U588" s="41"/>
    </row>
    <row r="589" spans="1:21" ht="12.75">
      <c r="A589" s="14" t="s">
        <v>63</v>
      </c>
      <c r="B589" s="15">
        <v>921</v>
      </c>
      <c r="C589" s="15" t="s">
        <v>47</v>
      </c>
      <c r="D589" s="12"/>
      <c r="E589" s="12"/>
      <c r="F589" s="22"/>
      <c r="G589" s="5">
        <v>3745492</v>
      </c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3">
        <v>3745492</v>
      </c>
      <c r="U589" s="41"/>
    </row>
    <row r="590" spans="1:21" ht="12.75">
      <c r="A590" s="14" t="s">
        <v>79</v>
      </c>
      <c r="B590" s="15">
        <v>921</v>
      </c>
      <c r="C590" s="15" t="s">
        <v>47</v>
      </c>
      <c r="D590" s="15" t="s">
        <v>35</v>
      </c>
      <c r="E590" s="17" t="s">
        <v>0</v>
      </c>
      <c r="F590" s="22"/>
      <c r="G590" s="5">
        <v>3745492</v>
      </c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3">
        <v>3745492</v>
      </c>
      <c r="U590" s="41"/>
    </row>
    <row r="591" spans="1:21" ht="63.75">
      <c r="A591" s="1" t="s">
        <v>80</v>
      </c>
      <c r="B591" s="12">
        <v>921</v>
      </c>
      <c r="C591" s="12" t="s">
        <v>47</v>
      </c>
      <c r="D591" s="12" t="s">
        <v>35</v>
      </c>
      <c r="E591" s="12" t="s">
        <v>135</v>
      </c>
      <c r="F591" s="22"/>
      <c r="G591" s="20">
        <f>G592</f>
        <v>3745492</v>
      </c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21">
        <f>T592</f>
        <v>3745492</v>
      </c>
      <c r="U591" s="41"/>
    </row>
    <row r="592" spans="1:21" ht="25.5">
      <c r="A592" s="1" t="s">
        <v>60</v>
      </c>
      <c r="B592" s="12">
        <v>921</v>
      </c>
      <c r="C592" s="12" t="s">
        <v>47</v>
      </c>
      <c r="D592" s="12" t="s">
        <v>35</v>
      </c>
      <c r="E592" s="12" t="s">
        <v>135</v>
      </c>
      <c r="F592" s="22">
        <v>300</v>
      </c>
      <c r="G592" s="20">
        <f>G593</f>
        <v>3745492</v>
      </c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21">
        <f>T593</f>
        <v>3745492</v>
      </c>
      <c r="U592" s="41"/>
    </row>
    <row r="593" spans="1:21" ht="25.5">
      <c r="A593" s="1" t="s">
        <v>122</v>
      </c>
      <c r="B593" s="12">
        <v>921</v>
      </c>
      <c r="C593" s="12" t="s">
        <v>47</v>
      </c>
      <c r="D593" s="12" t="s">
        <v>35</v>
      </c>
      <c r="E593" s="12" t="s">
        <v>135</v>
      </c>
      <c r="F593" s="22">
        <v>310</v>
      </c>
      <c r="G593" s="20">
        <f>G594</f>
        <v>3745492</v>
      </c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21">
        <f>T594</f>
        <v>3745492</v>
      </c>
      <c r="U593" s="41"/>
    </row>
    <row r="594" spans="1:21" ht="38.25">
      <c r="A594" s="1" t="s">
        <v>67</v>
      </c>
      <c r="B594" s="12">
        <v>921</v>
      </c>
      <c r="C594" s="12" t="s">
        <v>47</v>
      </c>
      <c r="D594" s="12" t="s">
        <v>35</v>
      </c>
      <c r="E594" s="12" t="s">
        <v>135</v>
      </c>
      <c r="F594" s="22">
        <v>313</v>
      </c>
      <c r="G594" s="20">
        <v>3745492</v>
      </c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21">
        <f>G594+H594+I594+J594+K594+L594+M594+N594</f>
        <v>3745492</v>
      </c>
      <c r="U594" s="41"/>
    </row>
    <row r="595" spans="1:21" ht="25.5">
      <c r="A595" s="14" t="s">
        <v>136</v>
      </c>
      <c r="B595" s="15">
        <v>961</v>
      </c>
      <c r="C595" s="17" t="s">
        <v>0</v>
      </c>
      <c r="D595" s="12"/>
      <c r="E595" s="12"/>
      <c r="F595" s="22"/>
      <c r="G595" s="5">
        <f>G596+G618</f>
        <v>15256722.530000001</v>
      </c>
      <c r="H595" s="3">
        <f>H596+H618</f>
        <v>184973</v>
      </c>
      <c r="I595" s="3"/>
      <c r="J595" s="3"/>
      <c r="K595" s="3">
        <f>K596+K618</f>
        <v>-225673</v>
      </c>
      <c r="L595" s="3">
        <f>L596+L618+L613</f>
        <v>21486</v>
      </c>
      <c r="M595" s="3"/>
      <c r="N595" s="3">
        <f>N596+N618+N613</f>
        <v>0</v>
      </c>
      <c r="O595" s="3"/>
      <c r="P595" s="3">
        <f>P596+P618+P613</f>
        <v>30000</v>
      </c>
      <c r="Q595" s="3">
        <f>Q596+Q618+Q613</f>
        <v>-524127.9</v>
      </c>
      <c r="R595" s="3"/>
      <c r="S595" s="3"/>
      <c r="T595" s="3">
        <f>T596+T618+T613</f>
        <v>14743380.63</v>
      </c>
      <c r="U595" s="41"/>
    </row>
    <row r="596" spans="1:21" ht="12.75">
      <c r="A596" s="14" t="s">
        <v>15</v>
      </c>
      <c r="B596" s="15">
        <v>961</v>
      </c>
      <c r="C596" s="15" t="s">
        <v>16</v>
      </c>
      <c r="D596" s="12"/>
      <c r="E596" s="12"/>
      <c r="F596" s="22"/>
      <c r="G596" s="5">
        <f>G597+G609</f>
        <v>7284900</v>
      </c>
      <c r="H596" s="3">
        <f>H597+H609</f>
        <v>184973</v>
      </c>
      <c r="I596" s="3"/>
      <c r="J596" s="3"/>
      <c r="K596" s="3">
        <f>K597+K609</f>
        <v>-225673</v>
      </c>
      <c r="L596" s="3"/>
      <c r="M596" s="3"/>
      <c r="N596" s="3">
        <f>N597+N609</f>
        <v>0</v>
      </c>
      <c r="O596" s="3"/>
      <c r="P596" s="3">
        <f>P597+P609</f>
        <v>30000</v>
      </c>
      <c r="Q596" s="3">
        <f>Q597+Q609</f>
        <v>0</v>
      </c>
      <c r="R596" s="3"/>
      <c r="S596" s="3"/>
      <c r="T596" s="3">
        <f>T597+T609</f>
        <v>7274200</v>
      </c>
      <c r="U596" s="41"/>
    </row>
    <row r="597" spans="1:21" ht="38.25">
      <c r="A597" s="14" t="s">
        <v>81</v>
      </c>
      <c r="B597" s="15">
        <v>961</v>
      </c>
      <c r="C597" s="15" t="s">
        <v>16</v>
      </c>
      <c r="D597" s="15" t="s">
        <v>57</v>
      </c>
      <c r="E597" s="17" t="s">
        <v>0</v>
      </c>
      <c r="F597" s="18" t="s">
        <v>0</v>
      </c>
      <c r="G597" s="5">
        <f>G598</f>
        <v>7239000</v>
      </c>
      <c r="H597" s="3">
        <f>H598</f>
        <v>184973</v>
      </c>
      <c r="I597" s="3"/>
      <c r="J597" s="3"/>
      <c r="K597" s="3">
        <f>K598</f>
        <v>-225673</v>
      </c>
      <c r="L597" s="3"/>
      <c r="M597" s="3"/>
      <c r="N597" s="3">
        <f>N598</f>
        <v>0</v>
      </c>
      <c r="O597" s="3"/>
      <c r="P597" s="3"/>
      <c r="Q597" s="3">
        <f>Q598</f>
        <v>46800</v>
      </c>
      <c r="R597" s="3"/>
      <c r="S597" s="3"/>
      <c r="T597" s="3">
        <f>T598</f>
        <v>7245100</v>
      </c>
      <c r="U597" s="41"/>
    </row>
    <row r="598" spans="1:21" ht="25.5">
      <c r="A598" s="23" t="s">
        <v>140</v>
      </c>
      <c r="B598" s="12">
        <v>961</v>
      </c>
      <c r="C598" s="12" t="s">
        <v>16</v>
      </c>
      <c r="D598" s="12" t="s">
        <v>57</v>
      </c>
      <c r="E598" s="37" t="s">
        <v>224</v>
      </c>
      <c r="F598" s="19" t="s">
        <v>0</v>
      </c>
      <c r="G598" s="20">
        <f>G599+G603+G605</f>
        <v>7239000</v>
      </c>
      <c r="H598" s="21">
        <f>H599+H603+H605</f>
        <v>184973</v>
      </c>
      <c r="I598" s="21"/>
      <c r="J598" s="21"/>
      <c r="K598" s="21">
        <f>K599+K603+K605</f>
        <v>-225673</v>
      </c>
      <c r="L598" s="21"/>
      <c r="M598" s="21"/>
      <c r="N598" s="21">
        <f>N599+N603+N605</f>
        <v>0</v>
      </c>
      <c r="O598" s="21"/>
      <c r="P598" s="21"/>
      <c r="Q598" s="21">
        <f>Q599+Q603+Q605</f>
        <v>46800</v>
      </c>
      <c r="R598" s="21"/>
      <c r="S598" s="21"/>
      <c r="T598" s="21">
        <f>T599+T603+T605</f>
        <v>7245100</v>
      </c>
      <c r="U598" s="41"/>
    </row>
    <row r="599" spans="1:21" ht="63.75">
      <c r="A599" s="1" t="s">
        <v>19</v>
      </c>
      <c r="B599" s="12">
        <v>961</v>
      </c>
      <c r="C599" s="12" t="s">
        <v>16</v>
      </c>
      <c r="D599" s="12" t="s">
        <v>57</v>
      </c>
      <c r="E599" s="37" t="s">
        <v>224</v>
      </c>
      <c r="F599" s="22" t="s">
        <v>20</v>
      </c>
      <c r="G599" s="20">
        <f>G600</f>
        <v>6443341</v>
      </c>
      <c r="H599" s="21">
        <f>H600</f>
        <v>184973</v>
      </c>
      <c r="I599" s="21"/>
      <c r="J599" s="21"/>
      <c r="K599" s="21">
        <f>K600</f>
        <v>-225673</v>
      </c>
      <c r="L599" s="21"/>
      <c r="M599" s="21"/>
      <c r="N599" s="21">
        <f>N600</f>
        <v>-79514</v>
      </c>
      <c r="O599" s="21"/>
      <c r="P599" s="21"/>
      <c r="Q599" s="21">
        <f>Q600</f>
        <v>17324</v>
      </c>
      <c r="R599" s="21"/>
      <c r="S599" s="21"/>
      <c r="T599" s="21">
        <f>T600</f>
        <v>6340451</v>
      </c>
      <c r="U599" s="41"/>
    </row>
    <row r="600" spans="1:21" ht="25.5">
      <c r="A600" s="1" t="s">
        <v>21</v>
      </c>
      <c r="B600" s="12">
        <v>961</v>
      </c>
      <c r="C600" s="12" t="s">
        <v>16</v>
      </c>
      <c r="D600" s="12" t="s">
        <v>57</v>
      </c>
      <c r="E600" s="37" t="s">
        <v>224</v>
      </c>
      <c r="F600" s="22" t="s">
        <v>22</v>
      </c>
      <c r="G600" s="20">
        <f>G601+G602</f>
        <v>6443341</v>
      </c>
      <c r="H600" s="21">
        <f>H601+H602</f>
        <v>184973</v>
      </c>
      <c r="I600" s="21"/>
      <c r="J600" s="21"/>
      <c r="K600" s="21">
        <f>K601+K602</f>
        <v>-225673</v>
      </c>
      <c r="L600" s="21"/>
      <c r="M600" s="21"/>
      <c r="N600" s="21">
        <f>N601+N602</f>
        <v>-79514</v>
      </c>
      <c r="O600" s="21"/>
      <c r="P600" s="21"/>
      <c r="Q600" s="21">
        <f>Q601+Q602</f>
        <v>17324</v>
      </c>
      <c r="R600" s="21"/>
      <c r="S600" s="21"/>
      <c r="T600" s="21">
        <f>T601+T602</f>
        <v>6340451</v>
      </c>
      <c r="U600" s="41"/>
    </row>
    <row r="601" spans="1:21" ht="38.25">
      <c r="A601" s="1" t="s">
        <v>227</v>
      </c>
      <c r="B601" s="12">
        <v>961</v>
      </c>
      <c r="C601" s="12" t="s">
        <v>16</v>
      </c>
      <c r="D601" s="12" t="s">
        <v>57</v>
      </c>
      <c r="E601" s="37" t="s">
        <v>224</v>
      </c>
      <c r="F601" s="22">
        <v>121</v>
      </c>
      <c r="G601" s="20">
        <v>6213726</v>
      </c>
      <c r="H601" s="10">
        <v>184973</v>
      </c>
      <c r="I601" s="10"/>
      <c r="J601" s="10"/>
      <c r="K601" s="10">
        <v>-225673</v>
      </c>
      <c r="L601" s="10"/>
      <c r="M601" s="10"/>
      <c r="N601" s="10">
        <v>-79514</v>
      </c>
      <c r="O601" s="10"/>
      <c r="P601" s="10"/>
      <c r="Q601" s="10">
        <v>35926</v>
      </c>
      <c r="R601" s="10"/>
      <c r="S601" s="10"/>
      <c r="T601" s="21">
        <f>G601+H601+I601+J601+K601+L601+M601+N601+O601+Q601</f>
        <v>6129438</v>
      </c>
      <c r="U601" s="41"/>
    </row>
    <row r="602" spans="1:21" ht="38.25">
      <c r="A602" s="1" t="s">
        <v>139</v>
      </c>
      <c r="B602" s="12">
        <v>961</v>
      </c>
      <c r="C602" s="12" t="s">
        <v>16</v>
      </c>
      <c r="D602" s="12" t="s">
        <v>57</v>
      </c>
      <c r="E602" s="37" t="s">
        <v>224</v>
      </c>
      <c r="F602" s="22">
        <v>122</v>
      </c>
      <c r="G602" s="20">
        <v>229615</v>
      </c>
      <c r="H602" s="10"/>
      <c r="I602" s="10"/>
      <c r="J602" s="10"/>
      <c r="K602" s="10"/>
      <c r="L602" s="10"/>
      <c r="M602" s="10"/>
      <c r="N602" s="10"/>
      <c r="O602" s="10"/>
      <c r="P602" s="10"/>
      <c r="Q602" s="10">
        <v>-18602</v>
      </c>
      <c r="R602" s="10"/>
      <c r="S602" s="10"/>
      <c r="T602" s="21">
        <f>G602+H602+I602+J602+K602+L602+M602+N602+O602+Q602</f>
        <v>211013</v>
      </c>
      <c r="U602" s="41"/>
    </row>
    <row r="603" spans="1:21" ht="25.5">
      <c r="A603" s="1" t="s">
        <v>23</v>
      </c>
      <c r="B603" s="12">
        <v>961</v>
      </c>
      <c r="C603" s="12" t="s">
        <v>16</v>
      </c>
      <c r="D603" s="12" t="s">
        <v>57</v>
      </c>
      <c r="E603" s="37" t="s">
        <v>224</v>
      </c>
      <c r="F603" s="22" t="s">
        <v>24</v>
      </c>
      <c r="G603" s="20">
        <f>G604</f>
        <v>782555</v>
      </c>
      <c r="H603" s="10"/>
      <c r="I603" s="10"/>
      <c r="J603" s="10"/>
      <c r="K603" s="10"/>
      <c r="L603" s="10"/>
      <c r="M603" s="10"/>
      <c r="N603" s="21">
        <f>N604</f>
        <v>79514</v>
      </c>
      <c r="O603" s="21"/>
      <c r="P603" s="21"/>
      <c r="Q603" s="21">
        <f>Q604</f>
        <v>29476</v>
      </c>
      <c r="R603" s="21"/>
      <c r="S603" s="21"/>
      <c r="T603" s="21">
        <f>T604</f>
        <v>891545</v>
      </c>
      <c r="U603" s="41"/>
    </row>
    <row r="604" spans="1:21" ht="38.25">
      <c r="A604" s="1" t="s">
        <v>25</v>
      </c>
      <c r="B604" s="12">
        <v>961</v>
      </c>
      <c r="C604" s="12" t="s">
        <v>16</v>
      </c>
      <c r="D604" s="12" t="s">
        <v>57</v>
      </c>
      <c r="E604" s="37" t="s">
        <v>224</v>
      </c>
      <c r="F604" s="22" t="s">
        <v>26</v>
      </c>
      <c r="G604" s="20">
        <v>782555</v>
      </c>
      <c r="H604" s="10"/>
      <c r="I604" s="10"/>
      <c r="J604" s="10"/>
      <c r="K604" s="10"/>
      <c r="L604" s="10"/>
      <c r="M604" s="10"/>
      <c r="N604" s="10">
        <v>79514</v>
      </c>
      <c r="O604" s="10"/>
      <c r="P604" s="10"/>
      <c r="Q604" s="10">
        <v>29476</v>
      </c>
      <c r="R604" s="10"/>
      <c r="S604" s="10"/>
      <c r="T604" s="21">
        <f>G604+H604+I604+J604+K604+L604+M604+N604+O604+Q604</f>
        <v>891545</v>
      </c>
      <c r="U604" s="41"/>
    </row>
    <row r="605" spans="1:21" ht="12.75">
      <c r="A605" s="1" t="s">
        <v>27</v>
      </c>
      <c r="B605" s="12">
        <v>961</v>
      </c>
      <c r="C605" s="12" t="s">
        <v>16</v>
      </c>
      <c r="D605" s="12" t="s">
        <v>57</v>
      </c>
      <c r="E605" s="37" t="s">
        <v>224</v>
      </c>
      <c r="F605" s="22" t="s">
        <v>28</v>
      </c>
      <c r="G605" s="20">
        <f>G606</f>
        <v>13104</v>
      </c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21">
        <f>T606</f>
        <v>13104</v>
      </c>
      <c r="U605" s="41"/>
    </row>
    <row r="606" spans="1:21" ht="12.75">
      <c r="A606" s="1" t="s">
        <v>101</v>
      </c>
      <c r="B606" s="12">
        <v>961</v>
      </c>
      <c r="C606" s="12" t="s">
        <v>16</v>
      </c>
      <c r="D606" s="12" t="s">
        <v>57</v>
      </c>
      <c r="E606" s="37" t="s">
        <v>224</v>
      </c>
      <c r="F606" s="22">
        <v>850</v>
      </c>
      <c r="G606" s="20">
        <f>G607+G608</f>
        <v>13104</v>
      </c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21">
        <f>T607+T608</f>
        <v>13104</v>
      </c>
      <c r="U606" s="41"/>
    </row>
    <row r="607" spans="1:21" ht="25.5">
      <c r="A607" s="1" t="s">
        <v>29</v>
      </c>
      <c r="B607" s="12">
        <v>961</v>
      </c>
      <c r="C607" s="12" t="s">
        <v>16</v>
      </c>
      <c r="D607" s="12" t="s">
        <v>57</v>
      </c>
      <c r="E607" s="37" t="s">
        <v>224</v>
      </c>
      <c r="F607" s="22" t="s">
        <v>30</v>
      </c>
      <c r="G607" s="20">
        <v>6100</v>
      </c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21">
        <f>G607+H607+I607+J607+K607+L607+M607+N607</f>
        <v>6100</v>
      </c>
      <c r="U607" s="41"/>
    </row>
    <row r="608" spans="1:21" ht="12.75">
      <c r="A608" s="1" t="s">
        <v>31</v>
      </c>
      <c r="B608" s="12">
        <v>961</v>
      </c>
      <c r="C608" s="12" t="s">
        <v>16</v>
      </c>
      <c r="D608" s="12" t="s">
        <v>57</v>
      </c>
      <c r="E608" s="37" t="s">
        <v>224</v>
      </c>
      <c r="F608" s="22" t="s">
        <v>32</v>
      </c>
      <c r="G608" s="20">
        <v>7004</v>
      </c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21">
        <f>G608+H608+I608+J608+K608+L608+M608+N608</f>
        <v>7004</v>
      </c>
      <c r="U608" s="41"/>
    </row>
    <row r="609" spans="1:21" ht="12.75">
      <c r="A609" s="1" t="s">
        <v>36</v>
      </c>
      <c r="B609" s="12">
        <v>961</v>
      </c>
      <c r="C609" s="12" t="s">
        <v>16</v>
      </c>
      <c r="D609" s="12" t="s">
        <v>37</v>
      </c>
      <c r="E609" s="12"/>
      <c r="F609" s="22"/>
      <c r="G609" s="20">
        <f>G610</f>
        <v>45900</v>
      </c>
      <c r="H609" s="10"/>
      <c r="I609" s="10"/>
      <c r="J609" s="10"/>
      <c r="K609" s="10"/>
      <c r="L609" s="10"/>
      <c r="M609" s="10"/>
      <c r="N609" s="10"/>
      <c r="O609" s="10"/>
      <c r="P609" s="21">
        <f aca="true" t="shared" si="47" ref="P609:T611">P610</f>
        <v>30000</v>
      </c>
      <c r="Q609" s="21">
        <f t="shared" si="47"/>
        <v>-46800</v>
      </c>
      <c r="R609" s="21"/>
      <c r="S609" s="21"/>
      <c r="T609" s="21">
        <f t="shared" si="47"/>
        <v>29100</v>
      </c>
      <c r="U609" s="41"/>
    </row>
    <row r="610" spans="1:21" ht="25.5">
      <c r="A610" s="23" t="s">
        <v>185</v>
      </c>
      <c r="B610" s="12">
        <v>961</v>
      </c>
      <c r="C610" s="12" t="s">
        <v>16</v>
      </c>
      <c r="D610" s="12">
        <v>13</v>
      </c>
      <c r="E610" s="12" t="s">
        <v>184</v>
      </c>
      <c r="F610" s="22"/>
      <c r="G610" s="20">
        <f>G611</f>
        <v>45900</v>
      </c>
      <c r="H610" s="10"/>
      <c r="I610" s="10"/>
      <c r="J610" s="10"/>
      <c r="K610" s="10"/>
      <c r="L610" s="10"/>
      <c r="M610" s="10"/>
      <c r="N610" s="10"/>
      <c r="O610" s="10"/>
      <c r="P610" s="21">
        <f t="shared" si="47"/>
        <v>30000</v>
      </c>
      <c r="Q610" s="21">
        <f t="shared" si="47"/>
        <v>-46800</v>
      </c>
      <c r="R610" s="21"/>
      <c r="S610" s="21"/>
      <c r="T610" s="21">
        <f t="shared" si="47"/>
        <v>29100</v>
      </c>
      <c r="U610" s="41"/>
    </row>
    <row r="611" spans="1:21" ht="25.5">
      <c r="A611" s="1" t="s">
        <v>23</v>
      </c>
      <c r="B611" s="12">
        <v>961</v>
      </c>
      <c r="C611" s="12" t="s">
        <v>16</v>
      </c>
      <c r="D611" s="12">
        <v>13</v>
      </c>
      <c r="E611" s="12" t="s">
        <v>184</v>
      </c>
      <c r="F611" s="22" t="s">
        <v>24</v>
      </c>
      <c r="G611" s="20">
        <f>G612</f>
        <v>45900</v>
      </c>
      <c r="H611" s="10"/>
      <c r="I611" s="10"/>
      <c r="J611" s="10"/>
      <c r="K611" s="10"/>
      <c r="L611" s="10"/>
      <c r="M611" s="10"/>
      <c r="N611" s="10"/>
      <c r="O611" s="10"/>
      <c r="P611" s="21">
        <f t="shared" si="47"/>
        <v>30000</v>
      </c>
      <c r="Q611" s="21">
        <f t="shared" si="47"/>
        <v>-46800</v>
      </c>
      <c r="R611" s="21"/>
      <c r="S611" s="21"/>
      <c r="T611" s="21">
        <f t="shared" si="47"/>
        <v>29100</v>
      </c>
      <c r="U611" s="41"/>
    </row>
    <row r="612" spans="1:21" ht="38.25">
      <c r="A612" s="1" t="s">
        <v>25</v>
      </c>
      <c r="B612" s="12">
        <v>961</v>
      </c>
      <c r="C612" s="12" t="s">
        <v>16</v>
      </c>
      <c r="D612" s="12">
        <v>13</v>
      </c>
      <c r="E612" s="12" t="s">
        <v>184</v>
      </c>
      <c r="F612" s="22" t="s">
        <v>26</v>
      </c>
      <c r="G612" s="20">
        <v>45900</v>
      </c>
      <c r="H612" s="10"/>
      <c r="I612" s="10"/>
      <c r="J612" s="10"/>
      <c r="K612" s="10"/>
      <c r="L612" s="10"/>
      <c r="M612" s="10"/>
      <c r="N612" s="10"/>
      <c r="O612" s="10"/>
      <c r="P612" s="10">
        <v>30000</v>
      </c>
      <c r="Q612" s="10">
        <v>-46800</v>
      </c>
      <c r="R612" s="10"/>
      <c r="S612" s="10"/>
      <c r="T612" s="21">
        <f>G612+H612+I612+J612+K612+L612+M612+N612+O612+Q612+P612</f>
        <v>29100</v>
      </c>
      <c r="U612" s="41"/>
    </row>
    <row r="613" spans="1:21" ht="12.75">
      <c r="A613" s="14" t="s">
        <v>48</v>
      </c>
      <c r="B613" s="12">
        <v>961</v>
      </c>
      <c r="C613" s="15" t="s">
        <v>35</v>
      </c>
      <c r="D613" s="15"/>
      <c r="E613" s="12"/>
      <c r="F613" s="22"/>
      <c r="G613" s="20"/>
      <c r="H613" s="10"/>
      <c r="I613" s="10"/>
      <c r="J613" s="10"/>
      <c r="K613" s="10"/>
      <c r="L613" s="21">
        <f>L614</f>
        <v>21486</v>
      </c>
      <c r="M613" s="21"/>
      <c r="N613" s="21"/>
      <c r="O613" s="21"/>
      <c r="P613" s="21"/>
      <c r="Q613" s="21">
        <f aca="true" t="shared" si="48" ref="Q613:T616">Q614</f>
        <v>-4684.4</v>
      </c>
      <c r="R613" s="21"/>
      <c r="S613" s="21"/>
      <c r="T613" s="21">
        <f t="shared" si="48"/>
        <v>16801.6</v>
      </c>
      <c r="U613" s="41"/>
    </row>
    <row r="614" spans="1:21" ht="12.75">
      <c r="A614" s="14" t="s">
        <v>55</v>
      </c>
      <c r="B614" s="12">
        <v>961</v>
      </c>
      <c r="C614" s="15" t="s">
        <v>35</v>
      </c>
      <c r="D614" s="15" t="s">
        <v>56</v>
      </c>
      <c r="E614" s="12"/>
      <c r="F614" s="22"/>
      <c r="G614" s="20"/>
      <c r="H614" s="10"/>
      <c r="I614" s="10"/>
      <c r="J614" s="10"/>
      <c r="K614" s="10"/>
      <c r="L614" s="21">
        <f>L615</f>
        <v>21486</v>
      </c>
      <c r="M614" s="21"/>
      <c r="N614" s="21"/>
      <c r="O614" s="21"/>
      <c r="P614" s="21"/>
      <c r="Q614" s="21">
        <f t="shared" si="48"/>
        <v>-4684.4</v>
      </c>
      <c r="R614" s="21"/>
      <c r="S614" s="21"/>
      <c r="T614" s="21">
        <f t="shared" si="48"/>
        <v>16801.6</v>
      </c>
      <c r="U614" s="41"/>
    </row>
    <row r="615" spans="1:21" ht="63.75">
      <c r="A615" s="1" t="s">
        <v>264</v>
      </c>
      <c r="B615" s="12">
        <v>961</v>
      </c>
      <c r="C615" s="15" t="s">
        <v>35</v>
      </c>
      <c r="D615" s="15" t="s">
        <v>56</v>
      </c>
      <c r="E615" s="12" t="s">
        <v>263</v>
      </c>
      <c r="F615" s="22"/>
      <c r="G615" s="20"/>
      <c r="H615" s="10"/>
      <c r="I615" s="10"/>
      <c r="J615" s="10"/>
      <c r="K615" s="10"/>
      <c r="L615" s="21">
        <f>L616</f>
        <v>21486</v>
      </c>
      <c r="M615" s="21"/>
      <c r="N615" s="21"/>
      <c r="O615" s="21"/>
      <c r="P615" s="21"/>
      <c r="Q615" s="21">
        <f t="shared" si="48"/>
        <v>-4684.4</v>
      </c>
      <c r="R615" s="21"/>
      <c r="S615" s="21"/>
      <c r="T615" s="21">
        <f t="shared" si="48"/>
        <v>16801.6</v>
      </c>
      <c r="U615" s="41"/>
    </row>
    <row r="616" spans="1:21" ht="25.5">
      <c r="A616" s="1" t="s">
        <v>23</v>
      </c>
      <c r="B616" s="12">
        <v>961</v>
      </c>
      <c r="C616" s="15" t="s">
        <v>35</v>
      </c>
      <c r="D616" s="15" t="s">
        <v>56</v>
      </c>
      <c r="E616" s="12" t="s">
        <v>263</v>
      </c>
      <c r="F616" s="22">
        <v>200</v>
      </c>
      <c r="G616" s="20"/>
      <c r="H616" s="10"/>
      <c r="I616" s="10"/>
      <c r="J616" s="10"/>
      <c r="K616" s="10"/>
      <c r="L616" s="21">
        <f>L617</f>
        <v>21486</v>
      </c>
      <c r="M616" s="21"/>
      <c r="N616" s="21"/>
      <c r="O616" s="21"/>
      <c r="P616" s="21"/>
      <c r="Q616" s="21">
        <f t="shared" si="48"/>
        <v>-4684.4</v>
      </c>
      <c r="R616" s="21"/>
      <c r="S616" s="21"/>
      <c r="T616" s="21">
        <f t="shared" si="48"/>
        <v>16801.6</v>
      </c>
      <c r="U616" s="41"/>
    </row>
    <row r="617" spans="1:21" ht="38.25">
      <c r="A617" s="1" t="s">
        <v>25</v>
      </c>
      <c r="B617" s="12">
        <v>961</v>
      </c>
      <c r="C617" s="15" t="s">
        <v>35</v>
      </c>
      <c r="D617" s="15" t="s">
        <v>56</v>
      </c>
      <c r="E617" s="12" t="s">
        <v>263</v>
      </c>
      <c r="F617" s="22">
        <v>240</v>
      </c>
      <c r="G617" s="20"/>
      <c r="H617" s="10"/>
      <c r="I617" s="10"/>
      <c r="J617" s="10"/>
      <c r="K617" s="10"/>
      <c r="L617" s="10">
        <v>21486</v>
      </c>
      <c r="M617" s="10"/>
      <c r="N617" s="10"/>
      <c r="O617" s="10"/>
      <c r="P617" s="10"/>
      <c r="Q617" s="10">
        <v>-4684.4</v>
      </c>
      <c r="R617" s="10"/>
      <c r="S617" s="10"/>
      <c r="T617" s="21">
        <f>G617+H617+I617+J617+K617+L617+M617+N617+O617+Q617</f>
        <v>16801.6</v>
      </c>
      <c r="U617" s="41"/>
    </row>
    <row r="618" spans="1:21" ht="25.5">
      <c r="A618" s="14" t="s">
        <v>84</v>
      </c>
      <c r="B618" s="15">
        <v>961</v>
      </c>
      <c r="C618" s="15" t="s">
        <v>37</v>
      </c>
      <c r="D618" s="17" t="s">
        <v>0</v>
      </c>
      <c r="E618" s="17" t="s">
        <v>0</v>
      </c>
      <c r="F618" s="18" t="s">
        <v>0</v>
      </c>
      <c r="G618" s="5">
        <f>G619</f>
        <v>7971822.53</v>
      </c>
      <c r="H618" s="10"/>
      <c r="I618" s="10"/>
      <c r="J618" s="10"/>
      <c r="K618" s="10"/>
      <c r="L618" s="10"/>
      <c r="M618" s="10"/>
      <c r="N618" s="10"/>
      <c r="O618" s="10"/>
      <c r="P618" s="10"/>
      <c r="Q618" s="3">
        <f aca="true" t="shared" si="49" ref="Q618:T621">Q619</f>
        <v>-519443.5</v>
      </c>
      <c r="R618" s="3"/>
      <c r="S618" s="3"/>
      <c r="T618" s="3">
        <f t="shared" si="49"/>
        <v>7452379.03</v>
      </c>
      <c r="U618" s="41"/>
    </row>
    <row r="619" spans="1:21" ht="25.5">
      <c r="A619" s="14" t="s">
        <v>85</v>
      </c>
      <c r="B619" s="15">
        <v>961</v>
      </c>
      <c r="C619" s="15" t="s">
        <v>37</v>
      </c>
      <c r="D619" s="15" t="s">
        <v>16</v>
      </c>
      <c r="E619" s="17" t="s">
        <v>0</v>
      </c>
      <c r="F619" s="18" t="s">
        <v>0</v>
      </c>
      <c r="G619" s="5">
        <f>G620</f>
        <v>7971822.53</v>
      </c>
      <c r="H619" s="10"/>
      <c r="I619" s="10"/>
      <c r="J619" s="10"/>
      <c r="K619" s="10"/>
      <c r="L619" s="10"/>
      <c r="M619" s="10"/>
      <c r="N619" s="10"/>
      <c r="O619" s="10"/>
      <c r="P619" s="10"/>
      <c r="Q619" s="3">
        <f t="shared" si="49"/>
        <v>-519443.5</v>
      </c>
      <c r="R619" s="3"/>
      <c r="S619" s="3"/>
      <c r="T619" s="3">
        <f t="shared" si="49"/>
        <v>7452379.03</v>
      </c>
      <c r="U619" s="41"/>
    </row>
    <row r="620" spans="1:21" ht="25.5">
      <c r="A620" s="23" t="s">
        <v>226</v>
      </c>
      <c r="B620" s="12">
        <v>961</v>
      </c>
      <c r="C620" s="12" t="s">
        <v>37</v>
      </c>
      <c r="D620" s="12" t="s">
        <v>16</v>
      </c>
      <c r="E620" s="12" t="s">
        <v>225</v>
      </c>
      <c r="F620" s="19" t="s">
        <v>0</v>
      </c>
      <c r="G620" s="20">
        <f>G621</f>
        <v>7971822.53</v>
      </c>
      <c r="H620" s="10"/>
      <c r="I620" s="10"/>
      <c r="J620" s="10"/>
      <c r="K620" s="10"/>
      <c r="L620" s="10"/>
      <c r="M620" s="10"/>
      <c r="N620" s="10"/>
      <c r="O620" s="10"/>
      <c r="P620" s="10"/>
      <c r="Q620" s="21">
        <f t="shared" si="49"/>
        <v>-519443.5</v>
      </c>
      <c r="R620" s="21"/>
      <c r="S620" s="21"/>
      <c r="T620" s="21">
        <f t="shared" si="49"/>
        <v>7452379.03</v>
      </c>
      <c r="U620" s="41"/>
    </row>
    <row r="621" spans="1:21" ht="25.5">
      <c r="A621" s="1" t="s">
        <v>86</v>
      </c>
      <c r="B621" s="12">
        <v>961</v>
      </c>
      <c r="C621" s="12" t="s">
        <v>37</v>
      </c>
      <c r="D621" s="12" t="s">
        <v>16</v>
      </c>
      <c r="E621" s="12" t="s">
        <v>225</v>
      </c>
      <c r="F621" s="22" t="s">
        <v>87</v>
      </c>
      <c r="G621" s="20">
        <f>G622</f>
        <v>7971822.53</v>
      </c>
      <c r="H621" s="10"/>
      <c r="I621" s="10"/>
      <c r="J621" s="10"/>
      <c r="K621" s="10"/>
      <c r="L621" s="10"/>
      <c r="M621" s="10"/>
      <c r="N621" s="10"/>
      <c r="O621" s="10"/>
      <c r="P621" s="10"/>
      <c r="Q621" s="21">
        <f t="shared" si="49"/>
        <v>-519443.5</v>
      </c>
      <c r="R621" s="21"/>
      <c r="S621" s="21"/>
      <c r="T621" s="21">
        <f t="shared" si="49"/>
        <v>7452379.03</v>
      </c>
      <c r="U621" s="41"/>
    </row>
    <row r="622" spans="1:21" ht="12.75">
      <c r="A622" s="1" t="s">
        <v>137</v>
      </c>
      <c r="B622" s="12">
        <v>961</v>
      </c>
      <c r="C622" s="12" t="s">
        <v>37</v>
      </c>
      <c r="D622" s="12" t="s">
        <v>16</v>
      </c>
      <c r="E622" s="12" t="s">
        <v>225</v>
      </c>
      <c r="F622" s="22">
        <v>730</v>
      </c>
      <c r="G622" s="20">
        <v>7971822.53</v>
      </c>
      <c r="H622" s="10"/>
      <c r="I622" s="10"/>
      <c r="J622" s="10"/>
      <c r="K622" s="10"/>
      <c r="L622" s="10"/>
      <c r="M622" s="10"/>
      <c r="N622" s="10"/>
      <c r="O622" s="10"/>
      <c r="P622" s="10"/>
      <c r="Q622" s="10">
        <v>-519443.5</v>
      </c>
      <c r="R622" s="10"/>
      <c r="S622" s="10"/>
      <c r="T622" s="21">
        <f>G622+H622+I622+J622+K622+L622+M622+N622+O622+Q622</f>
        <v>7452379.03</v>
      </c>
      <c r="U622" s="41"/>
    </row>
    <row r="623" spans="1:21" ht="24.75" customHeight="1">
      <c r="A623" s="49" t="s">
        <v>97</v>
      </c>
      <c r="B623" s="49"/>
      <c r="C623" s="49"/>
      <c r="D623" s="49"/>
      <c r="E623" s="49"/>
      <c r="F623" s="49"/>
      <c r="G623" s="5">
        <f aca="true" t="shared" si="50" ref="G623:T623">G7+G406+G431+G595</f>
        <v>654431488</v>
      </c>
      <c r="H623" s="3">
        <f t="shared" si="50"/>
        <v>94253218.00000001</v>
      </c>
      <c r="I623" s="3">
        <f t="shared" si="50"/>
        <v>20901970</v>
      </c>
      <c r="J623" s="3">
        <f t="shared" si="50"/>
        <v>30338550</v>
      </c>
      <c r="K623" s="3">
        <f t="shared" si="50"/>
        <v>9468160</v>
      </c>
      <c r="L623" s="3">
        <f t="shared" si="50"/>
        <v>504000</v>
      </c>
      <c r="M623" s="3">
        <f t="shared" si="50"/>
        <v>12876050.79</v>
      </c>
      <c r="N623" s="3">
        <f t="shared" si="50"/>
        <v>27897363.5</v>
      </c>
      <c r="O623" s="3">
        <f t="shared" si="50"/>
        <v>684999.9999999998</v>
      </c>
      <c r="P623" s="3">
        <f t="shared" si="50"/>
        <v>22167055.57</v>
      </c>
      <c r="Q623" s="3">
        <f t="shared" si="50"/>
        <v>21927526.880000003</v>
      </c>
      <c r="R623" s="3">
        <f t="shared" si="50"/>
        <v>19585800</v>
      </c>
      <c r="S623" s="3">
        <f t="shared" si="50"/>
        <v>8153022.18</v>
      </c>
      <c r="T623" s="3">
        <f t="shared" si="50"/>
        <v>923880372.9200002</v>
      </c>
      <c r="U623" s="41"/>
    </row>
    <row r="624" spans="1:7" ht="24.75" customHeight="1">
      <c r="A624" s="44"/>
      <c r="B624" s="44"/>
      <c r="C624" s="44"/>
      <c r="D624" s="44"/>
      <c r="E624" s="44"/>
      <c r="F624" s="44"/>
      <c r="G624" s="45"/>
    </row>
    <row r="625" spans="1:7" ht="24.75" customHeight="1">
      <c r="A625" s="44"/>
      <c r="B625" s="44"/>
      <c r="C625" s="44"/>
      <c r="D625" s="44"/>
      <c r="E625" s="44"/>
      <c r="F625" s="44"/>
      <c r="G625" s="45"/>
    </row>
    <row r="627" spans="1:21" ht="12.75">
      <c r="A627" s="38" t="s">
        <v>231</v>
      </c>
      <c r="G627" s="46" t="s">
        <v>232</v>
      </c>
      <c r="T627" s="39" t="s">
        <v>330</v>
      </c>
      <c r="U627" s="39" t="s">
        <v>320</v>
      </c>
    </row>
  </sheetData>
  <sheetProtection/>
  <autoFilter ref="A6:G623"/>
  <mergeCells count="4">
    <mergeCell ref="A4:G4"/>
    <mergeCell ref="A623:F623"/>
    <mergeCell ref="A3:G3"/>
    <mergeCell ref="E1:T2"/>
  </mergeCells>
  <printOptions/>
  <pageMargins left="0.7480314960629921" right="0.15748031496062992" top="0.35433070866141736" bottom="0.3937007874015748" header="0.31496062992125984" footer="0.31496062992125984"/>
  <pageSetup fitToHeight="0" horizontalDpi="600" verticalDpi="600" orientation="portrait" paperSize="9" scale="7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2014-10-06T12:26:24Z</dcterms:modified>
  <cp:category/>
  <cp:version/>
  <cp:contentType/>
  <cp:contentStatus/>
</cp:coreProperties>
</file>