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/>
  </bookViews>
  <sheets>
    <sheet name="Лист1" sheetId="3" r:id="rId1"/>
  </sheets>
  <definedNames>
    <definedName name="_xlnm.Print_Area" localSheetId="0">Лист1!$A$1:$O$60</definedName>
  </definedNames>
  <calcPr calcId="144525"/>
</workbook>
</file>

<file path=xl/calcChain.xml><?xml version="1.0" encoding="utf-8"?>
<calcChain xmlns="http://schemas.openxmlformats.org/spreadsheetml/2006/main">
  <c r="J18" i="3" l="1"/>
  <c r="J17" i="3"/>
  <c r="N36" i="3" l="1"/>
  <c r="M36" i="3"/>
  <c r="L36" i="3"/>
  <c r="K36" i="3"/>
  <c r="J36" i="3"/>
  <c r="N38" i="3"/>
  <c r="M38" i="3"/>
  <c r="L38" i="3"/>
  <c r="K38" i="3"/>
  <c r="K39" i="3"/>
  <c r="J38" i="3"/>
  <c r="J19" i="3" l="1"/>
  <c r="K51" i="3"/>
  <c r="J27" i="3" l="1"/>
  <c r="J24" i="3" s="1"/>
  <c r="I45" i="3" l="1"/>
  <c r="I41" i="3"/>
  <c r="I27" i="3" l="1"/>
  <c r="I24" i="3" s="1"/>
  <c r="I38" i="3"/>
  <c r="J45" i="3" l="1"/>
  <c r="J46" i="3" s="1"/>
  <c r="K60" i="3"/>
  <c r="J60" i="3"/>
  <c r="H60" i="3" s="1"/>
  <c r="D60" i="3"/>
  <c r="D59" i="3"/>
  <c r="H58" i="3"/>
  <c r="N57" i="3"/>
  <c r="M57" i="3"/>
  <c r="L57" i="3"/>
  <c r="I57" i="3"/>
  <c r="D57" i="3"/>
  <c r="H56" i="3"/>
  <c r="D56" i="3"/>
  <c r="H57" i="3" l="1"/>
  <c r="I59" i="3"/>
  <c r="M59" i="3"/>
  <c r="M60" i="3" s="1"/>
  <c r="I60" i="3"/>
  <c r="L59" i="3"/>
  <c r="L60" i="3" s="1"/>
  <c r="N59" i="3"/>
  <c r="N60" i="3" s="1"/>
  <c r="K42" i="3"/>
  <c r="K13" i="3" s="1"/>
  <c r="K41" i="3"/>
  <c r="J40" i="3"/>
  <c r="J41" i="3"/>
  <c r="H59" i="3" l="1"/>
  <c r="H53" i="3"/>
  <c r="H34" i="3" l="1"/>
  <c r="H33" i="3"/>
  <c r="H38" i="3" l="1"/>
  <c r="J55" i="3" l="1"/>
  <c r="D54" i="3"/>
  <c r="H14" i="3"/>
  <c r="J11" i="3"/>
  <c r="K18" i="3"/>
  <c r="L18" i="3"/>
  <c r="M18" i="3"/>
  <c r="N18" i="3"/>
  <c r="J12" i="3"/>
  <c r="K17" i="3"/>
  <c r="L17" i="3"/>
  <c r="M17" i="3"/>
  <c r="N17" i="3"/>
  <c r="J23" i="3"/>
  <c r="K23" i="3"/>
  <c r="L23" i="3"/>
  <c r="M23" i="3"/>
  <c r="N23" i="3"/>
  <c r="I28" i="3"/>
  <c r="J28" i="3"/>
  <c r="L28" i="3"/>
  <c r="M28" i="3"/>
  <c r="N28" i="3"/>
  <c r="H30" i="3"/>
  <c r="H29" i="3"/>
  <c r="L42" i="3"/>
  <c r="M42" i="3"/>
  <c r="N42" i="3"/>
  <c r="L41" i="3"/>
  <c r="M41" i="3"/>
  <c r="N41" i="3"/>
  <c r="I46" i="3"/>
  <c r="K46" i="3"/>
  <c r="L46" i="3"/>
  <c r="M46" i="3"/>
  <c r="N46" i="3"/>
  <c r="J47" i="3"/>
  <c r="K47" i="3"/>
  <c r="L47" i="3"/>
  <c r="M47" i="3"/>
  <c r="N47" i="3"/>
  <c r="I47" i="3"/>
  <c r="O52" i="3"/>
  <c r="O55" i="3" s="1"/>
  <c r="D55" i="3"/>
  <c r="D52" i="3"/>
  <c r="I50" i="3"/>
  <c r="J50" i="3"/>
  <c r="K50" i="3"/>
  <c r="L50" i="3"/>
  <c r="M50" i="3"/>
  <c r="N50" i="3"/>
  <c r="H49" i="3"/>
  <c r="H48" i="3"/>
  <c r="D46" i="3"/>
  <c r="D50" i="3"/>
  <c r="D49" i="3"/>
  <c r="K44" i="3"/>
  <c r="L44" i="3"/>
  <c r="M44" i="3"/>
  <c r="N44" i="3"/>
  <c r="H45" i="3"/>
  <c r="H44" i="3" s="1"/>
  <c r="D45" i="3"/>
  <c r="K35" i="3"/>
  <c r="K32" i="3" s="1"/>
  <c r="H35" i="3"/>
  <c r="H32" i="3" s="1"/>
  <c r="J13" i="3" l="1"/>
  <c r="J10" i="3" s="1"/>
  <c r="H47" i="3"/>
  <c r="J43" i="3"/>
  <c r="J39" i="3" s="1"/>
  <c r="J51" i="3"/>
  <c r="L12" i="3"/>
  <c r="K19" i="3"/>
  <c r="K16" i="3" s="1"/>
  <c r="N12" i="3"/>
  <c r="M19" i="3"/>
  <c r="M16" i="3" s="1"/>
  <c r="M12" i="3"/>
  <c r="L19" i="3"/>
  <c r="L16" i="3" s="1"/>
  <c r="I12" i="3"/>
  <c r="K12" i="3"/>
  <c r="H17" i="3"/>
  <c r="N19" i="3"/>
  <c r="N16" i="3" s="1"/>
  <c r="J16" i="3"/>
  <c r="H41" i="3"/>
  <c r="H50" i="3"/>
  <c r="H46" i="3"/>
  <c r="H37" i="3"/>
  <c r="H36" i="3"/>
  <c r="H31" i="3"/>
  <c r="H28" i="3" s="1"/>
  <c r="K31" i="3"/>
  <c r="K28" i="3" s="1"/>
  <c r="H26" i="3"/>
  <c r="H25" i="3"/>
  <c r="D42" i="3"/>
  <c r="D43" i="3"/>
  <c r="D28" i="3"/>
  <c r="D51" i="3"/>
  <c r="D44" i="3"/>
  <c r="D47" i="3"/>
  <c r="J15" i="3" l="1"/>
  <c r="H12" i="3"/>
  <c r="H27" i="3"/>
  <c r="I22" i="3" l="1"/>
  <c r="I18" i="3" s="1"/>
  <c r="I52" i="3"/>
  <c r="M52" i="3"/>
  <c r="L52" i="3"/>
  <c r="L54" i="3" s="1"/>
  <c r="L13" i="3" s="1"/>
  <c r="N52" i="3"/>
  <c r="N11" i="3" s="1"/>
  <c r="L11" i="3" l="1"/>
  <c r="L15" i="3" s="1"/>
  <c r="L10" i="3" s="1"/>
  <c r="H22" i="3"/>
  <c r="H23" i="3" s="1"/>
  <c r="I23" i="3"/>
  <c r="I20" i="3" s="1"/>
  <c r="H52" i="3"/>
  <c r="M40" i="3"/>
  <c r="M43" i="3" s="1"/>
  <c r="M39" i="3" s="1"/>
  <c r="I40" i="3"/>
  <c r="I11" i="3"/>
  <c r="M54" i="3"/>
  <c r="L55" i="3"/>
  <c r="N40" i="3"/>
  <c r="N43" i="3" s="1"/>
  <c r="N39" i="3" s="1"/>
  <c r="M11" i="3"/>
  <c r="N54" i="3"/>
  <c r="I54" i="3"/>
  <c r="I42" i="3" s="1"/>
  <c r="H42" i="3" s="1"/>
  <c r="K55" i="3"/>
  <c r="H55" i="3" s="1"/>
  <c r="K11" i="3"/>
  <c r="K15" i="3" s="1"/>
  <c r="K10" i="3" s="1"/>
  <c r="L40" i="3"/>
  <c r="L43" i="3" s="1"/>
  <c r="L39" i="3" s="1"/>
  <c r="K40" i="3"/>
  <c r="K43" i="3" l="1"/>
  <c r="H21" i="3"/>
  <c r="H20" i="3"/>
  <c r="H54" i="3"/>
  <c r="H51" i="3" s="1"/>
  <c r="N55" i="3"/>
  <c r="N13" i="3"/>
  <c r="N15" i="3" s="1"/>
  <c r="N10" i="3" s="1"/>
  <c r="M55" i="3"/>
  <c r="M13" i="3"/>
  <c r="I55" i="3"/>
  <c r="M15" i="3"/>
  <c r="M10" i="3" s="1"/>
  <c r="I13" i="3"/>
  <c r="H18" i="3"/>
  <c r="H19" i="3" s="1"/>
  <c r="H16" i="3" s="1"/>
  <c r="I19" i="3"/>
  <c r="I16" i="3" s="1"/>
  <c r="I43" i="3"/>
  <c r="I39" i="3" s="1"/>
  <c r="H40" i="3"/>
  <c r="H43" i="3" s="1"/>
  <c r="H39" i="3" s="1"/>
  <c r="H11" i="3"/>
  <c r="H13" i="3" l="1"/>
  <c r="H15" i="3" s="1"/>
  <c r="I15" i="3"/>
  <c r="I10" i="3" s="1"/>
  <c r="H10" i="3" s="1"/>
</calcChain>
</file>

<file path=xl/sharedStrings.xml><?xml version="1.0" encoding="utf-8"?>
<sst xmlns="http://schemas.openxmlformats.org/spreadsheetml/2006/main" count="195" uniqueCount="56">
  <si>
    <t>Средства областного бюджета</t>
  </si>
  <si>
    <t>Средства местного бюджета</t>
  </si>
  <si>
    <t>Внебюджетные источники</t>
  </si>
  <si>
    <t>№ п/п</t>
  </si>
  <si>
    <t>Муниципальная программа, подпрограмма, основное мероприятие (проект), направление расходов, мероприятие</t>
  </si>
  <si>
    <t>Код бюджетной классификации расходов</t>
  </si>
  <si>
    <t>Объем средств на реализацию, рублей</t>
  </si>
  <si>
    <t xml:space="preserve">ГРБС                       </t>
  </si>
  <si>
    <t>МП</t>
  </si>
  <si>
    <t>ППМП</t>
  </si>
  <si>
    <t>ОМ</t>
  </si>
  <si>
    <t>НР</t>
  </si>
  <si>
    <t>Всего</t>
  </si>
  <si>
    <t> 902</t>
  </si>
  <si>
    <t>Итого:</t>
  </si>
  <si>
    <t>Капитальный ремонт главного городского самотечного канализационного коллектора из железобетонных труб в г. Клинцы Брянской области</t>
  </si>
  <si>
    <t>Развитие топливно-энергетического комплекса,                                                                                                                                                жилищно-коммунального и дорожного хозяйства городского округа "город Клинцы Брянской области" (2022-2027 годы)</t>
  </si>
  <si>
    <t>Чистая вода на территории городского округа «город Клинцы Брянской области» (2022-2024 годы)</t>
  </si>
  <si>
    <t>Энергосбережение и повышение энергетической эффективности на территории городского округа "город Клинцы Брянской области" (2022-2027 годы)</t>
  </si>
  <si>
    <t>Х</t>
  </si>
  <si>
    <t> 05</t>
  </si>
  <si>
    <t>Х </t>
  </si>
  <si>
    <t>05 </t>
  </si>
  <si>
    <t> Х</t>
  </si>
  <si>
    <t>Обеспечение проведения мероприятий в сфере жилищно-коммунального хозяйства</t>
  </si>
  <si>
    <t>Мероприятия в сфере коммунального хозяйства</t>
  </si>
  <si>
    <t>Подготовка объектов жилищно-коммунального хозяйства к зиме</t>
  </si>
  <si>
    <t>S3450</t>
  </si>
  <si>
    <t>Увеличение объема использования подземных вод для обеспечения населения городского округа питьевой водой</t>
  </si>
  <si>
    <t>S1270</t>
  </si>
  <si>
    <t>32-34</t>
  </si>
  <si>
    <t>Повышение безопасности дорожного движения</t>
  </si>
  <si>
    <t xml:space="preserve">  32-34</t>
  </si>
  <si>
    <t>Обеспечение сохранности автомобильных дорог   местного значения и условий безопасности по ним</t>
  </si>
  <si>
    <t>S6170</t>
  </si>
  <si>
    <t xml:space="preserve">Приведение в нормативное состояние автомобильных дорог искусственных дорожных сооружений в рамках реализации национального проекта «Безопасные качественные дороги» </t>
  </si>
  <si>
    <t>R1</t>
  </si>
  <si>
    <t>1.1</t>
  </si>
  <si>
    <t>1.1.1</t>
  </si>
  <si>
    <t>1.1.2</t>
  </si>
  <si>
    <t>2.1</t>
  </si>
  <si>
    <t>4.1</t>
  </si>
  <si>
    <t>4.2</t>
  </si>
  <si>
    <t>4.3</t>
  </si>
  <si>
    <t>2-31</t>
  </si>
  <si>
    <t>05</t>
  </si>
  <si>
    <t>1-34</t>
  </si>
  <si>
    <t>Повышение безопасности дорожного движения в городском округе «город Клинцы Брянской области» (2022-2027 годы)</t>
  </si>
  <si>
    <t>Средства федерального бюджета</t>
  </si>
  <si>
    <t>План реализации муниципальной программы "Развитие топливно-энергетического комплекса, жилищно-коммунального и дорожного хозяйства городского округа "город Клинцы Брянской области" (2022-2027 годы)</t>
  </si>
  <si>
    <t>Приложение № 2                                                                                                                                                                                                к муниципальной программе  "Развитие топливно-энергетического                                                                                                                                                                                                                                                                                                                                    комплекса, жилищно-коммунального и дорожного хозяйства городского округа "город Клинцы Брянской области" (2022-2027 годы)</t>
  </si>
  <si>
    <t>Связь с показателями (индикаторами) основных мероприятий (проектов) (порядковый номер показателя)</t>
  </si>
  <si>
    <t>к Постановлению Клинцовской городской администрации</t>
  </si>
  <si>
    <t>4.4</t>
  </si>
  <si>
    <t>Приложение № 6</t>
  </si>
  <si>
    <t xml:space="preserve">                       от 20.04.2023                     №  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</si>
</sst>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16" fontId="0" fillId="0" borderId="0" xfId="0" applyNumberFormat="1"/>
    <xf numFmtId="0" fontId="0" fillId="4" borderId="0" xfId="0" applyFill="1"/>
    <xf numFmtId="0" fontId="2" fillId="0" borderId="0" xfId="0" applyFont="1"/>
    <xf numFmtId="0" fontId="1" fillId="0" borderId="0" xfId="0" applyFont="1"/>
    <xf numFmtId="0" fontId="1" fillId="4" borderId="0" xfId="0" applyFont="1" applyFill="1" applyAlignment="1">
      <alignment horizontal="center" wrapText="1"/>
    </xf>
    <xf numFmtId="49" fontId="1" fillId="0" borderId="0" xfId="0" applyNumberFormat="1" applyFont="1"/>
    <xf numFmtId="0" fontId="2" fillId="4" borderId="0" xfId="0" applyFont="1" applyFill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4" fontId="0" fillId="0" borderId="0" xfId="0" applyNumberFormat="1"/>
    <xf numFmtId="4" fontId="2" fillId="0" borderId="0" xfId="0" applyNumberFormat="1" applyFont="1"/>
    <xf numFmtId="4" fontId="4" fillId="0" borderId="0" xfId="0" applyNumberFormat="1" applyFont="1" applyAlignment="1">
      <alignment horizontal="center" vertical="center" wrapText="1"/>
    </xf>
    <xf numFmtId="0" fontId="1" fillId="4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/>
    </xf>
    <xf numFmtId="4" fontId="5" fillId="3" borderId="8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vertical="top" wrapText="1"/>
    </xf>
    <xf numFmtId="0" fontId="5" fillId="6" borderId="3" xfId="0" applyFont="1" applyFill="1" applyBorder="1" applyAlignment="1">
      <alignment horizontal="center" vertical="center"/>
    </xf>
    <xf numFmtId="4" fontId="5" fillId="6" borderId="3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 wrapText="1"/>
    </xf>
    <xf numFmtId="49" fontId="6" fillId="6" borderId="6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49" fontId="5" fillId="6" borderId="6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 wrapText="1"/>
    </xf>
    <xf numFmtId="49" fontId="6" fillId="5" borderId="6" xfId="0" applyNumberFormat="1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vertical="top" wrapText="1"/>
    </xf>
    <xf numFmtId="4" fontId="5" fillId="6" borderId="1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4" fontId="5" fillId="6" borderId="3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vertical="center" wrapText="1"/>
    </xf>
    <xf numFmtId="0" fontId="5" fillId="6" borderId="8" xfId="0" applyFont="1" applyFill="1" applyBorder="1" applyAlignment="1">
      <alignment horizontal="center" vertical="center"/>
    </xf>
    <xf numFmtId="4" fontId="5" fillId="6" borderId="8" xfId="0" applyNumberFormat="1" applyFont="1" applyFill="1" applyBorder="1" applyAlignment="1">
      <alignment horizontal="center" vertical="center"/>
    </xf>
    <xf numFmtId="4" fontId="5" fillId="6" borderId="8" xfId="0" applyNumberFormat="1" applyFont="1" applyFill="1" applyBorder="1" applyAlignment="1">
      <alignment horizontal="center" vertical="center" wrapText="1"/>
    </xf>
    <xf numFmtId="49" fontId="5" fillId="6" borderId="9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vertical="top" wrapText="1"/>
    </xf>
    <xf numFmtId="49" fontId="7" fillId="4" borderId="6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5" fillId="0" borderId="6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4" fontId="6" fillId="4" borderId="6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 wrapText="1"/>
    </xf>
    <xf numFmtId="4" fontId="5" fillId="4" borderId="9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wrapText="1"/>
    </xf>
    <xf numFmtId="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9" fontId="6" fillId="5" borderId="18" xfId="0" applyNumberFormat="1" applyFont="1" applyFill="1" applyBorder="1" applyAlignment="1">
      <alignment horizontal="center" vertical="top"/>
    </xf>
    <xf numFmtId="49" fontId="6" fillId="5" borderId="19" xfId="0" applyNumberFormat="1" applyFont="1" applyFill="1" applyBorder="1" applyAlignment="1">
      <alignment horizontal="center" vertical="top"/>
    </xf>
    <xf numFmtId="49" fontId="6" fillId="5" borderId="17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9" fontId="5" fillId="6" borderId="2" xfId="0" applyNumberFormat="1" applyFont="1" applyFill="1" applyBorder="1" applyAlignment="1">
      <alignment horizontal="center" vertical="top"/>
    </xf>
    <xf numFmtId="49" fontId="5" fillId="6" borderId="5" xfId="0" applyNumberFormat="1" applyFont="1" applyFill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6" borderId="16" xfId="0" applyNumberFormat="1" applyFont="1" applyFill="1" applyBorder="1" applyAlignment="1">
      <alignment horizontal="center" vertical="top"/>
    </xf>
    <xf numFmtId="49" fontId="5" fillId="6" borderId="19" xfId="0" applyNumberFormat="1" applyFont="1" applyFill="1" applyBorder="1" applyAlignment="1">
      <alignment horizontal="center" vertical="top"/>
    </xf>
    <xf numFmtId="49" fontId="5" fillId="6" borderId="20" xfId="0" applyNumberFormat="1" applyFont="1" applyFill="1" applyBorder="1" applyAlignment="1">
      <alignment horizontal="center" vertical="top"/>
    </xf>
    <xf numFmtId="49" fontId="6" fillId="5" borderId="20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right" wrapText="1"/>
    </xf>
    <xf numFmtId="49" fontId="5" fillId="6" borderId="17" xfId="0" applyNumberFormat="1" applyFont="1" applyFill="1" applyBorder="1" applyAlignment="1">
      <alignment horizontal="center" vertical="top"/>
    </xf>
    <xf numFmtId="4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view="pageBreakPreview" topLeftCell="B1" zoomScaleNormal="100" zoomScaleSheetLayoutView="100" workbookViewId="0">
      <selection activeCell="P8" sqref="P8"/>
    </sheetView>
  </sheetViews>
  <sheetFormatPr defaultRowHeight="15.75" x14ac:dyDescent="0.25"/>
  <cols>
    <col min="1" max="1" width="5.85546875" style="6" customWidth="1"/>
    <col min="2" max="2" width="44.7109375" style="4" customWidth="1"/>
    <col min="3" max="7" width="7.85546875" style="4" customWidth="1"/>
    <col min="8" max="8" width="23.140625" style="4" customWidth="1"/>
    <col min="9" max="9" width="18.28515625" style="5" customWidth="1"/>
    <col min="10" max="10" width="18.28515625" style="13" customWidth="1"/>
    <col min="11" max="14" width="18.28515625" style="4" customWidth="1"/>
    <col min="15" max="15" width="19" style="6" customWidth="1"/>
    <col min="16" max="16" width="22.85546875" customWidth="1"/>
  </cols>
  <sheetData>
    <row r="1" spans="1:18" ht="16.5" x14ac:dyDescent="0.25">
      <c r="L1" s="100"/>
      <c r="M1" s="100"/>
      <c r="N1" s="100"/>
      <c r="O1" s="101" t="s">
        <v>54</v>
      </c>
    </row>
    <row r="2" spans="1:18" ht="16.5" x14ac:dyDescent="0.25">
      <c r="L2" s="109" t="s">
        <v>52</v>
      </c>
      <c r="M2" s="109"/>
      <c r="N2" s="109"/>
      <c r="O2" s="109"/>
    </row>
    <row r="3" spans="1:18" ht="16.5" x14ac:dyDescent="0.25">
      <c r="L3" s="110" t="s">
        <v>55</v>
      </c>
      <c r="M3" s="110"/>
      <c r="N3" s="110"/>
      <c r="O3" s="110"/>
    </row>
    <row r="4" spans="1:18" ht="66" customHeight="1" x14ac:dyDescent="0.25">
      <c r="K4" s="122" t="s">
        <v>50</v>
      </c>
      <c r="L4" s="122"/>
      <c r="M4" s="122"/>
      <c r="N4" s="122"/>
      <c r="O4" s="122"/>
    </row>
    <row r="5" spans="1:18" ht="10.5" customHeight="1" x14ac:dyDescent="0.25">
      <c r="K5" s="8"/>
      <c r="L5" s="102"/>
      <c r="M5" s="102"/>
      <c r="N5" s="102"/>
      <c r="O5" s="102"/>
    </row>
    <row r="6" spans="1:18" ht="32.25" customHeight="1" thickBot="1" x14ac:dyDescent="0.3">
      <c r="A6" s="125" t="s">
        <v>49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</row>
    <row r="7" spans="1:18" ht="31.5" customHeight="1" x14ac:dyDescent="0.25">
      <c r="A7" s="128" t="s">
        <v>3</v>
      </c>
      <c r="B7" s="111" t="s">
        <v>4</v>
      </c>
      <c r="C7" s="126" t="s">
        <v>5</v>
      </c>
      <c r="D7" s="126"/>
      <c r="E7" s="126"/>
      <c r="F7" s="126"/>
      <c r="G7" s="126"/>
      <c r="H7" s="126" t="s">
        <v>6</v>
      </c>
      <c r="I7" s="126"/>
      <c r="J7" s="126"/>
      <c r="K7" s="126"/>
      <c r="L7" s="126"/>
      <c r="M7" s="126"/>
      <c r="N7" s="126"/>
      <c r="O7" s="127"/>
    </row>
    <row r="8" spans="1:18" ht="153.75" customHeight="1" thickBot="1" x14ac:dyDescent="0.3">
      <c r="A8" s="129"/>
      <c r="B8" s="112"/>
      <c r="C8" s="14" t="s">
        <v>7</v>
      </c>
      <c r="D8" s="14" t="s">
        <v>8</v>
      </c>
      <c r="E8" s="14" t="s">
        <v>9</v>
      </c>
      <c r="F8" s="14" t="s">
        <v>10</v>
      </c>
      <c r="G8" s="14" t="s">
        <v>11</v>
      </c>
      <c r="H8" s="15" t="s">
        <v>12</v>
      </c>
      <c r="I8" s="16">
        <v>2022</v>
      </c>
      <c r="J8" s="16">
        <v>2023</v>
      </c>
      <c r="K8" s="15">
        <v>2024</v>
      </c>
      <c r="L8" s="15">
        <v>2025</v>
      </c>
      <c r="M8" s="15">
        <v>2026</v>
      </c>
      <c r="N8" s="15">
        <v>2027</v>
      </c>
      <c r="O8" s="17" t="s">
        <v>51</v>
      </c>
      <c r="P8" s="9"/>
    </row>
    <row r="9" spans="1:18" ht="17.25" thickBot="1" x14ac:dyDescent="0.3">
      <c r="A9" s="18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20">
        <v>8</v>
      </c>
      <c r="I9" s="21">
        <v>9</v>
      </c>
      <c r="J9" s="21">
        <v>10</v>
      </c>
      <c r="K9" s="20">
        <v>11</v>
      </c>
      <c r="L9" s="20">
        <v>12</v>
      </c>
      <c r="M9" s="20">
        <v>13</v>
      </c>
      <c r="N9" s="20">
        <v>14</v>
      </c>
      <c r="O9" s="22">
        <v>15</v>
      </c>
      <c r="P9" s="9"/>
    </row>
    <row r="10" spans="1:18" s="3" customFormat="1" ht="102.75" customHeight="1" x14ac:dyDescent="0.25">
      <c r="A10" s="115"/>
      <c r="B10" s="23" t="s">
        <v>16</v>
      </c>
      <c r="C10" s="24">
        <v>902</v>
      </c>
      <c r="D10" s="24" t="s">
        <v>45</v>
      </c>
      <c r="E10" s="24" t="s">
        <v>19</v>
      </c>
      <c r="F10" s="24" t="s">
        <v>19</v>
      </c>
      <c r="G10" s="24" t="s">
        <v>19</v>
      </c>
      <c r="H10" s="25">
        <f>I10+J10+K10+L10+M10+N10</f>
        <v>847284182.5</v>
      </c>
      <c r="I10" s="25">
        <f t="shared" ref="I10:N10" si="0">I15</f>
        <v>283446228.63</v>
      </c>
      <c r="J10" s="25">
        <f>J11+J12+J13+J14</f>
        <v>180970386.06999999</v>
      </c>
      <c r="K10" s="25">
        <f t="shared" si="0"/>
        <v>160176094.80000001</v>
      </c>
      <c r="L10" s="25">
        <f t="shared" si="0"/>
        <v>74230491</v>
      </c>
      <c r="M10" s="25">
        <f t="shared" si="0"/>
        <v>74230491</v>
      </c>
      <c r="N10" s="25">
        <f t="shared" si="0"/>
        <v>74230491</v>
      </c>
      <c r="O10" s="26" t="s">
        <v>46</v>
      </c>
      <c r="P10" s="12"/>
    </row>
    <row r="11" spans="1:18" s="3" customFormat="1" ht="22.5" customHeight="1" x14ac:dyDescent="0.25">
      <c r="A11" s="116"/>
      <c r="B11" s="27" t="s">
        <v>48</v>
      </c>
      <c r="C11" s="28">
        <v>902</v>
      </c>
      <c r="D11" s="28" t="s">
        <v>45</v>
      </c>
      <c r="E11" s="28" t="s">
        <v>19</v>
      </c>
      <c r="F11" s="28" t="s">
        <v>19</v>
      </c>
      <c r="G11" s="28" t="s">
        <v>19</v>
      </c>
      <c r="H11" s="29">
        <f>I11+J11+K11+L11+M11+N11</f>
        <v>142683373.59999999</v>
      </c>
      <c r="I11" s="30">
        <f>I52</f>
        <v>0</v>
      </c>
      <c r="J11" s="30">
        <f t="shared" ref="J11:N11" si="1">J52</f>
        <v>49005000</v>
      </c>
      <c r="K11" s="30">
        <f t="shared" si="1"/>
        <v>93678373.599999994</v>
      </c>
      <c r="L11" s="30">
        <f t="shared" si="1"/>
        <v>0</v>
      </c>
      <c r="M11" s="30">
        <f t="shared" si="1"/>
        <v>0</v>
      </c>
      <c r="N11" s="30">
        <f t="shared" si="1"/>
        <v>0</v>
      </c>
      <c r="O11" s="31" t="s">
        <v>46</v>
      </c>
    </row>
    <row r="12" spans="1:18" s="3" customFormat="1" ht="22.5" customHeight="1" x14ac:dyDescent="0.25">
      <c r="A12" s="116"/>
      <c r="B12" s="27" t="s">
        <v>0</v>
      </c>
      <c r="C12" s="28">
        <v>902</v>
      </c>
      <c r="D12" s="28" t="s">
        <v>45</v>
      </c>
      <c r="E12" s="28" t="s">
        <v>19</v>
      </c>
      <c r="F12" s="28" t="s">
        <v>19</v>
      </c>
      <c r="G12" s="28" t="s">
        <v>19</v>
      </c>
      <c r="H12" s="29">
        <f t="shared" ref="H12:H13" si="2">I12+J12+K12+L12+M12+N12</f>
        <v>475077407.06999999</v>
      </c>
      <c r="I12" s="30">
        <f>I17+I33+I41</f>
        <v>223582706.41</v>
      </c>
      <c r="J12" s="30">
        <f>J17+J41</f>
        <v>91982836.460000008</v>
      </c>
      <c r="K12" s="30">
        <f t="shared" ref="K12:N12" si="3">K17+K33+K41</f>
        <v>34891291.200000003</v>
      </c>
      <c r="L12" s="30">
        <f t="shared" si="3"/>
        <v>41540191</v>
      </c>
      <c r="M12" s="30">
        <f t="shared" si="3"/>
        <v>41540191</v>
      </c>
      <c r="N12" s="30">
        <f t="shared" si="3"/>
        <v>41540191</v>
      </c>
      <c r="O12" s="31" t="s">
        <v>46</v>
      </c>
      <c r="Q12" s="124"/>
      <c r="R12" s="124"/>
    </row>
    <row r="13" spans="1:18" s="3" customFormat="1" ht="22.5" customHeight="1" x14ac:dyDescent="0.25">
      <c r="A13" s="116"/>
      <c r="B13" s="32" t="s">
        <v>1</v>
      </c>
      <c r="C13" s="28">
        <v>902</v>
      </c>
      <c r="D13" s="28" t="s">
        <v>20</v>
      </c>
      <c r="E13" s="28" t="s">
        <v>19</v>
      </c>
      <c r="F13" s="28" t="s">
        <v>19</v>
      </c>
      <c r="G13" s="28" t="s">
        <v>19</v>
      </c>
      <c r="H13" s="29">
        <f t="shared" si="2"/>
        <v>198344522.82999998</v>
      </c>
      <c r="I13" s="33">
        <f>I18+I34+I42+I54</f>
        <v>54462343.219999999</v>
      </c>
      <c r="J13" s="33">
        <f>J18+J42</f>
        <v>34827009.609999999</v>
      </c>
      <c r="K13" s="33">
        <f>K30+K42</f>
        <v>26450890</v>
      </c>
      <c r="L13" s="33">
        <f t="shared" ref="L13:N13" si="4">L18+L34+L42+L54</f>
        <v>27534760</v>
      </c>
      <c r="M13" s="33">
        <f t="shared" si="4"/>
        <v>27534760</v>
      </c>
      <c r="N13" s="33">
        <f t="shared" si="4"/>
        <v>27534760</v>
      </c>
      <c r="O13" s="31" t="s">
        <v>46</v>
      </c>
    </row>
    <row r="14" spans="1:18" s="3" customFormat="1" ht="22.5" customHeight="1" x14ac:dyDescent="0.25">
      <c r="A14" s="116"/>
      <c r="B14" s="27" t="s">
        <v>2</v>
      </c>
      <c r="C14" s="28" t="s">
        <v>19</v>
      </c>
      <c r="D14" s="28" t="s">
        <v>45</v>
      </c>
      <c r="E14" s="28" t="s">
        <v>19</v>
      </c>
      <c r="F14" s="28" t="s">
        <v>19</v>
      </c>
      <c r="G14" s="28" t="s">
        <v>19</v>
      </c>
      <c r="H14" s="29">
        <f>I14+J14+K14+L14+M14+N14</f>
        <v>31178879</v>
      </c>
      <c r="I14" s="30">
        <v>5401179</v>
      </c>
      <c r="J14" s="30">
        <v>5155540</v>
      </c>
      <c r="K14" s="30">
        <v>5155540</v>
      </c>
      <c r="L14" s="30">
        <v>5155540</v>
      </c>
      <c r="M14" s="30">
        <v>5155540</v>
      </c>
      <c r="N14" s="30">
        <v>5155540</v>
      </c>
      <c r="O14" s="31" t="s">
        <v>46</v>
      </c>
      <c r="P14" s="11"/>
    </row>
    <row r="15" spans="1:18" s="3" customFormat="1" ht="22.5" customHeight="1" thickBot="1" x14ac:dyDescent="0.3">
      <c r="A15" s="117"/>
      <c r="B15" s="34" t="s">
        <v>14</v>
      </c>
      <c r="C15" s="35" t="s">
        <v>13</v>
      </c>
      <c r="D15" s="35" t="s">
        <v>22</v>
      </c>
      <c r="E15" s="35" t="s">
        <v>23</v>
      </c>
      <c r="F15" s="35" t="s">
        <v>21</v>
      </c>
      <c r="G15" s="35" t="s">
        <v>19</v>
      </c>
      <c r="H15" s="36">
        <f>SUM(H11:H14)</f>
        <v>847284182.5</v>
      </c>
      <c r="I15" s="36">
        <f t="shared" ref="I15:N15" si="5">SUM(I11:I14)</f>
        <v>283446228.63</v>
      </c>
      <c r="J15" s="36">
        <f t="shared" si="5"/>
        <v>180970386.06999999</v>
      </c>
      <c r="K15" s="36">
        <f t="shared" si="5"/>
        <v>160176094.80000001</v>
      </c>
      <c r="L15" s="36">
        <f t="shared" si="5"/>
        <v>74230491</v>
      </c>
      <c r="M15" s="36">
        <f t="shared" si="5"/>
        <v>74230491</v>
      </c>
      <c r="N15" s="36">
        <f t="shared" si="5"/>
        <v>74230491</v>
      </c>
      <c r="O15" s="37" t="s">
        <v>46</v>
      </c>
      <c r="P15" s="11"/>
    </row>
    <row r="16" spans="1:18" ht="53.25" customHeight="1" x14ac:dyDescent="0.25">
      <c r="A16" s="118">
        <v>1</v>
      </c>
      <c r="B16" s="38" t="s">
        <v>24</v>
      </c>
      <c r="C16" s="39">
        <v>902</v>
      </c>
      <c r="D16" s="39" t="s">
        <v>45</v>
      </c>
      <c r="E16" s="39">
        <v>0</v>
      </c>
      <c r="F16" s="39">
        <v>11</v>
      </c>
      <c r="G16" s="39" t="s">
        <v>19</v>
      </c>
      <c r="H16" s="40">
        <f>H19</f>
        <v>130278023.77000001</v>
      </c>
      <c r="I16" s="40">
        <f t="shared" ref="I16:N16" si="6">I19</f>
        <v>72357797.469999999</v>
      </c>
      <c r="J16" s="40">
        <f t="shared" si="6"/>
        <v>57920226.300000004</v>
      </c>
      <c r="K16" s="40">
        <f t="shared" si="6"/>
        <v>0</v>
      </c>
      <c r="L16" s="40">
        <f t="shared" si="6"/>
        <v>0</v>
      </c>
      <c r="M16" s="40">
        <f t="shared" si="6"/>
        <v>0</v>
      </c>
      <c r="N16" s="40">
        <f t="shared" si="6"/>
        <v>0</v>
      </c>
      <c r="O16" s="41"/>
      <c r="P16" s="10">
        <v>27388052.460000001</v>
      </c>
    </row>
    <row r="17" spans="1:17" ht="22.5" customHeight="1" x14ac:dyDescent="0.25">
      <c r="A17" s="119"/>
      <c r="B17" s="42" t="s">
        <v>0</v>
      </c>
      <c r="C17" s="43">
        <v>902</v>
      </c>
      <c r="D17" s="43" t="s">
        <v>45</v>
      </c>
      <c r="E17" s="43">
        <v>0</v>
      </c>
      <c r="F17" s="43">
        <v>11</v>
      </c>
      <c r="G17" s="43" t="s">
        <v>27</v>
      </c>
      <c r="H17" s="44">
        <f>I17+J17+K17+L17+M17+N17</f>
        <v>105495772.73</v>
      </c>
      <c r="I17" s="45">
        <v>51629962.280000001</v>
      </c>
      <c r="J17" s="45">
        <f>J25</f>
        <v>53865810.450000003</v>
      </c>
      <c r="K17" s="45">
        <f t="shared" ref="K17:N17" si="7">K25</f>
        <v>0</v>
      </c>
      <c r="L17" s="45">
        <f t="shared" si="7"/>
        <v>0</v>
      </c>
      <c r="M17" s="45">
        <f t="shared" si="7"/>
        <v>0</v>
      </c>
      <c r="N17" s="45">
        <f t="shared" si="7"/>
        <v>0</v>
      </c>
      <c r="O17" s="46"/>
    </row>
    <row r="18" spans="1:17" ht="22.5" customHeight="1" x14ac:dyDescent="0.25">
      <c r="A18" s="119"/>
      <c r="B18" s="42" t="s">
        <v>1</v>
      </c>
      <c r="C18" s="43">
        <v>902</v>
      </c>
      <c r="D18" s="43" t="s">
        <v>45</v>
      </c>
      <c r="E18" s="43">
        <v>0</v>
      </c>
      <c r="F18" s="43">
        <v>11</v>
      </c>
      <c r="G18" s="43" t="s">
        <v>27</v>
      </c>
      <c r="H18" s="44">
        <f>I18+J18+K18+L18+M18+N18</f>
        <v>24782251.040000003</v>
      </c>
      <c r="I18" s="45">
        <f>I22+I26</f>
        <v>20727835.190000001</v>
      </c>
      <c r="J18" s="45">
        <f>J26</f>
        <v>4054415.85</v>
      </c>
      <c r="K18" s="45">
        <f t="shared" ref="K18:N18" si="8">K22+K26</f>
        <v>0</v>
      </c>
      <c r="L18" s="45">
        <f t="shared" si="8"/>
        <v>0</v>
      </c>
      <c r="M18" s="45">
        <f t="shared" si="8"/>
        <v>0</v>
      </c>
      <c r="N18" s="45">
        <f t="shared" si="8"/>
        <v>0</v>
      </c>
      <c r="O18" s="46"/>
      <c r="P18">
        <v>26477758</v>
      </c>
    </row>
    <row r="19" spans="1:17" s="3" customFormat="1" ht="22.5" customHeight="1" x14ac:dyDescent="0.25">
      <c r="A19" s="120"/>
      <c r="B19" s="47" t="s">
        <v>14</v>
      </c>
      <c r="C19" s="48">
        <v>902</v>
      </c>
      <c r="D19" s="48" t="s">
        <v>45</v>
      </c>
      <c r="E19" s="48">
        <v>0</v>
      </c>
      <c r="F19" s="48">
        <v>11</v>
      </c>
      <c r="G19" s="48" t="s">
        <v>27</v>
      </c>
      <c r="H19" s="49">
        <f>H17+H18</f>
        <v>130278023.77000001</v>
      </c>
      <c r="I19" s="49">
        <f t="shared" ref="I19:N19" si="9">I17+I18</f>
        <v>72357797.469999999</v>
      </c>
      <c r="J19" s="49">
        <f>J17+J18</f>
        <v>57920226.300000004</v>
      </c>
      <c r="K19" s="49">
        <f t="shared" si="9"/>
        <v>0</v>
      </c>
      <c r="L19" s="49">
        <f t="shared" si="9"/>
        <v>0</v>
      </c>
      <c r="M19" s="49">
        <f t="shared" si="9"/>
        <v>0</v>
      </c>
      <c r="N19" s="49">
        <f t="shared" si="9"/>
        <v>0</v>
      </c>
      <c r="O19" s="50"/>
      <c r="P19" s="3">
        <v>2061466.32</v>
      </c>
    </row>
    <row r="20" spans="1:17" ht="85.5" customHeight="1" x14ac:dyDescent="0.25">
      <c r="A20" s="51" t="s">
        <v>37</v>
      </c>
      <c r="B20" s="52" t="s">
        <v>15</v>
      </c>
      <c r="C20" s="53">
        <v>902</v>
      </c>
      <c r="D20" s="53" t="s">
        <v>45</v>
      </c>
      <c r="E20" s="53">
        <v>0</v>
      </c>
      <c r="F20" s="53">
        <v>11</v>
      </c>
      <c r="G20" s="53" t="s">
        <v>19</v>
      </c>
      <c r="H20" s="54">
        <f>H23+H27</f>
        <v>130278023.77000001</v>
      </c>
      <c r="I20" s="103">
        <f>I23+I27</f>
        <v>72357797.469999999</v>
      </c>
      <c r="J20" s="92">
        <v>57920226.310000002</v>
      </c>
      <c r="K20" s="54">
        <v>0</v>
      </c>
      <c r="L20" s="54">
        <v>0</v>
      </c>
      <c r="M20" s="54">
        <v>0</v>
      </c>
      <c r="N20" s="54">
        <v>0</v>
      </c>
      <c r="O20" s="56"/>
      <c r="P20">
        <v>1992949.53</v>
      </c>
      <c r="Q20" s="1"/>
    </row>
    <row r="21" spans="1:17" ht="34.5" customHeight="1" x14ac:dyDescent="0.25">
      <c r="A21" s="106" t="s">
        <v>38</v>
      </c>
      <c r="B21" s="57" t="s">
        <v>25</v>
      </c>
      <c r="C21" s="58">
        <v>902</v>
      </c>
      <c r="D21" s="58" t="s">
        <v>45</v>
      </c>
      <c r="E21" s="58">
        <v>0</v>
      </c>
      <c r="F21" s="58">
        <v>11</v>
      </c>
      <c r="G21" s="58">
        <v>81740</v>
      </c>
      <c r="H21" s="59">
        <f>H23</f>
        <v>16841709</v>
      </c>
      <c r="I21" s="104">
        <v>16841709</v>
      </c>
      <c r="J21" s="88">
        <v>0</v>
      </c>
      <c r="K21" s="59">
        <v>0</v>
      </c>
      <c r="L21" s="59">
        <v>0</v>
      </c>
      <c r="M21" s="59">
        <v>0</v>
      </c>
      <c r="N21" s="59">
        <v>0</v>
      </c>
      <c r="O21" s="61"/>
    </row>
    <row r="22" spans="1:17" ht="22.5" customHeight="1" x14ac:dyDescent="0.25">
      <c r="A22" s="107"/>
      <c r="B22" s="62" t="s">
        <v>1</v>
      </c>
      <c r="C22" s="63">
        <v>902</v>
      </c>
      <c r="D22" s="63" t="s">
        <v>45</v>
      </c>
      <c r="E22" s="63">
        <v>0</v>
      </c>
      <c r="F22" s="63">
        <v>11</v>
      </c>
      <c r="G22" s="63">
        <v>81740</v>
      </c>
      <c r="H22" s="64">
        <f>I22+J22+K22+L22+M22+N22</f>
        <v>16841709</v>
      </c>
      <c r="I22" s="104">
        <f>I21</f>
        <v>16841709</v>
      </c>
      <c r="J22" s="88">
        <v>0</v>
      </c>
      <c r="K22" s="64">
        <v>0</v>
      </c>
      <c r="L22" s="64">
        <v>0</v>
      </c>
      <c r="M22" s="64">
        <v>0</v>
      </c>
      <c r="N22" s="64">
        <v>0</v>
      </c>
      <c r="O22" s="56"/>
    </row>
    <row r="23" spans="1:17" s="3" customFormat="1" ht="22.5" customHeight="1" x14ac:dyDescent="0.25">
      <c r="A23" s="121"/>
      <c r="B23" s="52" t="s">
        <v>14</v>
      </c>
      <c r="C23" s="53">
        <v>902</v>
      </c>
      <c r="D23" s="53" t="s">
        <v>45</v>
      </c>
      <c r="E23" s="53">
        <v>0</v>
      </c>
      <c r="F23" s="53">
        <v>11</v>
      </c>
      <c r="G23" s="53">
        <v>81740</v>
      </c>
      <c r="H23" s="54">
        <f>H22</f>
        <v>16841709</v>
      </c>
      <c r="I23" s="92">
        <f t="shared" ref="I23:N23" si="10">I22</f>
        <v>16841709</v>
      </c>
      <c r="J23" s="92">
        <f t="shared" si="10"/>
        <v>0</v>
      </c>
      <c r="K23" s="54">
        <f t="shared" si="10"/>
        <v>0</v>
      </c>
      <c r="L23" s="54">
        <f t="shared" si="10"/>
        <v>0</v>
      </c>
      <c r="M23" s="54">
        <f t="shared" si="10"/>
        <v>0</v>
      </c>
      <c r="N23" s="54">
        <f t="shared" si="10"/>
        <v>0</v>
      </c>
      <c r="O23" s="56"/>
    </row>
    <row r="24" spans="1:17" ht="33" x14ac:dyDescent="0.25">
      <c r="A24" s="106" t="s">
        <v>39</v>
      </c>
      <c r="B24" s="57" t="s">
        <v>26</v>
      </c>
      <c r="C24" s="58">
        <v>902</v>
      </c>
      <c r="D24" s="58" t="s">
        <v>45</v>
      </c>
      <c r="E24" s="58">
        <v>0</v>
      </c>
      <c r="F24" s="58">
        <v>11</v>
      </c>
      <c r="G24" s="58" t="s">
        <v>27</v>
      </c>
      <c r="H24" s="59">
        <v>85392570.099999994</v>
      </c>
      <c r="I24" s="104">
        <f>I27</f>
        <v>55516088.469999999</v>
      </c>
      <c r="J24" s="88">
        <f>J27</f>
        <v>57920226.300000004</v>
      </c>
      <c r="K24" s="59">
        <v>0</v>
      </c>
      <c r="L24" s="59">
        <v>0</v>
      </c>
      <c r="M24" s="59">
        <v>0</v>
      </c>
      <c r="N24" s="59">
        <v>0</v>
      </c>
      <c r="O24" s="66"/>
    </row>
    <row r="25" spans="1:17" s="2" customFormat="1" ht="22.5" customHeight="1" x14ac:dyDescent="0.25">
      <c r="A25" s="107"/>
      <c r="B25" s="62" t="s">
        <v>0</v>
      </c>
      <c r="C25" s="63">
        <v>902</v>
      </c>
      <c r="D25" s="63" t="s">
        <v>45</v>
      </c>
      <c r="E25" s="63">
        <v>0</v>
      </c>
      <c r="F25" s="63">
        <v>11</v>
      </c>
      <c r="G25" s="63" t="s">
        <v>27</v>
      </c>
      <c r="H25" s="64">
        <f>SUM(I25:N25)</f>
        <v>105495772.73</v>
      </c>
      <c r="I25" s="104">
        <v>51629962.280000001</v>
      </c>
      <c r="J25" s="88">
        <v>53865810.450000003</v>
      </c>
      <c r="K25" s="64">
        <v>0</v>
      </c>
      <c r="L25" s="64">
        <v>0</v>
      </c>
      <c r="M25" s="64">
        <v>0</v>
      </c>
      <c r="N25" s="64">
        <v>0</v>
      </c>
      <c r="O25" s="67"/>
    </row>
    <row r="26" spans="1:17" ht="22.5" customHeight="1" x14ac:dyDescent="0.25">
      <c r="A26" s="107"/>
      <c r="B26" s="62" t="s">
        <v>1</v>
      </c>
      <c r="C26" s="63">
        <v>902</v>
      </c>
      <c r="D26" s="63" t="s">
        <v>45</v>
      </c>
      <c r="E26" s="63">
        <v>0</v>
      </c>
      <c r="F26" s="63">
        <v>11</v>
      </c>
      <c r="G26" s="63" t="s">
        <v>27</v>
      </c>
      <c r="H26" s="64">
        <f>SUM(I26:N26)</f>
        <v>7940542.04</v>
      </c>
      <c r="I26" s="104">
        <v>3886126.19</v>
      </c>
      <c r="J26" s="88">
        <v>4054415.85</v>
      </c>
      <c r="K26" s="64">
        <v>0</v>
      </c>
      <c r="L26" s="64">
        <v>0</v>
      </c>
      <c r="M26" s="64">
        <v>0</v>
      </c>
      <c r="N26" s="64">
        <v>0</v>
      </c>
      <c r="O26" s="67"/>
    </row>
    <row r="27" spans="1:17" s="3" customFormat="1" ht="25.5" customHeight="1" thickBot="1" x14ac:dyDescent="0.3">
      <c r="A27" s="108"/>
      <c r="B27" s="68" t="s">
        <v>14</v>
      </c>
      <c r="C27" s="69">
        <v>902</v>
      </c>
      <c r="D27" s="69" t="s">
        <v>45</v>
      </c>
      <c r="E27" s="69">
        <v>0</v>
      </c>
      <c r="F27" s="69">
        <v>11</v>
      </c>
      <c r="G27" s="69" t="s">
        <v>27</v>
      </c>
      <c r="H27" s="70">
        <f>H25+H26</f>
        <v>113436314.77000001</v>
      </c>
      <c r="I27" s="105">
        <f>I25+I26</f>
        <v>55516088.469999999</v>
      </c>
      <c r="J27" s="105">
        <f>J26+J25</f>
        <v>57920226.300000004</v>
      </c>
      <c r="K27" s="70">
        <v>0</v>
      </c>
      <c r="L27" s="70">
        <v>0</v>
      </c>
      <c r="M27" s="70">
        <v>0</v>
      </c>
      <c r="N27" s="70">
        <v>0</v>
      </c>
      <c r="O27" s="72"/>
    </row>
    <row r="28" spans="1:17" ht="55.5" customHeight="1" x14ac:dyDescent="0.25">
      <c r="A28" s="113">
        <v>2</v>
      </c>
      <c r="B28" s="73" t="s">
        <v>17</v>
      </c>
      <c r="C28" s="39">
        <v>902</v>
      </c>
      <c r="D28" s="39">
        <f>$Q$37</f>
        <v>0</v>
      </c>
      <c r="E28" s="39">
        <v>1</v>
      </c>
      <c r="F28" s="39" t="s">
        <v>19</v>
      </c>
      <c r="G28" s="39" t="s">
        <v>19</v>
      </c>
      <c r="H28" s="40">
        <f>H31</f>
        <v>3400000</v>
      </c>
      <c r="I28" s="40">
        <f t="shared" ref="I28:N28" si="11">I31</f>
        <v>0</v>
      </c>
      <c r="J28" s="40">
        <f t="shared" si="11"/>
        <v>0</v>
      </c>
      <c r="K28" s="40">
        <f t="shared" si="11"/>
        <v>3400000</v>
      </c>
      <c r="L28" s="40">
        <f t="shared" si="11"/>
        <v>0</v>
      </c>
      <c r="M28" s="40">
        <f t="shared" si="11"/>
        <v>0</v>
      </c>
      <c r="N28" s="40">
        <f t="shared" si="11"/>
        <v>0</v>
      </c>
      <c r="O28" s="41">
        <v>1</v>
      </c>
    </row>
    <row r="29" spans="1:17" ht="22.5" customHeight="1" x14ac:dyDescent="0.25">
      <c r="A29" s="114"/>
      <c r="B29" s="47" t="s">
        <v>0</v>
      </c>
      <c r="C29" s="48">
        <v>902</v>
      </c>
      <c r="D29" s="48" t="s">
        <v>45</v>
      </c>
      <c r="E29" s="48">
        <v>1</v>
      </c>
      <c r="F29" s="48" t="s">
        <v>19</v>
      </c>
      <c r="G29" s="48" t="s">
        <v>19</v>
      </c>
      <c r="H29" s="49">
        <f>I29+J29+K29+L29+M29+N29</f>
        <v>3230000</v>
      </c>
      <c r="I29" s="74">
        <v>0</v>
      </c>
      <c r="J29" s="49">
        <v>0</v>
      </c>
      <c r="K29" s="49">
        <v>3230000</v>
      </c>
      <c r="L29" s="49">
        <v>0</v>
      </c>
      <c r="M29" s="49">
        <v>0</v>
      </c>
      <c r="N29" s="49">
        <v>0</v>
      </c>
      <c r="O29" s="50">
        <v>1</v>
      </c>
    </row>
    <row r="30" spans="1:17" ht="22.5" customHeight="1" x14ac:dyDescent="0.25">
      <c r="A30" s="114"/>
      <c r="B30" s="47" t="s">
        <v>1</v>
      </c>
      <c r="C30" s="48">
        <v>902</v>
      </c>
      <c r="D30" s="48" t="s">
        <v>45</v>
      </c>
      <c r="E30" s="48">
        <v>1</v>
      </c>
      <c r="F30" s="48" t="s">
        <v>19</v>
      </c>
      <c r="G30" s="48" t="s">
        <v>19</v>
      </c>
      <c r="H30" s="49">
        <f>I30+J30+K30+L30+M30+N30</f>
        <v>170000</v>
      </c>
      <c r="I30" s="74">
        <v>0</v>
      </c>
      <c r="J30" s="49">
        <v>0</v>
      </c>
      <c r="K30" s="49">
        <v>170000</v>
      </c>
      <c r="L30" s="49">
        <v>0</v>
      </c>
      <c r="M30" s="49">
        <v>0</v>
      </c>
      <c r="N30" s="49">
        <v>0</v>
      </c>
      <c r="O30" s="50">
        <v>1</v>
      </c>
    </row>
    <row r="31" spans="1:17" ht="22.5" customHeight="1" x14ac:dyDescent="0.25">
      <c r="A31" s="114"/>
      <c r="B31" s="47" t="s">
        <v>14</v>
      </c>
      <c r="C31" s="48">
        <v>902</v>
      </c>
      <c r="D31" s="48" t="s">
        <v>45</v>
      </c>
      <c r="E31" s="48">
        <v>1</v>
      </c>
      <c r="F31" s="48" t="s">
        <v>19</v>
      </c>
      <c r="G31" s="48" t="s">
        <v>19</v>
      </c>
      <c r="H31" s="49">
        <f>H29+H30</f>
        <v>3400000</v>
      </c>
      <c r="I31" s="74">
        <v>0</v>
      </c>
      <c r="J31" s="49">
        <v>0</v>
      </c>
      <c r="K31" s="49">
        <f>K29+K30</f>
        <v>3400000</v>
      </c>
      <c r="L31" s="49">
        <v>0</v>
      </c>
      <c r="M31" s="49">
        <v>0</v>
      </c>
      <c r="N31" s="49">
        <v>0</v>
      </c>
      <c r="O31" s="50">
        <v>1</v>
      </c>
    </row>
    <row r="32" spans="1:17" ht="66" customHeight="1" x14ac:dyDescent="0.25">
      <c r="A32" s="106" t="s">
        <v>40</v>
      </c>
      <c r="B32" s="57" t="s">
        <v>28</v>
      </c>
      <c r="C32" s="58">
        <v>902</v>
      </c>
      <c r="D32" s="58" t="s">
        <v>45</v>
      </c>
      <c r="E32" s="58">
        <v>1</v>
      </c>
      <c r="F32" s="58">
        <v>11</v>
      </c>
      <c r="G32" s="58" t="s">
        <v>29</v>
      </c>
      <c r="H32" s="59">
        <f>H35</f>
        <v>3400000</v>
      </c>
      <c r="I32" s="65">
        <v>0</v>
      </c>
      <c r="J32" s="59">
        <v>0</v>
      </c>
      <c r="K32" s="59">
        <f>K35</f>
        <v>3400000</v>
      </c>
      <c r="L32" s="59">
        <v>0</v>
      </c>
      <c r="M32" s="59">
        <v>0</v>
      </c>
      <c r="N32" s="59">
        <v>0</v>
      </c>
      <c r="O32" s="66">
        <v>1</v>
      </c>
    </row>
    <row r="33" spans="1:15" s="2" customFormat="1" ht="22.5" customHeight="1" x14ac:dyDescent="0.25">
      <c r="A33" s="107"/>
      <c r="B33" s="62" t="s">
        <v>0</v>
      </c>
      <c r="C33" s="63">
        <v>902</v>
      </c>
      <c r="D33" s="63" t="s">
        <v>45</v>
      </c>
      <c r="E33" s="63">
        <v>1</v>
      </c>
      <c r="F33" s="63">
        <v>11</v>
      </c>
      <c r="G33" s="63" t="s">
        <v>29</v>
      </c>
      <c r="H33" s="64">
        <f>SUM(I33:N33)</f>
        <v>3230000</v>
      </c>
      <c r="I33" s="65">
        <v>0</v>
      </c>
      <c r="J33" s="64">
        <v>0</v>
      </c>
      <c r="K33" s="64">
        <v>3230000</v>
      </c>
      <c r="L33" s="64">
        <v>0</v>
      </c>
      <c r="M33" s="64">
        <v>0</v>
      </c>
      <c r="N33" s="64">
        <v>0</v>
      </c>
      <c r="O33" s="67">
        <v>1</v>
      </c>
    </row>
    <row r="34" spans="1:15" ht="22.5" customHeight="1" x14ac:dyDescent="0.25">
      <c r="A34" s="107"/>
      <c r="B34" s="62" t="s">
        <v>1</v>
      </c>
      <c r="C34" s="63">
        <v>902</v>
      </c>
      <c r="D34" s="63" t="s">
        <v>45</v>
      </c>
      <c r="E34" s="63">
        <v>1</v>
      </c>
      <c r="F34" s="63">
        <v>11</v>
      </c>
      <c r="G34" s="63" t="s">
        <v>29</v>
      </c>
      <c r="H34" s="64">
        <f>+SUM(I34:N34)</f>
        <v>170000</v>
      </c>
      <c r="I34" s="65">
        <v>0</v>
      </c>
      <c r="J34" s="64">
        <v>0</v>
      </c>
      <c r="K34" s="64">
        <v>170000</v>
      </c>
      <c r="L34" s="64">
        <v>0</v>
      </c>
      <c r="M34" s="64">
        <v>0</v>
      </c>
      <c r="N34" s="64">
        <v>0</v>
      </c>
      <c r="O34" s="67">
        <v>1</v>
      </c>
    </row>
    <row r="35" spans="1:15" s="3" customFormat="1" ht="22.5" customHeight="1" thickBot="1" x14ac:dyDescent="0.3">
      <c r="A35" s="108"/>
      <c r="B35" s="68" t="s">
        <v>14</v>
      </c>
      <c r="C35" s="69">
        <v>902</v>
      </c>
      <c r="D35" s="69" t="s">
        <v>45</v>
      </c>
      <c r="E35" s="69">
        <v>1</v>
      </c>
      <c r="F35" s="69">
        <v>11</v>
      </c>
      <c r="G35" s="69" t="s">
        <v>29</v>
      </c>
      <c r="H35" s="70">
        <f>H33+H34</f>
        <v>3400000</v>
      </c>
      <c r="I35" s="71">
        <v>0</v>
      </c>
      <c r="J35" s="70">
        <v>0</v>
      </c>
      <c r="K35" s="70">
        <f>K33+K34</f>
        <v>3400000</v>
      </c>
      <c r="L35" s="70">
        <v>0</v>
      </c>
      <c r="M35" s="70">
        <v>0</v>
      </c>
      <c r="N35" s="70">
        <v>0</v>
      </c>
      <c r="O35" s="72">
        <v>1</v>
      </c>
    </row>
    <row r="36" spans="1:15" ht="96" customHeight="1" x14ac:dyDescent="0.25">
      <c r="A36" s="118">
        <v>3</v>
      </c>
      <c r="B36" s="75" t="s">
        <v>18</v>
      </c>
      <c r="C36" s="39" t="s">
        <v>19</v>
      </c>
      <c r="D36" s="39" t="s">
        <v>45</v>
      </c>
      <c r="E36" s="39">
        <v>2</v>
      </c>
      <c r="F36" s="39" t="s">
        <v>19</v>
      </c>
      <c r="G36" s="39" t="s">
        <v>19</v>
      </c>
      <c r="H36" s="40">
        <f>SUM(I36:N36)</f>
        <v>31178879</v>
      </c>
      <c r="I36" s="76">
        <v>5401179</v>
      </c>
      <c r="J36" s="40">
        <f>J37</f>
        <v>5155540</v>
      </c>
      <c r="K36" s="40">
        <f>K37</f>
        <v>5155540</v>
      </c>
      <c r="L36" s="40">
        <f>L37</f>
        <v>5155540</v>
      </c>
      <c r="M36" s="40">
        <f>M37</f>
        <v>5155540</v>
      </c>
      <c r="N36" s="40">
        <f>N37</f>
        <v>5155540</v>
      </c>
      <c r="O36" s="41" t="s">
        <v>44</v>
      </c>
    </row>
    <row r="37" spans="1:15" ht="22.5" customHeight="1" x14ac:dyDescent="0.25">
      <c r="A37" s="119"/>
      <c r="B37" s="47" t="s">
        <v>2</v>
      </c>
      <c r="C37" s="48" t="s">
        <v>19</v>
      </c>
      <c r="D37" s="48" t="s">
        <v>45</v>
      </c>
      <c r="E37" s="48">
        <v>2</v>
      </c>
      <c r="F37" s="48" t="s">
        <v>19</v>
      </c>
      <c r="G37" s="48" t="s">
        <v>19</v>
      </c>
      <c r="H37" s="49">
        <f>SUM(I37:N37)</f>
        <v>31178879</v>
      </c>
      <c r="I37" s="74">
        <v>5401179</v>
      </c>
      <c r="J37" s="49">
        <v>5155540</v>
      </c>
      <c r="K37" s="49">
        <v>5155540</v>
      </c>
      <c r="L37" s="49">
        <v>5155540</v>
      </c>
      <c r="M37" s="49">
        <v>5155540</v>
      </c>
      <c r="N37" s="49">
        <v>5155540</v>
      </c>
      <c r="O37" s="50" t="s">
        <v>44</v>
      </c>
    </row>
    <row r="38" spans="1:15" ht="22.5" customHeight="1" thickBot="1" x14ac:dyDescent="0.3">
      <c r="A38" s="123"/>
      <c r="B38" s="77" t="s">
        <v>14</v>
      </c>
      <c r="C38" s="78" t="s">
        <v>19</v>
      </c>
      <c r="D38" s="78" t="s">
        <v>45</v>
      </c>
      <c r="E38" s="78">
        <v>2</v>
      </c>
      <c r="F38" s="78" t="s">
        <v>19</v>
      </c>
      <c r="G38" s="78" t="s">
        <v>19</v>
      </c>
      <c r="H38" s="79">
        <f>SUM(I38:N38)</f>
        <v>31178879</v>
      </c>
      <c r="I38" s="80">
        <f t="shared" ref="I38:N38" si="12">I37</f>
        <v>5401179</v>
      </c>
      <c r="J38" s="79">
        <f t="shared" si="12"/>
        <v>5155540</v>
      </c>
      <c r="K38" s="79">
        <f t="shared" si="12"/>
        <v>5155540</v>
      </c>
      <c r="L38" s="79">
        <f t="shared" si="12"/>
        <v>5155540</v>
      </c>
      <c r="M38" s="79">
        <f t="shared" si="12"/>
        <v>5155540</v>
      </c>
      <c r="N38" s="79">
        <f t="shared" si="12"/>
        <v>5155540</v>
      </c>
      <c r="O38" s="81" t="s">
        <v>44</v>
      </c>
    </row>
    <row r="39" spans="1:15" s="3" customFormat="1" ht="72.75" customHeight="1" x14ac:dyDescent="0.25">
      <c r="A39" s="118">
        <v>4</v>
      </c>
      <c r="B39" s="82" t="s">
        <v>47</v>
      </c>
      <c r="C39" s="39">
        <v>902</v>
      </c>
      <c r="D39" s="39" t="s">
        <v>45</v>
      </c>
      <c r="E39" s="39">
        <v>3</v>
      </c>
      <c r="F39" s="39">
        <v>11</v>
      </c>
      <c r="G39" s="39" t="s">
        <v>19</v>
      </c>
      <c r="H39" s="40">
        <f>H43</f>
        <v>682427279.73000002</v>
      </c>
      <c r="I39" s="40">
        <f t="shared" ref="I39:N39" si="13">I43</f>
        <v>205687252.16</v>
      </c>
      <c r="J39" s="40">
        <f t="shared" si="13"/>
        <v>117894619.77</v>
      </c>
      <c r="K39" s="40">
        <f>K43</f>
        <v>151620554.80000001</v>
      </c>
      <c r="L39" s="40">
        <f t="shared" si="13"/>
        <v>69074951</v>
      </c>
      <c r="M39" s="40">
        <f t="shared" si="13"/>
        <v>69074951</v>
      </c>
      <c r="N39" s="40">
        <f t="shared" si="13"/>
        <v>69074951</v>
      </c>
      <c r="O39" s="41" t="s">
        <v>30</v>
      </c>
    </row>
    <row r="40" spans="1:15" s="3" customFormat="1" ht="22.5" customHeight="1" x14ac:dyDescent="0.25">
      <c r="A40" s="119"/>
      <c r="B40" s="52" t="s">
        <v>48</v>
      </c>
      <c r="C40" s="53">
        <v>902</v>
      </c>
      <c r="D40" s="53" t="s">
        <v>45</v>
      </c>
      <c r="E40" s="53">
        <v>3</v>
      </c>
      <c r="F40" s="53">
        <v>11</v>
      </c>
      <c r="G40" s="53" t="s">
        <v>19</v>
      </c>
      <c r="H40" s="54">
        <f>I40+J40+K40+L40+M40+N40</f>
        <v>142683373.59999999</v>
      </c>
      <c r="I40" s="55">
        <f>I52</f>
        <v>0</v>
      </c>
      <c r="J40" s="55">
        <f t="shared" ref="J40:N40" si="14">J52</f>
        <v>49005000</v>
      </c>
      <c r="K40" s="55">
        <f t="shared" si="14"/>
        <v>93678373.599999994</v>
      </c>
      <c r="L40" s="55">
        <f t="shared" si="14"/>
        <v>0</v>
      </c>
      <c r="M40" s="55">
        <f t="shared" si="14"/>
        <v>0</v>
      </c>
      <c r="N40" s="55">
        <f t="shared" si="14"/>
        <v>0</v>
      </c>
      <c r="O40" s="56" t="s">
        <v>30</v>
      </c>
    </row>
    <row r="41" spans="1:15" s="7" customFormat="1" ht="22.5" customHeight="1" x14ac:dyDescent="0.25">
      <c r="A41" s="119"/>
      <c r="B41" s="52" t="s">
        <v>0</v>
      </c>
      <c r="C41" s="53">
        <v>902</v>
      </c>
      <c r="D41" s="53" t="s">
        <v>45</v>
      </c>
      <c r="E41" s="53">
        <v>3</v>
      </c>
      <c r="F41" s="53">
        <v>11</v>
      </c>
      <c r="G41" s="53" t="s">
        <v>19</v>
      </c>
      <c r="H41" s="54">
        <f t="shared" ref="H41:H42" si="15">I41+J41+K41+L41+M41+N41</f>
        <v>366351634.33999997</v>
      </c>
      <c r="I41" s="55">
        <f>I48+I53+I58</f>
        <v>171952744.13</v>
      </c>
      <c r="J41" s="55">
        <f>J48+J53</f>
        <v>38117026.009999998</v>
      </c>
      <c r="K41" s="55">
        <f>K48+K53</f>
        <v>31661291.199999999</v>
      </c>
      <c r="L41" s="55">
        <f t="shared" ref="L41:N41" si="16">L48</f>
        <v>41540191</v>
      </c>
      <c r="M41" s="55">
        <f t="shared" si="16"/>
        <v>41540191</v>
      </c>
      <c r="N41" s="55">
        <f t="shared" si="16"/>
        <v>41540191</v>
      </c>
      <c r="O41" s="83" t="s">
        <v>30</v>
      </c>
    </row>
    <row r="42" spans="1:15" s="3" customFormat="1" ht="22.5" customHeight="1" x14ac:dyDescent="0.25">
      <c r="A42" s="119"/>
      <c r="B42" s="84" t="s">
        <v>1</v>
      </c>
      <c r="C42" s="53">
        <v>902</v>
      </c>
      <c r="D42" s="53">
        <f t="shared" ref="D42:D47" si="17">$Q$37</f>
        <v>0</v>
      </c>
      <c r="E42" s="53">
        <v>3</v>
      </c>
      <c r="F42" s="53">
        <v>11</v>
      </c>
      <c r="G42" s="53" t="s">
        <v>19</v>
      </c>
      <c r="H42" s="54">
        <f t="shared" si="15"/>
        <v>173392271.79000002</v>
      </c>
      <c r="I42" s="55">
        <f>I45+I49+I54+I59</f>
        <v>33734508.030000001</v>
      </c>
      <c r="J42" s="55">
        <v>30772593.760000002</v>
      </c>
      <c r="K42" s="55">
        <f>K45+K49+K54</f>
        <v>26280890</v>
      </c>
      <c r="L42" s="55">
        <f t="shared" ref="L42:N42" si="18">L45+L49</f>
        <v>27534760</v>
      </c>
      <c r="M42" s="55">
        <f t="shared" si="18"/>
        <v>27534760</v>
      </c>
      <c r="N42" s="55">
        <f t="shared" si="18"/>
        <v>27534760</v>
      </c>
      <c r="O42" s="83" t="s">
        <v>30</v>
      </c>
    </row>
    <row r="43" spans="1:15" s="3" customFormat="1" ht="22.5" customHeight="1" x14ac:dyDescent="0.25">
      <c r="A43" s="120"/>
      <c r="B43" s="84" t="s">
        <v>14</v>
      </c>
      <c r="C43" s="53">
        <v>902</v>
      </c>
      <c r="D43" s="53">
        <f t="shared" si="17"/>
        <v>0</v>
      </c>
      <c r="E43" s="53">
        <v>3</v>
      </c>
      <c r="F43" s="53">
        <v>11</v>
      </c>
      <c r="G43" s="53" t="s">
        <v>19</v>
      </c>
      <c r="H43" s="54">
        <f>H40+H41+H42</f>
        <v>682427279.73000002</v>
      </c>
      <c r="I43" s="54">
        <f t="shared" ref="I43:N43" si="19">I40+I41+I42</f>
        <v>205687252.16</v>
      </c>
      <c r="J43" s="54">
        <f>J46+J50+J55+J60</f>
        <v>117894619.77</v>
      </c>
      <c r="K43" s="54">
        <f>K40+K41+K42</f>
        <v>151620554.80000001</v>
      </c>
      <c r="L43" s="54">
        <f t="shared" si="19"/>
        <v>69074951</v>
      </c>
      <c r="M43" s="54">
        <f t="shared" si="19"/>
        <v>69074951</v>
      </c>
      <c r="N43" s="54">
        <f t="shared" si="19"/>
        <v>69074951</v>
      </c>
      <c r="O43" s="56" t="s">
        <v>30</v>
      </c>
    </row>
    <row r="44" spans="1:15" ht="40.5" customHeight="1" x14ac:dyDescent="0.25">
      <c r="A44" s="106" t="s">
        <v>41</v>
      </c>
      <c r="B44" s="85" t="s">
        <v>31</v>
      </c>
      <c r="C44" s="58">
        <v>902</v>
      </c>
      <c r="D44" s="58">
        <f t="shared" si="17"/>
        <v>0</v>
      </c>
      <c r="E44" s="58">
        <v>3</v>
      </c>
      <c r="F44" s="58">
        <v>11</v>
      </c>
      <c r="G44" s="58">
        <v>81660</v>
      </c>
      <c r="H44" s="59">
        <f>H45</f>
        <v>141944451.68000001</v>
      </c>
      <c r="I44" s="64">
        <v>20791828.359999999</v>
      </c>
      <c r="J44" s="64">
        <v>24267095.199999999</v>
      </c>
      <c r="K44" s="59">
        <f t="shared" ref="K44:N44" si="20">K45</f>
        <v>23661291.239999998</v>
      </c>
      <c r="L44" s="59">
        <f t="shared" si="20"/>
        <v>24408078.960000001</v>
      </c>
      <c r="M44" s="59">
        <f t="shared" si="20"/>
        <v>24408078.960000001</v>
      </c>
      <c r="N44" s="59">
        <f t="shared" si="20"/>
        <v>24408078.960000001</v>
      </c>
      <c r="O44" s="66" t="s">
        <v>32</v>
      </c>
    </row>
    <row r="45" spans="1:15" ht="21" customHeight="1" x14ac:dyDescent="0.25">
      <c r="A45" s="107"/>
      <c r="B45" s="86" t="s">
        <v>1</v>
      </c>
      <c r="C45" s="87">
        <v>902</v>
      </c>
      <c r="D45" s="87">
        <f t="shared" si="17"/>
        <v>0</v>
      </c>
      <c r="E45" s="87">
        <v>3</v>
      </c>
      <c r="F45" s="87">
        <v>11</v>
      </c>
      <c r="G45" s="87">
        <v>81660</v>
      </c>
      <c r="H45" s="88">
        <f>I45+J45+K45+L45+M45+N45</f>
        <v>141944451.68000001</v>
      </c>
      <c r="I45" s="65">
        <f>I44</f>
        <v>20791828.359999999</v>
      </c>
      <c r="J45" s="64">
        <f>J44</f>
        <v>24267095.199999999</v>
      </c>
      <c r="K45" s="88">
        <v>23661291.239999998</v>
      </c>
      <c r="L45" s="88">
        <v>24408078.960000001</v>
      </c>
      <c r="M45" s="88">
        <v>24408078.960000001</v>
      </c>
      <c r="N45" s="88">
        <v>24408078.960000001</v>
      </c>
      <c r="O45" s="89" t="s">
        <v>30</v>
      </c>
    </row>
    <row r="46" spans="1:15" s="3" customFormat="1" ht="21" customHeight="1" x14ac:dyDescent="0.25">
      <c r="A46" s="121"/>
      <c r="B46" s="90" t="s">
        <v>14</v>
      </c>
      <c r="C46" s="91">
        <v>902</v>
      </c>
      <c r="D46" s="91">
        <f t="shared" si="17"/>
        <v>0</v>
      </c>
      <c r="E46" s="91">
        <v>3</v>
      </c>
      <c r="F46" s="91">
        <v>11</v>
      </c>
      <c r="G46" s="91">
        <v>81660</v>
      </c>
      <c r="H46" s="92">
        <f>H45</f>
        <v>141944451.68000001</v>
      </c>
      <c r="I46" s="54">
        <f t="shared" ref="I46:N46" si="21">I45</f>
        <v>20791828.359999999</v>
      </c>
      <c r="J46" s="54">
        <f>J45</f>
        <v>24267095.199999999</v>
      </c>
      <c r="K46" s="92">
        <f t="shared" si="21"/>
        <v>23661291.239999998</v>
      </c>
      <c r="L46" s="92">
        <f t="shared" si="21"/>
        <v>24408078.960000001</v>
      </c>
      <c r="M46" s="92">
        <f t="shared" si="21"/>
        <v>24408078.960000001</v>
      </c>
      <c r="N46" s="92">
        <f t="shared" si="21"/>
        <v>24408078.960000001</v>
      </c>
      <c r="O46" s="93" t="s">
        <v>30</v>
      </c>
    </row>
    <row r="47" spans="1:15" ht="57.75" customHeight="1" x14ac:dyDescent="0.25">
      <c r="A47" s="106" t="s">
        <v>42</v>
      </c>
      <c r="B47" s="85" t="s">
        <v>33</v>
      </c>
      <c r="C47" s="58">
        <v>902</v>
      </c>
      <c r="D47" s="58">
        <f t="shared" si="17"/>
        <v>0</v>
      </c>
      <c r="E47" s="58">
        <v>3</v>
      </c>
      <c r="F47" s="58">
        <v>11</v>
      </c>
      <c r="G47" s="58" t="s">
        <v>34</v>
      </c>
      <c r="H47" s="60">
        <f>H48+H49</f>
        <v>383532166.46999997</v>
      </c>
      <c r="I47" s="65">
        <f>I48+I49</f>
        <v>184895423.79999998</v>
      </c>
      <c r="J47" s="65">
        <f t="shared" ref="J47:N47" si="22">J48+J49</f>
        <v>42302691.07</v>
      </c>
      <c r="K47" s="60">
        <f t="shared" si="22"/>
        <v>22333435.48</v>
      </c>
      <c r="L47" s="60">
        <f t="shared" si="22"/>
        <v>44666872.039999999</v>
      </c>
      <c r="M47" s="60">
        <f t="shared" si="22"/>
        <v>44666872.039999999</v>
      </c>
      <c r="N47" s="60">
        <f t="shared" si="22"/>
        <v>44666872.039999999</v>
      </c>
      <c r="O47" s="66" t="s">
        <v>30</v>
      </c>
    </row>
    <row r="48" spans="1:15" ht="22.5" customHeight="1" x14ac:dyDescent="0.25">
      <c r="A48" s="107"/>
      <c r="B48" s="94" t="s">
        <v>0</v>
      </c>
      <c r="C48" s="87">
        <v>902</v>
      </c>
      <c r="D48" s="87" t="s">
        <v>45</v>
      </c>
      <c r="E48" s="87">
        <v>3</v>
      </c>
      <c r="F48" s="87">
        <v>11</v>
      </c>
      <c r="G48" s="87" t="s">
        <v>34</v>
      </c>
      <c r="H48" s="88">
        <f>I48+J48+K48+L48+M48+N48</f>
        <v>354965438.13999999</v>
      </c>
      <c r="I48" s="65">
        <v>171952744.13</v>
      </c>
      <c r="J48" s="64">
        <v>37622026.009999998</v>
      </c>
      <c r="K48" s="88">
        <v>20770095</v>
      </c>
      <c r="L48" s="88">
        <v>41540191</v>
      </c>
      <c r="M48" s="88">
        <v>41540191</v>
      </c>
      <c r="N48" s="88">
        <v>41540191</v>
      </c>
      <c r="O48" s="89" t="s">
        <v>30</v>
      </c>
    </row>
    <row r="49" spans="1:15" ht="22.5" customHeight="1" x14ac:dyDescent="0.25">
      <c r="A49" s="107"/>
      <c r="B49" s="86" t="s">
        <v>1</v>
      </c>
      <c r="C49" s="87">
        <v>902</v>
      </c>
      <c r="D49" s="87">
        <f t="shared" ref="D49:D60" si="23">$Q$37</f>
        <v>0</v>
      </c>
      <c r="E49" s="87">
        <v>3</v>
      </c>
      <c r="F49" s="87">
        <v>11</v>
      </c>
      <c r="G49" s="87" t="s">
        <v>34</v>
      </c>
      <c r="H49" s="88">
        <f t="shared" ref="H49" si="24">I49+J49+K49+L49+M49+N49</f>
        <v>28566728.329999998</v>
      </c>
      <c r="I49" s="65">
        <v>12942679.67</v>
      </c>
      <c r="J49" s="64">
        <v>4680665.0599999996</v>
      </c>
      <c r="K49" s="88">
        <v>1563340.4800000004</v>
      </c>
      <c r="L49" s="88">
        <v>3126681.0399999991</v>
      </c>
      <c r="M49" s="88">
        <v>3126681.0399999991</v>
      </c>
      <c r="N49" s="88">
        <v>3126681.0399999991</v>
      </c>
      <c r="O49" s="89" t="s">
        <v>30</v>
      </c>
    </row>
    <row r="50" spans="1:15" s="3" customFormat="1" ht="22.5" customHeight="1" x14ac:dyDescent="0.25">
      <c r="A50" s="121"/>
      <c r="B50" s="90" t="s">
        <v>14</v>
      </c>
      <c r="C50" s="91">
        <v>902</v>
      </c>
      <c r="D50" s="91">
        <f t="shared" si="23"/>
        <v>0</v>
      </c>
      <c r="E50" s="91">
        <v>3</v>
      </c>
      <c r="F50" s="91">
        <v>11</v>
      </c>
      <c r="G50" s="91" t="s">
        <v>34</v>
      </c>
      <c r="H50" s="92">
        <f>H48+H49</f>
        <v>383532166.46999997</v>
      </c>
      <c r="I50" s="54">
        <f t="shared" ref="I50:N50" si="25">I48+I49</f>
        <v>184895423.79999998</v>
      </c>
      <c r="J50" s="54">
        <f t="shared" si="25"/>
        <v>42302691.07</v>
      </c>
      <c r="K50" s="92">
        <f t="shared" si="25"/>
        <v>22333435.48</v>
      </c>
      <c r="L50" s="92">
        <f t="shared" si="25"/>
        <v>44666872.039999999</v>
      </c>
      <c r="M50" s="92">
        <f t="shared" si="25"/>
        <v>44666872.039999999</v>
      </c>
      <c r="N50" s="92">
        <f t="shared" si="25"/>
        <v>44666872.039999999</v>
      </c>
      <c r="O50" s="95" t="s">
        <v>30</v>
      </c>
    </row>
    <row r="51" spans="1:15" ht="81.75" customHeight="1" x14ac:dyDescent="0.25">
      <c r="A51" s="106" t="s">
        <v>43</v>
      </c>
      <c r="B51" s="57" t="s">
        <v>35</v>
      </c>
      <c r="C51" s="58">
        <v>902</v>
      </c>
      <c r="D51" s="58">
        <f t="shared" si="23"/>
        <v>0</v>
      </c>
      <c r="E51" s="58">
        <v>3</v>
      </c>
      <c r="F51" s="58" t="s">
        <v>36</v>
      </c>
      <c r="G51" s="58">
        <v>53940</v>
      </c>
      <c r="H51" s="59">
        <f>H52+H53+H54</f>
        <v>156425828.07999998</v>
      </c>
      <c r="I51" s="65">
        <v>0</v>
      </c>
      <c r="J51" s="64">
        <f>J55</f>
        <v>50800000</v>
      </c>
      <c r="K51" s="59">
        <f>K52+K53+K54</f>
        <v>105625828.08</v>
      </c>
      <c r="L51" s="59">
        <v>0</v>
      </c>
      <c r="M51" s="59">
        <v>0</v>
      </c>
      <c r="N51" s="59">
        <v>0</v>
      </c>
      <c r="O51" s="66" t="s">
        <v>30</v>
      </c>
    </row>
    <row r="52" spans="1:15" ht="22.5" customHeight="1" x14ac:dyDescent="0.25">
      <c r="A52" s="107"/>
      <c r="B52" s="96" t="s">
        <v>48</v>
      </c>
      <c r="C52" s="63">
        <v>902</v>
      </c>
      <c r="D52" s="63">
        <f t="shared" si="23"/>
        <v>0</v>
      </c>
      <c r="E52" s="63">
        <v>3</v>
      </c>
      <c r="F52" s="63" t="s">
        <v>36</v>
      </c>
      <c r="G52" s="63">
        <v>53940</v>
      </c>
      <c r="H52" s="64">
        <f>I52+J52+K52+L52+M52+N52</f>
        <v>142683373.59999999</v>
      </c>
      <c r="I52" s="64">
        <f t="shared" ref="I52:O52" si="26">I51</f>
        <v>0</v>
      </c>
      <c r="J52" s="64">
        <v>49005000</v>
      </c>
      <c r="K52" s="64">
        <v>93678373.599999994</v>
      </c>
      <c r="L52" s="64">
        <f t="shared" si="26"/>
        <v>0</v>
      </c>
      <c r="M52" s="64">
        <f t="shared" si="26"/>
        <v>0</v>
      </c>
      <c r="N52" s="64">
        <f t="shared" si="26"/>
        <v>0</v>
      </c>
      <c r="O52" s="97" t="str">
        <f t="shared" si="26"/>
        <v>32-34</v>
      </c>
    </row>
    <row r="53" spans="1:15" ht="22.5" customHeight="1" x14ac:dyDescent="0.25">
      <c r="A53" s="107"/>
      <c r="B53" s="96" t="s">
        <v>0</v>
      </c>
      <c r="C53" s="63">
        <v>902</v>
      </c>
      <c r="D53" s="63">
        <v>0</v>
      </c>
      <c r="E53" s="63">
        <v>3</v>
      </c>
      <c r="F53" s="63" t="s">
        <v>36</v>
      </c>
      <c r="G53" s="63">
        <v>53940</v>
      </c>
      <c r="H53" s="64">
        <f>+SUM(I53:N53)</f>
        <v>11386196.199999999</v>
      </c>
      <c r="I53" s="64">
        <v>0</v>
      </c>
      <c r="J53" s="64">
        <v>495000</v>
      </c>
      <c r="K53" s="64">
        <v>10891196.199999999</v>
      </c>
      <c r="L53" s="64">
        <v>0</v>
      </c>
      <c r="M53" s="64">
        <v>0</v>
      </c>
      <c r="N53" s="64">
        <v>0</v>
      </c>
      <c r="O53" s="97" t="s">
        <v>30</v>
      </c>
    </row>
    <row r="54" spans="1:15" ht="22.5" customHeight="1" x14ac:dyDescent="0.25">
      <c r="A54" s="107"/>
      <c r="B54" s="96" t="s">
        <v>1</v>
      </c>
      <c r="C54" s="63">
        <v>902</v>
      </c>
      <c r="D54" s="63">
        <f t="shared" si="23"/>
        <v>0</v>
      </c>
      <c r="E54" s="63">
        <v>3</v>
      </c>
      <c r="F54" s="63" t="s">
        <v>36</v>
      </c>
      <c r="G54" s="63">
        <v>53940</v>
      </c>
      <c r="H54" s="64">
        <f>I54+J54+K54+L54+M54+N54</f>
        <v>2356258.2800000003</v>
      </c>
      <c r="I54" s="64">
        <f>I52</f>
        <v>0</v>
      </c>
      <c r="J54" s="64">
        <v>1300000</v>
      </c>
      <c r="K54" s="64">
        <v>1056258.28</v>
      </c>
      <c r="L54" s="64">
        <f t="shared" ref="L54" si="27">L52</f>
        <v>0</v>
      </c>
      <c r="M54" s="64">
        <f t="shared" ref="M54" si="28">M52</f>
        <v>0</v>
      </c>
      <c r="N54" s="64">
        <f t="shared" ref="N54" si="29">N52</f>
        <v>0</v>
      </c>
      <c r="O54" s="97" t="s">
        <v>30</v>
      </c>
    </row>
    <row r="55" spans="1:15" s="3" customFormat="1" ht="22.5" customHeight="1" thickBot="1" x14ac:dyDescent="0.3">
      <c r="A55" s="108"/>
      <c r="B55" s="98" t="s">
        <v>14</v>
      </c>
      <c r="C55" s="69">
        <v>902</v>
      </c>
      <c r="D55" s="69">
        <f t="shared" si="23"/>
        <v>0</v>
      </c>
      <c r="E55" s="69">
        <v>3</v>
      </c>
      <c r="F55" s="69" t="s">
        <v>36</v>
      </c>
      <c r="G55" s="69">
        <v>53940</v>
      </c>
      <c r="H55" s="70">
        <f>J55+K55</f>
        <v>156425828.07999998</v>
      </c>
      <c r="I55" s="70">
        <f t="shared" ref="I55:N55" si="30">SUM(I52:I54)</f>
        <v>0</v>
      </c>
      <c r="J55" s="70">
        <f t="shared" si="30"/>
        <v>50800000</v>
      </c>
      <c r="K55" s="70">
        <f t="shared" si="30"/>
        <v>105625828.08</v>
      </c>
      <c r="L55" s="70">
        <f t="shared" si="30"/>
        <v>0</v>
      </c>
      <c r="M55" s="70">
        <f t="shared" si="30"/>
        <v>0</v>
      </c>
      <c r="N55" s="70">
        <f t="shared" si="30"/>
        <v>0</v>
      </c>
      <c r="O55" s="99" t="str">
        <f>O52</f>
        <v>32-34</v>
      </c>
    </row>
    <row r="56" spans="1:15" ht="33" x14ac:dyDescent="0.25">
      <c r="A56" s="106" t="s">
        <v>53</v>
      </c>
      <c r="B56" s="57" t="s">
        <v>25</v>
      </c>
      <c r="C56" s="58">
        <v>902</v>
      </c>
      <c r="D56" s="58">
        <f t="shared" si="23"/>
        <v>0</v>
      </c>
      <c r="E56" s="58">
        <v>3</v>
      </c>
      <c r="F56" s="58">
        <v>11</v>
      </c>
      <c r="G56" s="58">
        <v>81740</v>
      </c>
      <c r="H56" s="59">
        <f>SUM(I56:N56)</f>
        <v>524833.5</v>
      </c>
      <c r="I56" s="65">
        <v>0</v>
      </c>
      <c r="J56" s="64">
        <v>524833.5</v>
      </c>
      <c r="K56" s="59">
        <v>0</v>
      </c>
      <c r="L56" s="59">
        <v>0</v>
      </c>
      <c r="M56" s="59">
        <v>0</v>
      </c>
      <c r="N56" s="59">
        <v>0</v>
      </c>
      <c r="O56" s="66"/>
    </row>
    <row r="57" spans="1:15" ht="16.5" x14ac:dyDescent="0.25">
      <c r="A57" s="107"/>
      <c r="B57" s="96" t="s">
        <v>48</v>
      </c>
      <c r="C57" s="63">
        <v>902</v>
      </c>
      <c r="D57" s="63">
        <f t="shared" si="23"/>
        <v>0</v>
      </c>
      <c r="E57" s="63">
        <v>3</v>
      </c>
      <c r="F57" s="63">
        <v>11</v>
      </c>
      <c r="G57" s="63">
        <v>81740</v>
      </c>
      <c r="H57" s="64">
        <f>I57+J57+K57+L57+M57+N57</f>
        <v>0</v>
      </c>
      <c r="I57" s="64">
        <f t="shared" ref="I57" si="31">I56</f>
        <v>0</v>
      </c>
      <c r="J57" s="64">
        <v>0</v>
      </c>
      <c r="K57" s="64">
        <v>0</v>
      </c>
      <c r="L57" s="64">
        <f t="shared" ref="L57:N57" si="32">L56</f>
        <v>0</v>
      </c>
      <c r="M57" s="64">
        <f t="shared" si="32"/>
        <v>0</v>
      </c>
      <c r="N57" s="64">
        <f t="shared" si="32"/>
        <v>0</v>
      </c>
      <c r="O57" s="97"/>
    </row>
    <row r="58" spans="1:15" ht="16.5" x14ac:dyDescent="0.25">
      <c r="A58" s="107"/>
      <c r="B58" s="96" t="s">
        <v>0</v>
      </c>
      <c r="C58" s="63">
        <v>902</v>
      </c>
      <c r="D58" s="63">
        <v>0</v>
      </c>
      <c r="E58" s="63">
        <v>3</v>
      </c>
      <c r="F58" s="63">
        <v>11</v>
      </c>
      <c r="G58" s="63">
        <v>81740</v>
      </c>
      <c r="H58" s="64">
        <f>+SUM(I58:N58)</f>
        <v>0</v>
      </c>
      <c r="I58" s="64">
        <v>0</v>
      </c>
      <c r="J58" s="64">
        <v>0</v>
      </c>
      <c r="K58" s="64">
        <v>0</v>
      </c>
      <c r="L58" s="64">
        <v>0</v>
      </c>
      <c r="M58" s="64">
        <v>0</v>
      </c>
      <c r="N58" s="64">
        <v>0</v>
      </c>
      <c r="O58" s="97"/>
    </row>
    <row r="59" spans="1:15" ht="16.5" x14ac:dyDescent="0.25">
      <c r="A59" s="107"/>
      <c r="B59" s="96" t="s">
        <v>1</v>
      </c>
      <c r="C59" s="63">
        <v>902</v>
      </c>
      <c r="D59" s="63">
        <f t="shared" si="23"/>
        <v>0</v>
      </c>
      <c r="E59" s="63">
        <v>3</v>
      </c>
      <c r="F59" s="63">
        <v>11</v>
      </c>
      <c r="G59" s="63">
        <v>81740</v>
      </c>
      <c r="H59" s="64">
        <f>I59+J59+K59+L59+M59+N59</f>
        <v>524833.5</v>
      </c>
      <c r="I59" s="64">
        <f>I57</f>
        <v>0</v>
      </c>
      <c r="J59" s="64">
        <v>524833.5</v>
      </c>
      <c r="K59" s="64">
        <v>0</v>
      </c>
      <c r="L59" s="64">
        <f t="shared" ref="L59:N59" si="33">L57</f>
        <v>0</v>
      </c>
      <c r="M59" s="64">
        <f t="shared" si="33"/>
        <v>0</v>
      </c>
      <c r="N59" s="64">
        <f t="shared" si="33"/>
        <v>0</v>
      </c>
      <c r="O59" s="97"/>
    </row>
    <row r="60" spans="1:15" ht="17.25" thickBot="1" x14ac:dyDescent="0.3">
      <c r="A60" s="108"/>
      <c r="B60" s="98" t="s">
        <v>14</v>
      </c>
      <c r="C60" s="69">
        <v>902</v>
      </c>
      <c r="D60" s="69">
        <f t="shared" si="23"/>
        <v>0</v>
      </c>
      <c r="E60" s="69">
        <v>3</v>
      </c>
      <c r="F60" s="69">
        <v>11</v>
      </c>
      <c r="G60" s="69">
        <v>81740</v>
      </c>
      <c r="H60" s="70">
        <f>J60</f>
        <v>524833.5</v>
      </c>
      <c r="I60" s="70">
        <f t="shared" ref="I60:N60" si="34">SUM(I57:I59)</f>
        <v>0</v>
      </c>
      <c r="J60" s="70">
        <f t="shared" si="34"/>
        <v>524833.5</v>
      </c>
      <c r="K60" s="70">
        <f t="shared" si="34"/>
        <v>0</v>
      </c>
      <c r="L60" s="70">
        <f t="shared" si="34"/>
        <v>0</v>
      </c>
      <c r="M60" s="70">
        <f t="shared" si="34"/>
        <v>0</v>
      </c>
      <c r="N60" s="70">
        <f t="shared" si="34"/>
        <v>0</v>
      </c>
      <c r="O60" s="99"/>
    </row>
  </sheetData>
  <mergeCells count="21">
    <mergeCell ref="Q12:R12"/>
    <mergeCell ref="A6:O6"/>
    <mergeCell ref="H7:O7"/>
    <mergeCell ref="A7:A8"/>
    <mergeCell ref="C7:G7"/>
    <mergeCell ref="A56:A60"/>
    <mergeCell ref="L2:O2"/>
    <mergeCell ref="L3:O3"/>
    <mergeCell ref="B7:B8"/>
    <mergeCell ref="A28:A31"/>
    <mergeCell ref="A10:A15"/>
    <mergeCell ref="A16:A19"/>
    <mergeCell ref="A21:A23"/>
    <mergeCell ref="A24:A27"/>
    <mergeCell ref="K4:O4"/>
    <mergeCell ref="A32:A35"/>
    <mergeCell ref="A36:A38"/>
    <mergeCell ref="A39:A43"/>
    <mergeCell ref="A47:A50"/>
    <mergeCell ref="A51:A55"/>
    <mergeCell ref="A44:A46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2023-04-21T07:50:32Z</dcterms:modified>
</cp:coreProperties>
</file>