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45" windowWidth="14805" windowHeight="6570" activeTab="1"/>
  </bookViews>
  <sheets>
    <sheet name="Приложение_6" sheetId="1" r:id="rId1"/>
    <sheet name="Приложение_7" sheetId="2" r:id="rId2"/>
  </sheets>
  <definedNames>
    <definedName name="_xlnm._FilterDatabase" localSheetId="0" hidden="1">'Приложение_6'!$A$6:$G$604</definedName>
    <definedName name="_xlnm._FilterDatabase" localSheetId="1" hidden="1">'Приложение_7'!$A$8:$F$416</definedName>
    <definedName name="_xlnm.Print_Titles" localSheetId="0">'Приложение_6'!$5:$5</definedName>
    <definedName name="_xlnm.Print_Titles" localSheetId="1">'Приложение_7'!$7:$7</definedName>
    <definedName name="_xlnm.Print_Area" localSheetId="0">'Приложение_6'!$A$1:$AH$610</definedName>
    <definedName name="_xlnm.Print_Area" localSheetId="1">'Приложение_7'!$A$1:$S$422</definedName>
  </definedNames>
  <calcPr fullCalcOnLoad="1"/>
</workbook>
</file>

<file path=xl/sharedStrings.xml><?xml version="1.0" encoding="utf-8"?>
<sst xmlns="http://schemas.openxmlformats.org/spreadsheetml/2006/main" count="4151" uniqueCount="342">
  <si>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</si>
  <si>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</si>
  <si>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</si>
  <si>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</si>
  <si>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</si>
  <si>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</si>
  <si>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</si>
  <si>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</si>
  <si>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</si>
  <si>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</si>
  <si>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</si>
  <si>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</si>
  <si>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</si>
  <si>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</si>
  <si>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</si>
  <si>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</si>
  <si>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</si>
  <si>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</si>
  <si>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</si>
  <si>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</si>
  <si>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</si>
  <si>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</si>
  <si>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</si>
  <si>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</si>
  <si>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</si>
  <si>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</si>
  <si>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</si>
  <si>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</si>
  <si>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</si>
  <si>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</si>
  <si>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</si>
  <si>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</si>
  <si>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</si>
  <si>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</si>
  <si>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</si>
  <si>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</si>
  <si>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</si>
  <si>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</si>
  <si>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</si>
  <si>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</si>
  <si>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</si>
  <si>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</si>
  <si>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</si>
  <si>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</si>
  <si>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Мероприятия по работе с детьми и молодежью</t>
  </si>
  <si>
    <t>Национальная безопасность и правоохранительная деятельность</t>
  </si>
  <si>
    <t>09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</si>
  <si>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</si>
  <si>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10</t>
  </si>
  <si>
    <t>Национальная экономика</t>
  </si>
  <si>
    <t>Транспорт</t>
  </si>
  <si>
    <t>08</t>
  </si>
  <si>
    <t>Образование</t>
  </si>
  <si>
    <t>07</t>
  </si>
  <si>
    <t>05</t>
  </si>
  <si>
    <t>Жилищно-коммунальное хозяйство</t>
  </si>
  <si>
    <t>Другие вопросы в области национальной экономики</t>
  </si>
  <si>
    <t>12</t>
  </si>
  <si>
    <t>06</t>
  </si>
  <si>
    <t>Жилищное хозяйство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</si>
  <si>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</si>
  <si>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</si>
  <si>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</si>
  <si>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</si>
  <si>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Социальная политика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</si>
  <si>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</si>
  <si>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</si>
  <si>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</si>
  <si>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</si>
  <si>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Другие вопросы в области образования</t>
  </si>
  <si>
    <t>Культура, кинематография</t>
  </si>
  <si>
    <t>Культура</t>
  </si>
  <si>
    <t>Библиотеки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</si>
  <si>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</si>
  <si>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Другие вопросы в области социальной политики</t>
  </si>
  <si>
    <t>Дошкольное образование</t>
  </si>
  <si>
    <t>Финансовое обеспечение получения дошкольного образования в дошкольных образовательных организациях</t>
  </si>
  <si>
    <t>Общее образование</t>
  </si>
  <si>
    <t>Молодежная политика и оздоровление детей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</si>
  <si>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</si>
  <si>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Охрана семьи и детства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</si>
  <si>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</si>
  <si>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</si>
  <si>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</si>
  <si>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</si>
  <si>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</si>
  <si>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</si>
  <si>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</si>
  <si>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</si>
  <si>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Дорожное хозяйство (дорожные фонды)</t>
  </si>
  <si>
    <t>Физическая культура и спорт</t>
  </si>
  <si>
    <t>Физическая культура</t>
  </si>
  <si>
    <t>Пенсионное обеспечение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</si>
  <si>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</si>
  <si>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</si>
  <si>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</si>
  <si>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проведения выборов и референдумов</t>
  </si>
  <si>
    <t>Организация и проведение выборов и референдумов</t>
  </si>
  <si>
    <t>ИТОГО:</t>
  </si>
  <si>
    <t>Обеспечение деятельности депутатов представительного органа муниципального образования</t>
  </si>
  <si>
    <t>99 0 1005</t>
  </si>
  <si>
    <t>Клинцовская городская администрация</t>
  </si>
  <si>
    <t>Уплата налогов,сборов и иных платежей</t>
  </si>
  <si>
    <t>01 1 1001</t>
  </si>
  <si>
    <t>99 0 1007</t>
  </si>
  <si>
    <t>99 0 1011</t>
  </si>
  <si>
    <t>Резервные фонды местных администраций</t>
  </si>
  <si>
    <t>99 0 1012</t>
  </si>
  <si>
    <t>Другие вопросы в области национальной безопасности и правооранительной деятельности</t>
  </si>
  <si>
    <t>Субсидии юридическим лицам (кроме некоммерческих организаций), индивидуальным предпринимателям, физическим лицам</t>
  </si>
  <si>
    <t>01 1 1790</t>
  </si>
  <si>
    <t>Капитальный ремонт муниципального жилищного фонда</t>
  </si>
  <si>
    <t>Бюджетные инвестиции</t>
  </si>
  <si>
    <t xml:space="preserve">Благоустройство 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</si>
  <si>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</si>
  <si>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</si>
  <si>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</si>
  <si>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</si>
  <si>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</si>
  <si>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</si>
  <si>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01 1 1421</t>
  </si>
  <si>
    <t>01 1 1671</t>
  </si>
  <si>
    <t>01 1 5260</t>
  </si>
  <si>
    <t>Публичные нормативные социальные выплаты гражданам</t>
  </si>
  <si>
    <t>01 1 5082</t>
  </si>
  <si>
    <t>01 1 1672</t>
  </si>
  <si>
    <t>01 1 1202</t>
  </si>
  <si>
    <t>Комитет по управлению имуществом города Клинцы</t>
  </si>
  <si>
    <t>Отдел образования Клинцовской городской администрации</t>
  </si>
  <si>
    <t>03 1 1471</t>
  </si>
  <si>
    <t>03 1 1063</t>
  </si>
  <si>
    <t>Дошкольные образовательные организации</t>
  </si>
  <si>
    <t>03 1 1064</t>
  </si>
  <si>
    <t>03 1 1477</t>
  </si>
  <si>
    <t>Обеспечение деятельности образовательных учреждений в части реализации основных общеобразовательны программ</t>
  </si>
  <si>
    <t>03 1 1470</t>
  </si>
  <si>
    <t>03 2  1478</t>
  </si>
  <si>
    <t>Финансовое управление Клинцовской городской администрации</t>
  </si>
  <si>
    <t>Обслуживание муниципального долга</t>
  </si>
  <si>
    <t>2015 год</t>
  </si>
  <si>
    <t>2016 год</t>
  </si>
  <si>
    <t>Условно утвержденные расходы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</si>
  <si>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</si>
  <si>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</si>
  <si>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</si>
  <si>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99 0 1004</t>
  </si>
  <si>
    <t>01 1 1004</t>
  </si>
  <si>
    <t>Обеспечение деятельности Главы Клинцовской городской администрации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</si>
  <si>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</si>
  <si>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</si>
  <si>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99 0 1006</t>
  </si>
  <si>
    <t>01 3 1201</t>
  </si>
  <si>
    <t>13 0 1206</t>
  </si>
  <si>
    <t>Совершенствование системы профилактики правонарушений и усиление борьбы с преступностью</t>
  </si>
  <si>
    <t>01 1 1216</t>
  </si>
  <si>
    <t>Субсидия на организацию транспортного обслуживания населения автомобильным пассажирским транспортом в городском сообщении</t>
  </si>
  <si>
    <t>01 1 1231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</si>
  <si>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</si>
  <si>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08 0 1232</t>
  </si>
  <si>
    <t>Повышение безопасности дорожного движения в городском округе</t>
  </si>
  <si>
    <t>01 1 1240</t>
  </si>
  <si>
    <t>Осуществление мероприятий по капитальному ремонту многоквартирных домов за счет средств местного бюджета</t>
  </si>
  <si>
    <t>01 1 1242</t>
  </si>
  <si>
    <t>09 0 1243</t>
  </si>
  <si>
    <t>Мероприятия по переселению граждан из аварийного жилищного фонда на территории городского округа</t>
  </si>
  <si>
    <t>01 1 1261</t>
  </si>
  <si>
    <t>01 1 1262</t>
  </si>
  <si>
    <t>01 1 1263</t>
  </si>
  <si>
    <t>01 1 1264</t>
  </si>
  <si>
    <t>07 0 1120</t>
  </si>
  <si>
    <t>Повышение энергетической эффективности и обеспечение энергосбережения</t>
  </si>
  <si>
    <t>01 1 1061</t>
  </si>
  <si>
    <t>Обеспечение деятельности подведомственных учреждений дополнительного образования - МБОУ ДОД "Детская музыкальная школа им. Е.М. Беляева"</t>
  </si>
  <si>
    <t>01 1 1062</t>
  </si>
  <si>
    <t>01 1  1276</t>
  </si>
  <si>
    <t>01 1 1019</t>
  </si>
  <si>
    <t>01 1 1020</t>
  </si>
  <si>
    <t>Обеспечение деятельности учреждений, оказывающих услуги в сфере культуры - МБУ Дом культуры</t>
  </si>
  <si>
    <t>01 1  1021</t>
  </si>
  <si>
    <t>Обеспечение деятельности учреждений, оказывающих услуги в сфере культуры - МБУК "Центр культуры и досуга "Современник"</t>
  </si>
  <si>
    <t>01 1 1285</t>
  </si>
  <si>
    <t>Ежемесячная доплата к муниципальной пенсии муниципальным служащим,  дополнительное пенсионное обеспечение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</si>
  <si>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</si>
  <si>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</si>
  <si>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>01 1  1290</t>
  </si>
  <si>
    <t>Ведомственная целевая программа "Развитие физической культуры и спорта в г. Клинцы на 2012-2014 гг."</t>
  </si>
  <si>
    <t>01 1  1291</t>
  </si>
  <si>
    <t>02 0  1004</t>
  </si>
  <si>
    <t>02 0  1300</t>
  </si>
  <si>
    <t>Оценка имущества, признание прав и урегулирование отношений по государственной и муниципальной собственности</t>
  </si>
  <si>
    <t>05 0 1122</t>
  </si>
  <si>
    <t>Реализация программы повышения эффективности бюджетных расходов городского округа</t>
  </si>
  <si>
    <t>03 1 1030</t>
  </si>
  <si>
    <t>03 1 1040</t>
  </si>
  <si>
    <t>Обеспечение деятельности общеобразовательных организаций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</si>
  <si>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</si>
  <si>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03 1 1041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</si>
  <si>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</si>
  <si>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03 1 1042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</si>
  <si>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</si>
  <si>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03 1 1043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</si>
  <si>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</si>
  <si>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03 1 1044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</si>
  <si>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</si>
  <si>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03 1 1045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</si>
  <si>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</si>
  <si>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03 1 1046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</si>
  <si>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</si>
  <si>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03 1 1047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</si>
  <si>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</si>
  <si>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03 1 1048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</si>
  <si>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</si>
  <si>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03 1 1049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</si>
  <si>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</si>
  <si>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03 1 1050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</si>
  <si>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</si>
  <si>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03 1 1051</t>
  </si>
  <si>
    <t>Обеспечение деятельности общеобразовательных организаций - Отдел образования Клинцовской городской администрации</t>
  </si>
  <si>
    <t>03 1 1052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</si>
  <si>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</si>
  <si>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</si>
  <si>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03 1 1065</t>
  </si>
  <si>
    <t>Обеспечение деятельности подведомственных учреждений дополнительного образования- учреждения по внешкольной работе с детьми</t>
  </si>
  <si>
    <t>03 2  1004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</si>
  <si>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</si>
  <si>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03 2  1071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</si>
  <si>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</si>
  <si>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03 2  1072</t>
  </si>
  <si>
    <t>Ведомственная целевая программа "Развитие системы образования г. Клинцы" (2012-2016 гг.)</t>
  </si>
  <si>
    <t>03 2  1324</t>
  </si>
  <si>
    <t>04 0 1004</t>
  </si>
  <si>
    <t>04 0 1400</t>
  </si>
  <si>
    <t>Обслуживание государственного (муниципального) внутреннего долга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</si>
  <si>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</si>
  <si>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</si>
  <si>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</si>
  <si>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</si>
  <si>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04 0 1014</t>
  </si>
  <si>
    <t>Глава города Клинцы</t>
  </si>
  <si>
    <t>В.В. Беляй</t>
  </si>
  <si>
    <t>Противодействие злоупотреблению наркотиками и их незаконному обороту</t>
  </si>
  <si>
    <t>12 0 1205</t>
  </si>
  <si>
    <t>01 3 1200</t>
  </si>
  <si>
    <t>01 3 1203</t>
  </si>
  <si>
    <t>Обеспечение пожарной безопасности</t>
  </si>
  <si>
    <t>Ведомственная целевая программа "Пожарная безопасность на 2013-2015 годы"</t>
  </si>
  <si>
    <t>01 3 1204</t>
  </si>
  <si>
    <t>01 1 1239</t>
  </si>
  <si>
    <t>Коммунальное хозяйство</t>
  </si>
  <si>
    <t>О2</t>
  </si>
  <si>
    <t>Мероприятия в области коммунального хозяйства</t>
  </si>
  <si>
    <t>01 1 1250</t>
  </si>
  <si>
    <t>Обеспечение населения чистой питьевой водой</t>
  </si>
  <si>
    <t>06 0 1251</t>
  </si>
  <si>
    <t>Охрана окружающей среды</t>
  </si>
  <si>
    <t>О6</t>
  </si>
  <si>
    <t>Другие вопросы в области охраны окружающей среды</t>
  </si>
  <si>
    <t>Ведомственная целевая программа "Охрана окружающей среды на территории городского округа город Клинцы на 2013-2015 годы"</t>
  </si>
  <si>
    <t>01 1 1270</t>
  </si>
  <si>
    <t>Другие вопросы в области культуры, кинематографии</t>
  </si>
  <si>
    <t>О4</t>
  </si>
  <si>
    <t>Ведомственная целевая программа "Развитие культуры и сохранение культурного наследия города Клинцы на 2012-2014 гг."</t>
  </si>
  <si>
    <t>01 1 1280</t>
  </si>
  <si>
    <t>Субсидии бюджетным учреждениям на иные цели</t>
  </si>
  <si>
    <t>Обеспечение жильем молодых семей</t>
  </si>
  <si>
    <t>10 0 1286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</si>
  <si>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</si>
  <si>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</si>
  <si>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Профилактика терроризма и экстремизма</t>
  </si>
  <si>
    <t>15 0 1123</t>
  </si>
  <si>
    <t>01 1 1121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</si>
  <si>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</si>
  <si>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</si>
  <si>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</si>
  <si>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Изменение бюджетных ассигнований</t>
  </si>
  <si>
    <t>Сумма на 2014 год</t>
  </si>
  <si>
    <t>Сумма на 2015 год</t>
  </si>
  <si>
    <t>Сумма на 2016 год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</si>
  <si>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</si>
  <si>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</si>
  <si>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</si>
  <si>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</si>
  <si>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</si>
  <si>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</si>
  <si>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</si>
  <si>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</si>
  <si>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О1</t>
  </si>
  <si>
    <t>01 1 1127</t>
  </si>
  <si>
    <t xml:space="preserve">    Здравоохранение</t>
  </si>
  <si>
    <t>Стационарная медицинская помощь</t>
  </si>
  <si>
    <t>Софинансирование объектов капитальных вложений муниципальной собственности</t>
  </si>
  <si>
    <t xml:space="preserve"> Бюджетные инвестиции в объекты капитального строительства государственной (муниципальной) собственности</t>
  </si>
  <si>
    <t>О9</t>
  </si>
  <si>
    <t>Изменение бюджетных ассигнований 23 01 2014</t>
  </si>
  <si>
    <t>Изменение бюджетных ассигнований 12 02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</si>
  <si>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</si>
  <si>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Изменение бюджетных ассигнований 12 03 2014</t>
  </si>
  <si>
    <t xml:space="preserve">        Социальные выплаты молодым семьям на приобретение жилья</t>
  </si>
  <si>
    <t>10 0 1620</t>
  </si>
  <si>
    <t xml:space="preserve">        Дополнительные меры государственной поддержки обучающихся</t>
  </si>
  <si>
    <t>03 1 1473</t>
  </si>
  <si>
    <t>01 1 1617</t>
  </si>
  <si>
    <t>Изменение бюджетных ассигнований 16 04 2014</t>
  </si>
  <si>
    <t xml:space="preserve">        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</si>
  <si>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01 1 1288</t>
  </si>
  <si>
    <t xml:space="preserve">        Мероприятия по проведению оздоровительной компании детей</t>
  </si>
  <si>
    <t>03 2  1479</t>
  </si>
  <si>
    <t>01 1  1300</t>
  </si>
  <si>
    <t>03 1  1479</t>
  </si>
  <si>
    <t>08 0 1617</t>
  </si>
  <si>
    <t>Изменение бюджетных ассигнований 07 05 2014</t>
  </si>
  <si>
    <t xml:space="preserve">Изменение бюджетных ассигнований </t>
  </si>
  <si>
    <t>Многофункциональный центр</t>
  </si>
  <si>
    <t>01 2 1022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</si>
  <si>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</si>
  <si>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09 0 9603</t>
  </si>
  <si>
    <t>Изменение бюджетных ассигнований 28 06 2014</t>
  </si>
  <si>
    <t>Прочие расходы в области жилищного хозяйства</t>
  </si>
  <si>
    <t>01 1 1249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</si>
  <si>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</si>
  <si>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09 0 9503</t>
  </si>
  <si>
    <t>Капитальный ремонт и ремонт дворовых территорий многоквартирных домов, подъездов к дворовым территориям многоквартирных домов</t>
  </si>
  <si>
    <t>01 1 1222</t>
  </si>
  <si>
    <t>Изменение бюджетных ассигнований 18 06 2014</t>
  </si>
  <si>
    <t xml:space="preserve">        Обеспечение мероприятий  по капитальному ремонту многоквартирных домов за счет средств бюджетов субъектов  Российской Федерации</t>
  </si>
  <si>
    <t>01 1 9601</t>
  </si>
  <si>
    <t>Отдельные мероприятия по развитию образования</t>
  </si>
  <si>
    <t>03 1  1482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</si>
  <si>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</si>
  <si>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01 1 5120</t>
  </si>
  <si>
    <t xml:space="preserve">Ведомственная структура расходов  бюджета городского округа "город Клинцы Брянской области"   на 2014 год </t>
  </si>
  <si>
    <t xml:space="preserve">Изменение бюджетных ассигнований 16 07 </t>
  </si>
  <si>
    <t>Повышение качества и доступности предоставления государственных и муниципальных услуг</t>
  </si>
  <si>
    <t>01 2 1864</t>
  </si>
  <si>
    <t xml:space="preserve"> </t>
  </si>
  <si>
    <t>06 08 2014</t>
  </si>
  <si>
    <t>16 07 2014</t>
  </si>
  <si>
    <t>Мероприятия по проведению оздоровительной компании детей</t>
  </si>
  <si>
    <t>Приложение 7 к решению Клинцовского городского Совета народных депутатов от   06.08.2014 г. №  5-1022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</si>
  <si>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>Приложение 6 к решению Клинцовского городского Совета народных депутатов от  06.08.2014 г. № 5-1022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</si>
  <si>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>Беляй В.В.</t>
  </si>
  <si>
    <t>Ведомственная структура расходов  бюджета городского округа "город Клинцы Брянской области"                                                                                              на плановый период 2015 и 2016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</si>
</sst>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" fillId="3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29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20">
    <xf numFmtId="0" fontId="0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34" borderId="0" xfId="0" applyFont="1" applyFill="1" applyAlignment="1">
      <alignment horizontal="right" vertical="top" wrapText="1"/>
    </xf>
    <xf numFmtId="0" fontId="0" fillId="34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top"/>
    </xf>
    <xf numFmtId="4" fontId="3" fillId="34" borderId="10" xfId="0" applyNumberFormat="1" applyFont="1" applyFill="1" applyBorder="1" applyAlignment="1">
      <alignment horizontal="right" vertical="center" wrapText="1"/>
    </xf>
    <xf numFmtId="0" fontId="46" fillId="34" borderId="0" xfId="0" applyFont="1" applyFill="1" applyBorder="1" applyAlignment="1">
      <alignment horizontal="left" vertical="center" wrapText="1"/>
    </xf>
    <xf numFmtId="4" fontId="46" fillId="34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4" fontId="46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30" borderId="10" xfId="52" applyFont="1" applyFill="1" applyBorder="1" applyAlignment="1">
      <alignment vertical="top" wrapText="1"/>
      <protection/>
    </xf>
    <xf numFmtId="0" fontId="5" fillId="30" borderId="10" xfId="0" applyFont="1" applyFill="1" applyBorder="1" applyAlignment="1">
      <alignment vertical="top" wrapText="1"/>
    </xf>
    <xf numFmtId="0" fontId="6" fillId="30" borderId="10" xfId="52" applyFont="1" applyFill="1" applyBorder="1" applyAlignment="1">
      <alignment horizontal="left" vertical="center" wrapText="1"/>
      <protection/>
    </xf>
    <xf numFmtId="0" fontId="5" fillId="30" borderId="10" xfId="52" applyFont="1" applyFill="1" applyBorder="1" applyAlignment="1">
      <alignment horizontal="left" vertical="top" wrapText="1"/>
      <protection/>
    </xf>
    <xf numFmtId="0" fontId="5" fillId="30" borderId="10" xfId="53" applyFont="1" applyFill="1" applyBorder="1" applyAlignment="1">
      <alignment vertical="top" wrapText="1"/>
      <protection/>
    </xf>
    <xf numFmtId="0" fontId="7" fillId="3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6" fillId="30" borderId="10" xfId="0" applyFont="1" applyFill="1" applyBorder="1" applyAlignment="1">
      <alignment vertical="top" wrapText="1"/>
    </xf>
    <xf numFmtId="0" fontId="6" fillId="30" borderId="10" xfId="53" applyFont="1" applyFill="1" applyBorder="1" applyAlignment="1">
      <alignment vertical="top" wrapText="1"/>
      <protection/>
    </xf>
    <xf numFmtId="3" fontId="2" fillId="34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right" vertical="top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vertical="top" wrapText="1"/>
    </xf>
    <xf numFmtId="4" fontId="2" fillId="0" borderId="26" xfId="0" applyNumberFormat="1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right" vertical="top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vertical="top" wrapText="1"/>
    </xf>
    <xf numFmtId="4" fontId="2" fillId="0" borderId="29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46" fillId="34" borderId="0" xfId="0" applyFont="1" applyFill="1" applyAlignment="1">
      <alignment horizontal="center" wrapText="1"/>
    </xf>
    <xf numFmtId="0" fontId="47" fillId="34" borderId="0" xfId="0" applyFont="1" applyFill="1" applyAlignment="1">
      <alignment horizontal="justify" vertical="center" wrapText="1"/>
    </xf>
    <xf numFmtId="0" fontId="47" fillId="0" borderId="0" xfId="0" applyFont="1" applyFill="1" applyAlignment="1">
      <alignment horizontal="justify" vertical="top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6" fillId="34" borderId="0" xfId="0" applyFont="1" applyFill="1" applyAlignment="1">
      <alignment vertical="top" wrapText="1"/>
    </xf>
    <xf numFmtId="0" fontId="46" fillId="34" borderId="0" xfId="0" applyFont="1" applyFill="1" applyAlignment="1">
      <alignment horizontal="right" vertical="top" wrapText="1"/>
    </xf>
    <xf numFmtId="4" fontId="46" fillId="0" borderId="0" xfId="0" applyNumberFormat="1" applyFont="1" applyFill="1" applyAlignment="1">
      <alignment horizontal="right" vertical="center" wrapText="1"/>
    </xf>
    <xf numFmtId="0" fontId="46" fillId="0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8"/>
  <sheetViews>
    <sheetView view="pageBreakPreview" zoomScale="130" zoomScaleNormal="70" zoomScaleSheetLayoutView="130" zoomScalePageLayoutView="0" workbookViewId="0" topLeftCell="A1">
      <selection activeCell="C5" sqref="C5"/>
    </sheetView>
  </sheetViews>
  <sheetFormatPr defaultColWidth="9.33203125" defaultRowHeight="12.75"/>
  <cols>
    <col min="1" max="1" width="52.5" style="3" customWidth="1"/>
    <col min="2" max="2" width="8.16015625" style="3" customWidth="1"/>
    <col min="3" max="3" width="6.5" style="3" customWidth="1"/>
    <col min="4" max="4" width="6.83203125" style="3" customWidth="1"/>
    <col min="5" max="5" width="12.83203125" style="3" customWidth="1"/>
    <col min="6" max="6" width="6.66015625" style="2" customWidth="1"/>
    <col min="7" max="7" width="15.66015625" style="2" hidden="1" customWidth="1"/>
    <col min="8" max="14" width="23.16015625" style="16" hidden="1" customWidth="1"/>
    <col min="15" max="15" width="19.33203125" style="16" hidden="1" customWidth="1"/>
    <col min="16" max="16" width="14.16015625" style="16" customWidth="1"/>
    <col min="17" max="17" width="16.66015625" style="0" customWidth="1"/>
    <col min="18" max="18" width="17.16015625" style="0" customWidth="1"/>
  </cols>
  <sheetData>
    <row r="1" spans="5:17" ht="60.75" customHeight="1">
      <c r="E1" s="111" t="s">
        <v>339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2.75">
      <c r="A2" s="3" t="s">
        <v>0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37.5" customHeight="1">
      <c r="A3" s="110" t="s">
        <v>330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7" ht="18" customHeight="1">
      <c r="A4" s="108"/>
      <c r="B4" s="108"/>
      <c r="C4" s="108"/>
      <c r="D4" s="108"/>
      <c r="E4" s="108"/>
      <c r="F4" s="108"/>
      <c r="G4" s="108"/>
    </row>
    <row r="5" spans="1:17" ht="48" customHeight="1">
      <c r="A5" s="20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1" t="s">
        <v>7</v>
      </c>
      <c r="G5" s="22" t="s">
        <v>8</v>
      </c>
      <c r="H5" s="23" t="s">
        <v>293</v>
      </c>
      <c r="I5" s="23" t="s">
        <v>294</v>
      </c>
      <c r="J5" s="23" t="s">
        <v>296</v>
      </c>
      <c r="K5" s="23" t="s">
        <v>302</v>
      </c>
      <c r="L5" s="23" t="s">
        <v>310</v>
      </c>
      <c r="M5" s="23" t="s">
        <v>316</v>
      </c>
      <c r="N5" s="23" t="s">
        <v>323</v>
      </c>
      <c r="O5" s="23" t="s">
        <v>331</v>
      </c>
      <c r="P5" s="23" t="s">
        <v>311</v>
      </c>
      <c r="Q5" s="24" t="s">
        <v>275</v>
      </c>
    </row>
    <row r="6" spans="1:17" ht="16.5" customHeight="1">
      <c r="A6" s="25" t="s">
        <v>9</v>
      </c>
      <c r="B6" s="25" t="s">
        <v>10</v>
      </c>
      <c r="C6" s="25" t="s">
        <v>11</v>
      </c>
      <c r="D6" s="25" t="s">
        <v>12</v>
      </c>
      <c r="E6" s="25" t="s">
        <v>13</v>
      </c>
      <c r="F6" s="25" t="s">
        <v>14</v>
      </c>
      <c r="G6" s="26" t="s">
        <v>15</v>
      </c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8" ht="24" customHeight="1">
      <c r="A7" s="27" t="s">
        <v>101</v>
      </c>
      <c r="B7" s="28">
        <v>902</v>
      </c>
      <c r="C7" s="28"/>
      <c r="D7" s="28"/>
      <c r="E7" s="28"/>
      <c r="F7" s="29"/>
      <c r="G7" s="14">
        <f>G8+G120+G152+G187+G247+G252+G275+G309+G380</f>
        <v>175867002.47</v>
      </c>
      <c r="H7" s="7">
        <f>H8+H120+H152+H187+H247+H252+H275+H309+H380</f>
        <v>94068900.93</v>
      </c>
      <c r="I7" s="7">
        <f aca="true" t="shared" si="0" ref="I7:O7">I8+I120+I152+I187+I247+I252+I275+I309+I380+I300</f>
        <v>19878970</v>
      </c>
      <c r="J7" s="7">
        <f t="shared" si="0"/>
        <v>30338550</v>
      </c>
      <c r="K7" s="7">
        <f t="shared" si="0"/>
        <v>3679803</v>
      </c>
      <c r="L7" s="7">
        <f t="shared" si="0"/>
        <v>-286173.74</v>
      </c>
      <c r="M7" s="7">
        <f t="shared" si="0"/>
        <v>12147184.329999998</v>
      </c>
      <c r="N7" s="7">
        <f t="shared" si="0"/>
        <v>27679647.3</v>
      </c>
      <c r="O7" s="7">
        <f t="shared" si="0"/>
        <v>-365921.3800000001</v>
      </c>
      <c r="P7" s="7">
        <f>P8+P120+P152+P187+P247+P252+P275+P309+P380+P300</f>
        <v>21372897.57</v>
      </c>
      <c r="Q7" s="7">
        <f>Q8+Q120+Q152+Q187+Q247+Q252+Q275+Q309+Q380+Q300</f>
        <v>384472392.4800001</v>
      </c>
      <c r="R7" s="17"/>
    </row>
    <row r="8" spans="1:18" ht="12.75">
      <c r="A8" s="27" t="s">
        <v>16</v>
      </c>
      <c r="B8" s="28">
        <v>902</v>
      </c>
      <c r="C8" s="28" t="s">
        <v>17</v>
      </c>
      <c r="D8" s="30" t="s">
        <v>0</v>
      </c>
      <c r="E8" s="30" t="s">
        <v>0</v>
      </c>
      <c r="F8" s="31" t="s">
        <v>0</v>
      </c>
      <c r="G8" s="14">
        <f>G9+G26+G51+G69+G73+G77</f>
        <v>53821717</v>
      </c>
      <c r="H8" s="7">
        <f>H9+H26+H51+H69+H73+H77</f>
        <v>-16595</v>
      </c>
      <c r="I8" s="7">
        <f>I9+I26+I51+I69+I73+I77</f>
        <v>-124570.00000000001</v>
      </c>
      <c r="J8" s="7"/>
      <c r="K8" s="7">
        <f aca="true" t="shared" si="1" ref="K8:Q8">K9+K26+K51+K69+K73+K77</f>
        <v>-1078397</v>
      </c>
      <c r="L8" s="7">
        <f t="shared" si="1"/>
        <v>-557498</v>
      </c>
      <c r="M8" s="7">
        <f t="shared" si="1"/>
        <v>-346113.50000000006</v>
      </c>
      <c r="N8" s="7">
        <f t="shared" si="1"/>
        <v>147849.13000000012</v>
      </c>
      <c r="O8" s="7">
        <f t="shared" si="1"/>
        <v>-1178257.8800000001</v>
      </c>
      <c r="P8" s="7">
        <f>P9+P26+P51+P69+P73+P77</f>
        <v>9928019.57</v>
      </c>
      <c r="Q8" s="7">
        <f t="shared" si="1"/>
        <v>60672686.32</v>
      </c>
      <c r="R8" s="17"/>
    </row>
    <row r="9" spans="1:18" ht="51">
      <c r="A9" s="27" t="s">
        <v>18</v>
      </c>
      <c r="B9" s="28">
        <v>902</v>
      </c>
      <c r="C9" s="28" t="s">
        <v>17</v>
      </c>
      <c r="D9" s="28" t="s">
        <v>19</v>
      </c>
      <c r="E9" s="30" t="s">
        <v>0</v>
      </c>
      <c r="F9" s="31" t="s">
        <v>0</v>
      </c>
      <c r="G9" s="14">
        <f>G10+G21</f>
        <v>4206686</v>
      </c>
      <c r="H9" s="7">
        <f>H10+H21</f>
        <v>1825</v>
      </c>
      <c r="I9" s="7"/>
      <c r="J9" s="7"/>
      <c r="K9" s="7"/>
      <c r="L9" s="7"/>
      <c r="M9" s="7">
        <f>M10+M21</f>
        <v>25246</v>
      </c>
      <c r="N9" s="7"/>
      <c r="O9" s="7">
        <f>O10+O21</f>
        <v>3490</v>
      </c>
      <c r="P9" s="7">
        <f>P10+P21</f>
        <v>154988.57</v>
      </c>
      <c r="Q9" s="7">
        <f>Q10+Q21</f>
        <v>4392235.57</v>
      </c>
      <c r="R9" s="17"/>
    </row>
    <row r="10" spans="1:18" ht="31.5" customHeight="1">
      <c r="A10" s="5" t="s">
        <v>144</v>
      </c>
      <c r="B10" s="25">
        <v>902</v>
      </c>
      <c r="C10" s="25" t="s">
        <v>17</v>
      </c>
      <c r="D10" s="25" t="s">
        <v>19</v>
      </c>
      <c r="E10" s="25" t="s">
        <v>145</v>
      </c>
      <c r="F10" s="32" t="s">
        <v>0</v>
      </c>
      <c r="G10" s="33">
        <f>G11+G15+G17</f>
        <v>2550133</v>
      </c>
      <c r="H10" s="34">
        <f>H11+H15+H17</f>
        <v>242</v>
      </c>
      <c r="I10" s="34"/>
      <c r="J10" s="34"/>
      <c r="K10" s="34"/>
      <c r="L10" s="34"/>
      <c r="M10" s="34">
        <f>M11+M15+M17</f>
        <v>25246</v>
      </c>
      <c r="N10" s="34"/>
      <c r="O10" s="34">
        <f>O11+O15+O17</f>
        <v>3490</v>
      </c>
      <c r="P10" s="34">
        <f>P11+P15+P17</f>
        <v>154988.57</v>
      </c>
      <c r="Q10" s="34">
        <f>Q11+Q15+Q17</f>
        <v>2734099.5700000003</v>
      </c>
      <c r="R10" s="17"/>
    </row>
    <row r="11" spans="1:18" ht="75.75" customHeight="1">
      <c r="A11" s="5" t="s">
        <v>20</v>
      </c>
      <c r="B11" s="25">
        <v>902</v>
      </c>
      <c r="C11" s="25" t="s">
        <v>17</v>
      </c>
      <c r="D11" s="25" t="s">
        <v>19</v>
      </c>
      <c r="E11" s="25" t="s">
        <v>145</v>
      </c>
      <c r="F11" s="35" t="s">
        <v>21</v>
      </c>
      <c r="G11" s="33">
        <f>G12</f>
        <v>1846355</v>
      </c>
      <c r="H11" s="34">
        <f>H12</f>
        <v>242</v>
      </c>
      <c r="I11" s="34"/>
      <c r="J11" s="34"/>
      <c r="K11" s="34"/>
      <c r="L11" s="34"/>
      <c r="M11" s="34"/>
      <c r="N11" s="34"/>
      <c r="O11" s="34">
        <f>O12</f>
        <v>3490</v>
      </c>
      <c r="P11" s="34"/>
      <c r="Q11" s="34">
        <f>Q12</f>
        <v>1850087</v>
      </c>
      <c r="R11" s="17"/>
    </row>
    <row r="12" spans="1:18" ht="25.5">
      <c r="A12" s="5" t="s">
        <v>22</v>
      </c>
      <c r="B12" s="25">
        <v>902</v>
      </c>
      <c r="C12" s="25" t="s">
        <v>17</v>
      </c>
      <c r="D12" s="25" t="s">
        <v>19</v>
      </c>
      <c r="E12" s="25" t="s">
        <v>145</v>
      </c>
      <c r="F12" s="35" t="s">
        <v>23</v>
      </c>
      <c r="G12" s="33">
        <f>G13+G14</f>
        <v>1846355</v>
      </c>
      <c r="H12" s="34">
        <f>H13+H14</f>
        <v>242</v>
      </c>
      <c r="I12" s="34"/>
      <c r="J12" s="34"/>
      <c r="K12" s="34"/>
      <c r="L12" s="34"/>
      <c r="M12" s="34"/>
      <c r="N12" s="34"/>
      <c r="O12" s="34">
        <f>O13+O14</f>
        <v>3490</v>
      </c>
      <c r="P12" s="34"/>
      <c r="Q12" s="34">
        <f>Q13+Q14</f>
        <v>1850087</v>
      </c>
      <c r="R12" s="17"/>
    </row>
    <row r="13" spans="1:18" ht="38.25">
      <c r="A13" s="5" t="s">
        <v>233</v>
      </c>
      <c r="B13" s="25">
        <v>902</v>
      </c>
      <c r="C13" s="25" t="s">
        <v>17</v>
      </c>
      <c r="D13" s="25" t="s">
        <v>19</v>
      </c>
      <c r="E13" s="25" t="s">
        <v>145</v>
      </c>
      <c r="F13" s="35">
        <v>121</v>
      </c>
      <c r="G13" s="33">
        <v>1792305</v>
      </c>
      <c r="H13" s="23">
        <v>242</v>
      </c>
      <c r="I13" s="23"/>
      <c r="J13" s="23"/>
      <c r="K13" s="23"/>
      <c r="L13" s="23"/>
      <c r="M13" s="23"/>
      <c r="N13" s="23"/>
      <c r="O13" s="23"/>
      <c r="P13" s="23"/>
      <c r="Q13" s="34">
        <f>G13+H13+I13+J13+K13+L13+M13+N13</f>
        <v>1792547</v>
      </c>
      <c r="R13" s="17"/>
    </row>
    <row r="14" spans="1:18" ht="38.25">
      <c r="A14" s="5" t="s">
        <v>143</v>
      </c>
      <c r="B14" s="25">
        <v>902</v>
      </c>
      <c r="C14" s="25" t="s">
        <v>17</v>
      </c>
      <c r="D14" s="25" t="s">
        <v>19</v>
      </c>
      <c r="E14" s="25" t="s">
        <v>145</v>
      </c>
      <c r="F14" s="35">
        <v>122</v>
      </c>
      <c r="G14" s="33">
        <v>54050</v>
      </c>
      <c r="H14" s="23"/>
      <c r="I14" s="23"/>
      <c r="J14" s="23"/>
      <c r="K14" s="23"/>
      <c r="L14" s="23"/>
      <c r="M14" s="23"/>
      <c r="N14" s="23"/>
      <c r="O14" s="23">
        <v>3490</v>
      </c>
      <c r="P14" s="23"/>
      <c r="Q14" s="34">
        <f>G14+H14+I14+J14+K14+L14+M14+N14+O14</f>
        <v>57540</v>
      </c>
      <c r="R14" s="17"/>
    </row>
    <row r="15" spans="1:18" ht="25.5">
      <c r="A15" s="5" t="s">
        <v>24</v>
      </c>
      <c r="B15" s="25">
        <v>902</v>
      </c>
      <c r="C15" s="25" t="s">
        <v>17</v>
      </c>
      <c r="D15" s="25" t="s">
        <v>19</v>
      </c>
      <c r="E15" s="25" t="s">
        <v>145</v>
      </c>
      <c r="F15" s="35">
        <v>200</v>
      </c>
      <c r="G15" s="33">
        <f>G16</f>
        <v>696778</v>
      </c>
      <c r="H15" s="23"/>
      <c r="I15" s="23"/>
      <c r="J15" s="23"/>
      <c r="K15" s="23"/>
      <c r="L15" s="23"/>
      <c r="M15" s="34">
        <f>M16</f>
        <v>25246</v>
      </c>
      <c r="N15" s="34"/>
      <c r="O15" s="34"/>
      <c r="P15" s="34">
        <f>P16</f>
        <v>134488.57</v>
      </c>
      <c r="Q15" s="34">
        <f>Q16</f>
        <v>856512.5700000001</v>
      </c>
      <c r="R15" s="17"/>
    </row>
    <row r="16" spans="1:18" ht="38.25">
      <c r="A16" s="5" t="s">
        <v>26</v>
      </c>
      <c r="B16" s="25">
        <v>902</v>
      </c>
      <c r="C16" s="25" t="s">
        <v>17</v>
      </c>
      <c r="D16" s="25" t="s">
        <v>19</v>
      </c>
      <c r="E16" s="25" t="s">
        <v>145</v>
      </c>
      <c r="F16" s="35">
        <v>240</v>
      </c>
      <c r="G16" s="33">
        <v>696778</v>
      </c>
      <c r="H16" s="23"/>
      <c r="I16" s="23"/>
      <c r="J16" s="23"/>
      <c r="K16" s="23"/>
      <c r="L16" s="23"/>
      <c r="M16" s="23">
        <v>25246</v>
      </c>
      <c r="N16" s="23"/>
      <c r="O16" s="23"/>
      <c r="P16" s="23">
        <v>134488.57</v>
      </c>
      <c r="Q16" s="34">
        <f>G16+H16+I16+J16+K16+L16+M16+N16+P16</f>
        <v>856512.5700000001</v>
      </c>
      <c r="R16" s="17"/>
    </row>
    <row r="17" spans="1:18" ht="12.75">
      <c r="A17" s="5" t="s">
        <v>28</v>
      </c>
      <c r="B17" s="25">
        <v>902</v>
      </c>
      <c r="C17" s="25" t="s">
        <v>17</v>
      </c>
      <c r="D17" s="25" t="s">
        <v>19</v>
      </c>
      <c r="E17" s="25" t="s">
        <v>145</v>
      </c>
      <c r="F17" s="35" t="s">
        <v>29</v>
      </c>
      <c r="G17" s="33">
        <f>G18</f>
        <v>7000</v>
      </c>
      <c r="H17" s="23"/>
      <c r="I17" s="23"/>
      <c r="J17" s="23"/>
      <c r="K17" s="23"/>
      <c r="L17" s="23"/>
      <c r="M17" s="23"/>
      <c r="N17" s="23"/>
      <c r="O17" s="23"/>
      <c r="P17" s="34">
        <f>P18</f>
        <v>20500</v>
      </c>
      <c r="Q17" s="34">
        <f>Q18</f>
        <v>27500</v>
      </c>
      <c r="R17" s="17"/>
    </row>
    <row r="18" spans="1:18" ht="12.75">
      <c r="A18" s="5" t="s">
        <v>102</v>
      </c>
      <c r="B18" s="25">
        <v>902</v>
      </c>
      <c r="C18" s="25" t="s">
        <v>17</v>
      </c>
      <c r="D18" s="25" t="s">
        <v>19</v>
      </c>
      <c r="E18" s="25" t="s">
        <v>145</v>
      </c>
      <c r="F18" s="35">
        <v>850</v>
      </c>
      <c r="G18" s="33">
        <f>G20</f>
        <v>7000</v>
      </c>
      <c r="H18" s="23"/>
      <c r="I18" s="23"/>
      <c r="J18" s="23"/>
      <c r="K18" s="23"/>
      <c r="L18" s="23"/>
      <c r="M18" s="23"/>
      <c r="N18" s="23"/>
      <c r="O18" s="23"/>
      <c r="P18" s="34">
        <f>P20</f>
        <v>20500</v>
      </c>
      <c r="Q18" s="34">
        <f>Q20</f>
        <v>27500</v>
      </c>
      <c r="R18" s="17"/>
    </row>
    <row r="19" spans="1:18" ht="25.5" hidden="1">
      <c r="A19" s="5" t="s">
        <v>30</v>
      </c>
      <c r="B19" s="25">
        <v>902</v>
      </c>
      <c r="C19" s="25" t="s">
        <v>17</v>
      </c>
      <c r="D19" s="25" t="s">
        <v>19</v>
      </c>
      <c r="E19" s="25" t="s">
        <v>145</v>
      </c>
      <c r="F19" s="35" t="s">
        <v>31</v>
      </c>
      <c r="G19" s="33">
        <v>0</v>
      </c>
      <c r="H19" s="23"/>
      <c r="I19" s="23"/>
      <c r="J19" s="23"/>
      <c r="K19" s="23"/>
      <c r="L19" s="23"/>
      <c r="M19" s="23"/>
      <c r="N19" s="23"/>
      <c r="O19" s="23"/>
      <c r="P19" s="23"/>
      <c r="Q19" s="34">
        <v>0</v>
      </c>
      <c r="R19" s="17"/>
    </row>
    <row r="20" spans="1:18" ht="12.75">
      <c r="A20" s="5" t="s">
        <v>32</v>
      </c>
      <c r="B20" s="25">
        <v>902</v>
      </c>
      <c r="C20" s="25" t="s">
        <v>17</v>
      </c>
      <c r="D20" s="25" t="s">
        <v>19</v>
      </c>
      <c r="E20" s="25" t="s">
        <v>145</v>
      </c>
      <c r="F20" s="35" t="s">
        <v>33</v>
      </c>
      <c r="G20" s="33">
        <v>7000</v>
      </c>
      <c r="H20" s="23"/>
      <c r="I20" s="23"/>
      <c r="J20" s="23"/>
      <c r="K20" s="23"/>
      <c r="L20" s="23"/>
      <c r="M20" s="23"/>
      <c r="N20" s="23"/>
      <c r="O20" s="23"/>
      <c r="P20" s="23">
        <v>20500</v>
      </c>
      <c r="Q20" s="34">
        <f>G20+H20+I20+J20+K20+L20+M20+N20+P20</f>
        <v>27500</v>
      </c>
      <c r="R20" s="17"/>
    </row>
    <row r="21" spans="1:18" ht="38.25">
      <c r="A21" s="5" t="s">
        <v>99</v>
      </c>
      <c r="B21" s="25">
        <v>902</v>
      </c>
      <c r="C21" s="25" t="s">
        <v>17</v>
      </c>
      <c r="D21" s="25" t="s">
        <v>19</v>
      </c>
      <c r="E21" s="25" t="s">
        <v>100</v>
      </c>
      <c r="F21" s="32" t="s">
        <v>0</v>
      </c>
      <c r="G21" s="33">
        <f>G22</f>
        <v>1656553</v>
      </c>
      <c r="H21" s="34">
        <f>H22</f>
        <v>1583</v>
      </c>
      <c r="I21" s="34"/>
      <c r="J21" s="34"/>
      <c r="K21" s="34"/>
      <c r="L21" s="34"/>
      <c r="M21" s="34"/>
      <c r="N21" s="34"/>
      <c r="O21" s="34"/>
      <c r="P21" s="34"/>
      <c r="Q21" s="34">
        <f>Q22</f>
        <v>1658136</v>
      </c>
      <c r="R21" s="17"/>
    </row>
    <row r="22" spans="1:18" ht="63.75">
      <c r="A22" s="5" t="s">
        <v>20</v>
      </c>
      <c r="B22" s="25">
        <v>902</v>
      </c>
      <c r="C22" s="25" t="s">
        <v>17</v>
      </c>
      <c r="D22" s="25" t="s">
        <v>19</v>
      </c>
      <c r="E22" s="25" t="s">
        <v>100</v>
      </c>
      <c r="F22" s="35" t="s">
        <v>21</v>
      </c>
      <c r="G22" s="33">
        <f>G23</f>
        <v>1656553</v>
      </c>
      <c r="H22" s="34">
        <f>H23</f>
        <v>1583</v>
      </c>
      <c r="I22" s="34"/>
      <c r="J22" s="34"/>
      <c r="K22" s="34"/>
      <c r="L22" s="34"/>
      <c r="M22" s="34"/>
      <c r="N22" s="34"/>
      <c r="O22" s="34"/>
      <c r="P22" s="34"/>
      <c r="Q22" s="34">
        <f>Q23</f>
        <v>1658136</v>
      </c>
      <c r="R22" s="17"/>
    </row>
    <row r="23" spans="1:18" ht="25.5">
      <c r="A23" s="5" t="s">
        <v>22</v>
      </c>
      <c r="B23" s="25">
        <v>902</v>
      </c>
      <c r="C23" s="25" t="s">
        <v>17</v>
      </c>
      <c r="D23" s="25" t="s">
        <v>19</v>
      </c>
      <c r="E23" s="25" t="s">
        <v>100</v>
      </c>
      <c r="F23" s="35" t="s">
        <v>23</v>
      </c>
      <c r="G23" s="33">
        <f>G24+G25</f>
        <v>1656553</v>
      </c>
      <c r="H23" s="34">
        <f>H24+H25</f>
        <v>1583</v>
      </c>
      <c r="I23" s="34"/>
      <c r="J23" s="34"/>
      <c r="K23" s="34"/>
      <c r="L23" s="34"/>
      <c r="M23" s="34"/>
      <c r="N23" s="34"/>
      <c r="O23" s="34"/>
      <c r="P23" s="34"/>
      <c r="Q23" s="34">
        <f>Q24+Q25</f>
        <v>1658136</v>
      </c>
      <c r="R23" s="17"/>
    </row>
    <row r="24" spans="1:18" ht="38.25">
      <c r="A24" s="5" t="s">
        <v>233</v>
      </c>
      <c r="B24" s="25">
        <v>902</v>
      </c>
      <c r="C24" s="25" t="s">
        <v>17</v>
      </c>
      <c r="D24" s="25" t="s">
        <v>19</v>
      </c>
      <c r="E24" s="25" t="s">
        <v>100</v>
      </c>
      <c r="F24" s="35">
        <v>121</v>
      </c>
      <c r="G24" s="33">
        <v>1599298</v>
      </c>
      <c r="H24" s="23">
        <v>1583</v>
      </c>
      <c r="I24" s="23"/>
      <c r="J24" s="23"/>
      <c r="K24" s="23"/>
      <c r="L24" s="23"/>
      <c r="M24" s="23"/>
      <c r="N24" s="23"/>
      <c r="O24" s="23"/>
      <c r="P24" s="23"/>
      <c r="Q24" s="34">
        <f>G24+H24+I24+J24+K24+L24+M24+N24</f>
        <v>1600881</v>
      </c>
      <c r="R24" s="17"/>
    </row>
    <row r="25" spans="1:18" ht="38.25">
      <c r="A25" s="5" t="s">
        <v>143</v>
      </c>
      <c r="B25" s="25">
        <v>902</v>
      </c>
      <c r="C25" s="25" t="s">
        <v>17</v>
      </c>
      <c r="D25" s="25" t="s">
        <v>19</v>
      </c>
      <c r="E25" s="25" t="s">
        <v>100</v>
      </c>
      <c r="F25" s="35">
        <v>122</v>
      </c>
      <c r="G25" s="33">
        <v>57255</v>
      </c>
      <c r="H25" s="23"/>
      <c r="I25" s="23"/>
      <c r="J25" s="23"/>
      <c r="K25" s="23"/>
      <c r="L25" s="23"/>
      <c r="M25" s="23"/>
      <c r="N25" s="23"/>
      <c r="O25" s="23"/>
      <c r="P25" s="23"/>
      <c r="Q25" s="34">
        <f>G25+H25+I25+J25+K25+L25+M25+N25</f>
        <v>57255</v>
      </c>
      <c r="R25" s="17"/>
    </row>
    <row r="26" spans="1:18" ht="51">
      <c r="A26" s="27" t="s">
        <v>35</v>
      </c>
      <c r="B26" s="28">
        <v>902</v>
      </c>
      <c r="C26" s="28" t="s">
        <v>17</v>
      </c>
      <c r="D26" s="28" t="s">
        <v>36</v>
      </c>
      <c r="E26" s="30" t="s">
        <v>0</v>
      </c>
      <c r="F26" s="31" t="s">
        <v>0</v>
      </c>
      <c r="G26" s="14">
        <f>G32+G27</f>
        <v>39470057</v>
      </c>
      <c r="H26" s="7">
        <f>H32+H43</f>
        <v>-21857</v>
      </c>
      <c r="I26" s="7">
        <f>I32+I43+I48</f>
        <v>112408.42</v>
      </c>
      <c r="J26" s="7"/>
      <c r="K26" s="7">
        <f>K32+K48+K27</f>
        <v>10000</v>
      </c>
      <c r="L26" s="7"/>
      <c r="M26" s="7">
        <f>M32+M48+M27</f>
        <v>16600.5</v>
      </c>
      <c r="N26" s="7">
        <f>N32+N48+N27</f>
        <v>139100</v>
      </c>
      <c r="O26" s="7">
        <f>O32+O48+O27</f>
        <v>694</v>
      </c>
      <c r="P26" s="7">
        <f>P32+P48+P27</f>
        <v>875336.48</v>
      </c>
      <c r="Q26" s="7">
        <f>Q32+Q48+Q27</f>
        <v>40604512.4</v>
      </c>
      <c r="R26" s="17"/>
    </row>
    <row r="27" spans="1:18" ht="25.5">
      <c r="A27" s="36" t="s">
        <v>147</v>
      </c>
      <c r="B27" s="25">
        <v>902</v>
      </c>
      <c r="C27" s="25" t="s">
        <v>17</v>
      </c>
      <c r="D27" s="25" t="s">
        <v>36</v>
      </c>
      <c r="E27" s="25" t="s">
        <v>103</v>
      </c>
      <c r="F27" s="35"/>
      <c r="G27" s="33">
        <f>G28</f>
        <v>1228146</v>
      </c>
      <c r="H27" s="34">
        <f>H28</f>
        <v>2173</v>
      </c>
      <c r="I27" s="34"/>
      <c r="J27" s="34"/>
      <c r="K27" s="34"/>
      <c r="L27" s="34"/>
      <c r="M27" s="34"/>
      <c r="N27" s="34"/>
      <c r="O27" s="34">
        <f>O28</f>
        <v>2094</v>
      </c>
      <c r="P27" s="34"/>
      <c r="Q27" s="34">
        <f>Q28</f>
        <v>1232413</v>
      </c>
      <c r="R27" s="17"/>
    </row>
    <row r="28" spans="1:18" ht="63.75">
      <c r="A28" s="5" t="s">
        <v>20</v>
      </c>
      <c r="B28" s="25">
        <v>902</v>
      </c>
      <c r="C28" s="25" t="s">
        <v>17</v>
      </c>
      <c r="D28" s="25" t="s">
        <v>36</v>
      </c>
      <c r="E28" s="25" t="s">
        <v>103</v>
      </c>
      <c r="F28" s="35">
        <v>100</v>
      </c>
      <c r="G28" s="33">
        <f>G29</f>
        <v>1228146</v>
      </c>
      <c r="H28" s="34">
        <f>H29</f>
        <v>2173</v>
      </c>
      <c r="I28" s="34"/>
      <c r="J28" s="34"/>
      <c r="K28" s="34"/>
      <c r="L28" s="34"/>
      <c r="M28" s="34"/>
      <c r="N28" s="34"/>
      <c r="O28" s="34">
        <f>O29</f>
        <v>2094</v>
      </c>
      <c r="P28" s="34"/>
      <c r="Q28" s="34">
        <f>Q29</f>
        <v>1232413</v>
      </c>
      <c r="R28" s="17"/>
    </row>
    <row r="29" spans="1:18" ht="25.5">
      <c r="A29" s="5" t="s">
        <v>22</v>
      </c>
      <c r="B29" s="25">
        <v>902</v>
      </c>
      <c r="C29" s="25" t="s">
        <v>17</v>
      </c>
      <c r="D29" s="25" t="s">
        <v>36</v>
      </c>
      <c r="E29" s="25" t="s">
        <v>103</v>
      </c>
      <c r="F29" s="35">
        <v>120</v>
      </c>
      <c r="G29" s="33">
        <f>G30+G31</f>
        <v>1228146</v>
      </c>
      <c r="H29" s="34">
        <f>H30+H31</f>
        <v>2173</v>
      </c>
      <c r="I29" s="34"/>
      <c r="J29" s="34"/>
      <c r="K29" s="34"/>
      <c r="L29" s="34"/>
      <c r="M29" s="34"/>
      <c r="N29" s="34"/>
      <c r="O29" s="34">
        <f>O30+O31</f>
        <v>2094</v>
      </c>
      <c r="P29" s="34"/>
      <c r="Q29" s="34">
        <f>Q30+Q31</f>
        <v>1232413</v>
      </c>
      <c r="R29" s="17"/>
    </row>
    <row r="30" spans="1:18" ht="38.25">
      <c r="A30" s="5" t="s">
        <v>233</v>
      </c>
      <c r="B30" s="25">
        <v>902</v>
      </c>
      <c r="C30" s="25" t="s">
        <v>17</v>
      </c>
      <c r="D30" s="25" t="s">
        <v>36</v>
      </c>
      <c r="E30" s="25" t="s">
        <v>103</v>
      </c>
      <c r="F30" s="35">
        <v>121</v>
      </c>
      <c r="G30" s="33">
        <v>1196916</v>
      </c>
      <c r="H30" s="23">
        <v>2173</v>
      </c>
      <c r="I30" s="23"/>
      <c r="J30" s="23"/>
      <c r="K30" s="23"/>
      <c r="L30" s="23"/>
      <c r="M30" s="23"/>
      <c r="N30" s="23"/>
      <c r="O30" s="23"/>
      <c r="P30" s="23"/>
      <c r="Q30" s="34">
        <f>G30+H30+I30+J30+K30+L30+M30+N30</f>
        <v>1199089</v>
      </c>
      <c r="R30" s="17"/>
    </row>
    <row r="31" spans="1:18" ht="38.25">
      <c r="A31" s="5" t="s">
        <v>143</v>
      </c>
      <c r="B31" s="25">
        <v>902</v>
      </c>
      <c r="C31" s="25" t="s">
        <v>17</v>
      </c>
      <c r="D31" s="25" t="s">
        <v>36</v>
      </c>
      <c r="E31" s="25" t="s">
        <v>103</v>
      </c>
      <c r="F31" s="35">
        <v>122</v>
      </c>
      <c r="G31" s="33">
        <v>31230</v>
      </c>
      <c r="H31" s="23"/>
      <c r="I31" s="23"/>
      <c r="J31" s="23"/>
      <c r="K31" s="23"/>
      <c r="L31" s="23"/>
      <c r="M31" s="23"/>
      <c r="N31" s="23"/>
      <c r="O31" s="23">
        <v>2094</v>
      </c>
      <c r="P31" s="23"/>
      <c r="Q31" s="34">
        <f>G31+H31+I31+J31+K31+L31+M31+N31+O31</f>
        <v>33324</v>
      </c>
      <c r="R31" s="17"/>
    </row>
    <row r="32" spans="1:18" ht="25.5">
      <c r="A32" s="36" t="s">
        <v>144</v>
      </c>
      <c r="B32" s="25">
        <v>902</v>
      </c>
      <c r="C32" s="25" t="s">
        <v>17</v>
      </c>
      <c r="D32" s="25" t="s">
        <v>36</v>
      </c>
      <c r="E32" s="25" t="s">
        <v>146</v>
      </c>
      <c r="F32" s="32"/>
      <c r="G32" s="33">
        <f>G33+G37+G39</f>
        <v>38241911</v>
      </c>
      <c r="H32" s="34">
        <f>H33+H37+H39</f>
        <v>-21857</v>
      </c>
      <c r="I32" s="34">
        <f>I33+I37+I39</f>
        <v>4800</v>
      </c>
      <c r="J32" s="34"/>
      <c r="K32" s="34"/>
      <c r="L32" s="34"/>
      <c r="M32" s="34">
        <f>M33+M37+M39</f>
        <v>16600.5</v>
      </c>
      <c r="N32" s="34"/>
      <c r="O32" s="34"/>
      <c r="P32" s="34">
        <f>P33+P37+P39</f>
        <v>855847</v>
      </c>
      <c r="Q32" s="34">
        <f>Q33+Q37+Q39</f>
        <v>39097301.5</v>
      </c>
      <c r="R32" s="17"/>
    </row>
    <row r="33" spans="1:18" ht="63.75">
      <c r="A33" s="5" t="s">
        <v>20</v>
      </c>
      <c r="B33" s="25">
        <v>902</v>
      </c>
      <c r="C33" s="25" t="s">
        <v>17</v>
      </c>
      <c r="D33" s="25" t="s">
        <v>36</v>
      </c>
      <c r="E33" s="25" t="s">
        <v>146</v>
      </c>
      <c r="F33" s="35" t="s">
        <v>21</v>
      </c>
      <c r="G33" s="33">
        <f>G34</f>
        <v>30090565</v>
      </c>
      <c r="H33" s="34">
        <f>H34</f>
        <v>-21857</v>
      </c>
      <c r="I33" s="34"/>
      <c r="J33" s="34"/>
      <c r="K33" s="34"/>
      <c r="L33" s="34"/>
      <c r="M33" s="34">
        <f>M34</f>
        <v>16600.5</v>
      </c>
      <c r="N33" s="34"/>
      <c r="O33" s="34"/>
      <c r="P33" s="34"/>
      <c r="Q33" s="34">
        <f>Q34</f>
        <v>30085308.5</v>
      </c>
      <c r="R33" s="17"/>
    </row>
    <row r="34" spans="1:18" ht="25.5">
      <c r="A34" s="5" t="s">
        <v>22</v>
      </c>
      <c r="B34" s="25">
        <v>902</v>
      </c>
      <c r="C34" s="25" t="s">
        <v>17</v>
      </c>
      <c r="D34" s="25" t="s">
        <v>36</v>
      </c>
      <c r="E34" s="25" t="s">
        <v>146</v>
      </c>
      <c r="F34" s="35" t="s">
        <v>23</v>
      </c>
      <c r="G34" s="33">
        <f>G35+G36</f>
        <v>30090565</v>
      </c>
      <c r="H34" s="34">
        <f>H35+H36</f>
        <v>-21857</v>
      </c>
      <c r="I34" s="34"/>
      <c r="J34" s="34"/>
      <c r="K34" s="34"/>
      <c r="L34" s="34"/>
      <c r="M34" s="34">
        <f>M35+M36</f>
        <v>16600.5</v>
      </c>
      <c r="N34" s="34"/>
      <c r="O34" s="34"/>
      <c r="P34" s="34"/>
      <c r="Q34" s="34">
        <f>Q35+Q36</f>
        <v>30085308.5</v>
      </c>
      <c r="R34" s="17"/>
    </row>
    <row r="35" spans="1:18" ht="38.25">
      <c r="A35" s="5" t="s">
        <v>233</v>
      </c>
      <c r="B35" s="25">
        <v>902</v>
      </c>
      <c r="C35" s="25" t="s">
        <v>17</v>
      </c>
      <c r="D35" s="25" t="s">
        <v>36</v>
      </c>
      <c r="E35" s="25" t="s">
        <v>146</v>
      </c>
      <c r="F35" s="35">
        <v>121</v>
      </c>
      <c r="G35" s="33">
        <v>29263790</v>
      </c>
      <c r="H35" s="37">
        <v>-21857</v>
      </c>
      <c r="I35" s="37"/>
      <c r="J35" s="37"/>
      <c r="K35" s="37"/>
      <c r="L35" s="37"/>
      <c r="M35" s="37">
        <v>16600.5</v>
      </c>
      <c r="N35" s="37"/>
      <c r="O35" s="37"/>
      <c r="P35" s="37"/>
      <c r="Q35" s="34">
        <f>G35+H35+I35+J35+K35+L35+M35+N35</f>
        <v>29258533.5</v>
      </c>
      <c r="R35" s="17"/>
    </row>
    <row r="36" spans="1:18" ht="38.25">
      <c r="A36" s="5" t="s">
        <v>143</v>
      </c>
      <c r="B36" s="25">
        <v>902</v>
      </c>
      <c r="C36" s="25" t="s">
        <v>17</v>
      </c>
      <c r="D36" s="25" t="s">
        <v>36</v>
      </c>
      <c r="E36" s="25" t="s">
        <v>146</v>
      </c>
      <c r="F36" s="35">
        <v>122</v>
      </c>
      <c r="G36" s="33">
        <v>826775</v>
      </c>
      <c r="H36" s="23"/>
      <c r="I36" s="23"/>
      <c r="J36" s="23"/>
      <c r="K36" s="23"/>
      <c r="L36" s="23"/>
      <c r="M36" s="23"/>
      <c r="N36" s="23"/>
      <c r="O36" s="23"/>
      <c r="P36" s="23"/>
      <c r="Q36" s="34">
        <f>G36+H36+I36+J36+K36+L36+M36+N36</f>
        <v>826775</v>
      </c>
      <c r="R36" s="17"/>
    </row>
    <row r="37" spans="1:18" ht="25.5">
      <c r="A37" s="5" t="s">
        <v>24</v>
      </c>
      <c r="B37" s="25">
        <v>902</v>
      </c>
      <c r="C37" s="25" t="s">
        <v>17</v>
      </c>
      <c r="D37" s="25" t="s">
        <v>36</v>
      </c>
      <c r="E37" s="25" t="s">
        <v>146</v>
      </c>
      <c r="F37" s="35">
        <v>200</v>
      </c>
      <c r="G37" s="33">
        <f>G38</f>
        <v>7536346</v>
      </c>
      <c r="H37" s="23"/>
      <c r="I37" s="34">
        <f>I38</f>
        <v>4800</v>
      </c>
      <c r="J37" s="34"/>
      <c r="K37" s="34"/>
      <c r="L37" s="34"/>
      <c r="M37" s="34"/>
      <c r="N37" s="34"/>
      <c r="O37" s="34"/>
      <c r="P37" s="34">
        <f>P38</f>
        <v>855847</v>
      </c>
      <c r="Q37" s="34">
        <f>Q38</f>
        <v>8396993</v>
      </c>
      <c r="R37" s="17"/>
    </row>
    <row r="38" spans="1:18" ht="38.25">
      <c r="A38" s="5" t="s">
        <v>26</v>
      </c>
      <c r="B38" s="25">
        <v>902</v>
      </c>
      <c r="C38" s="25" t="s">
        <v>17</v>
      </c>
      <c r="D38" s="25" t="s">
        <v>36</v>
      </c>
      <c r="E38" s="25" t="s">
        <v>146</v>
      </c>
      <c r="F38" s="35">
        <v>240</v>
      </c>
      <c r="G38" s="33">
        <v>7536346</v>
      </c>
      <c r="H38" s="23"/>
      <c r="I38" s="23">
        <v>4800</v>
      </c>
      <c r="J38" s="23"/>
      <c r="K38" s="23"/>
      <c r="L38" s="23"/>
      <c r="M38" s="23"/>
      <c r="N38" s="23"/>
      <c r="O38" s="23"/>
      <c r="P38" s="23">
        <v>855847</v>
      </c>
      <c r="Q38" s="34">
        <f>G38+H38+I38+J38+K38+L38+M38+N38+P38</f>
        <v>8396993</v>
      </c>
      <c r="R38" s="17"/>
    </row>
    <row r="39" spans="1:18" ht="28.5" customHeight="1">
      <c r="A39" s="5" t="s">
        <v>28</v>
      </c>
      <c r="B39" s="25">
        <v>902</v>
      </c>
      <c r="C39" s="25" t="s">
        <v>17</v>
      </c>
      <c r="D39" s="25" t="s">
        <v>36</v>
      </c>
      <c r="E39" s="25" t="s">
        <v>146</v>
      </c>
      <c r="F39" s="35">
        <v>800</v>
      </c>
      <c r="G39" s="33">
        <f>G40</f>
        <v>615000</v>
      </c>
      <c r="H39" s="23"/>
      <c r="I39" s="23"/>
      <c r="J39" s="23"/>
      <c r="K39" s="23"/>
      <c r="L39" s="23"/>
      <c r="M39" s="23"/>
      <c r="N39" s="23"/>
      <c r="O39" s="23"/>
      <c r="P39" s="23"/>
      <c r="Q39" s="34">
        <f>Q40</f>
        <v>615000</v>
      </c>
      <c r="R39" s="17"/>
    </row>
    <row r="40" spans="1:18" ht="12.75">
      <c r="A40" s="5" t="s">
        <v>102</v>
      </c>
      <c r="B40" s="25">
        <v>902</v>
      </c>
      <c r="C40" s="25" t="s">
        <v>17</v>
      </c>
      <c r="D40" s="25" t="s">
        <v>36</v>
      </c>
      <c r="E40" s="25" t="s">
        <v>146</v>
      </c>
      <c r="F40" s="35">
        <v>850</v>
      </c>
      <c r="G40" s="33">
        <f>G41+G42</f>
        <v>615000</v>
      </c>
      <c r="H40" s="23"/>
      <c r="I40" s="23"/>
      <c r="J40" s="23"/>
      <c r="K40" s="23"/>
      <c r="L40" s="23"/>
      <c r="M40" s="23"/>
      <c r="N40" s="23"/>
      <c r="O40" s="23"/>
      <c r="P40" s="23"/>
      <c r="Q40" s="34">
        <f>Q41+Q42</f>
        <v>615000</v>
      </c>
      <c r="R40" s="17"/>
    </row>
    <row r="41" spans="1:18" ht="25.5">
      <c r="A41" s="5" t="s">
        <v>30</v>
      </c>
      <c r="B41" s="25">
        <v>902</v>
      </c>
      <c r="C41" s="25" t="s">
        <v>17</v>
      </c>
      <c r="D41" s="25" t="s">
        <v>36</v>
      </c>
      <c r="E41" s="25" t="s">
        <v>146</v>
      </c>
      <c r="F41" s="35">
        <v>851</v>
      </c>
      <c r="G41" s="33">
        <v>510000</v>
      </c>
      <c r="H41" s="23"/>
      <c r="I41" s="23"/>
      <c r="J41" s="23"/>
      <c r="K41" s="23"/>
      <c r="L41" s="23"/>
      <c r="M41" s="23"/>
      <c r="N41" s="23"/>
      <c r="O41" s="23"/>
      <c r="P41" s="23"/>
      <c r="Q41" s="34">
        <f>G41+H41+I41+J41+K41+L41+M41+N41</f>
        <v>510000</v>
      </c>
      <c r="R41" s="17"/>
    </row>
    <row r="42" spans="1:18" ht="42" customHeight="1">
      <c r="A42" s="5" t="s">
        <v>32</v>
      </c>
      <c r="B42" s="25">
        <v>902</v>
      </c>
      <c r="C42" s="25" t="s">
        <v>17</v>
      </c>
      <c r="D42" s="25" t="s">
        <v>36</v>
      </c>
      <c r="E42" s="25" t="s">
        <v>146</v>
      </c>
      <c r="F42" s="35">
        <v>852</v>
      </c>
      <c r="G42" s="33">
        <v>105000</v>
      </c>
      <c r="H42" s="23"/>
      <c r="I42" s="23"/>
      <c r="J42" s="23"/>
      <c r="K42" s="23"/>
      <c r="L42" s="23"/>
      <c r="M42" s="23"/>
      <c r="N42" s="23"/>
      <c r="O42" s="23"/>
      <c r="P42" s="23"/>
      <c r="Q42" s="34">
        <f>G42+H42+I42+J42+K42+L42+M42+N42</f>
        <v>105000</v>
      </c>
      <c r="R42" s="17"/>
    </row>
    <row r="43" spans="1:18" ht="25.5" hidden="1">
      <c r="A43" s="36" t="s">
        <v>147</v>
      </c>
      <c r="B43" s="25">
        <v>902</v>
      </c>
      <c r="C43" s="25" t="s">
        <v>17</v>
      </c>
      <c r="D43" s="25" t="s">
        <v>36</v>
      </c>
      <c r="E43" s="25" t="s">
        <v>103</v>
      </c>
      <c r="F43" s="35"/>
      <c r="G43" s="33">
        <f>G44</f>
        <v>0</v>
      </c>
      <c r="H43" s="34">
        <f>H44</f>
        <v>0</v>
      </c>
      <c r="I43" s="34"/>
      <c r="J43" s="34"/>
      <c r="K43" s="34"/>
      <c r="L43" s="34"/>
      <c r="M43" s="34"/>
      <c r="N43" s="34"/>
      <c r="O43" s="34"/>
      <c r="P43" s="34"/>
      <c r="Q43" s="34">
        <f>Q44</f>
        <v>0</v>
      </c>
      <c r="R43" s="17"/>
    </row>
    <row r="44" spans="1:18" ht="63.75" hidden="1">
      <c r="A44" s="5" t="s">
        <v>20</v>
      </c>
      <c r="B44" s="25">
        <v>902</v>
      </c>
      <c r="C44" s="25" t="s">
        <v>17</v>
      </c>
      <c r="D44" s="25" t="s">
        <v>36</v>
      </c>
      <c r="E44" s="25" t="s">
        <v>103</v>
      </c>
      <c r="F44" s="35">
        <v>100</v>
      </c>
      <c r="G44" s="33">
        <f>G45</f>
        <v>0</v>
      </c>
      <c r="H44" s="34">
        <f>H45</f>
        <v>0</v>
      </c>
      <c r="I44" s="34"/>
      <c r="J44" s="34"/>
      <c r="K44" s="34"/>
      <c r="L44" s="34"/>
      <c r="M44" s="34"/>
      <c r="N44" s="34"/>
      <c r="O44" s="34"/>
      <c r="P44" s="34"/>
      <c r="Q44" s="34">
        <f>Q45</f>
        <v>0</v>
      </c>
      <c r="R44" s="17"/>
    </row>
    <row r="45" spans="1:18" ht="25.5" hidden="1">
      <c r="A45" s="5" t="s">
        <v>22</v>
      </c>
      <c r="B45" s="25">
        <v>902</v>
      </c>
      <c r="C45" s="25" t="s">
        <v>17</v>
      </c>
      <c r="D45" s="25" t="s">
        <v>36</v>
      </c>
      <c r="E45" s="25" t="s">
        <v>103</v>
      </c>
      <c r="F45" s="35">
        <v>120</v>
      </c>
      <c r="G45" s="33">
        <f>G46+G47</f>
        <v>0</v>
      </c>
      <c r="H45" s="34">
        <f>H46+H47</f>
        <v>0</v>
      </c>
      <c r="I45" s="34"/>
      <c r="J45" s="34"/>
      <c r="K45" s="34"/>
      <c r="L45" s="34"/>
      <c r="M45" s="34"/>
      <c r="N45" s="34"/>
      <c r="O45" s="34"/>
      <c r="P45" s="34"/>
      <c r="Q45" s="34">
        <f>Q46+Q47</f>
        <v>0</v>
      </c>
      <c r="R45" s="17"/>
    </row>
    <row r="46" spans="1:18" ht="38.25" hidden="1">
      <c r="A46" s="5" t="s">
        <v>233</v>
      </c>
      <c r="B46" s="25">
        <v>902</v>
      </c>
      <c r="C46" s="25" t="s">
        <v>17</v>
      </c>
      <c r="D46" s="25" t="s">
        <v>36</v>
      </c>
      <c r="E46" s="25" t="s">
        <v>103</v>
      </c>
      <c r="F46" s="35">
        <v>121</v>
      </c>
      <c r="G46" s="33">
        <v>0</v>
      </c>
      <c r="H46" s="23">
        <v>0</v>
      </c>
      <c r="I46" s="23"/>
      <c r="J46" s="23"/>
      <c r="K46" s="23"/>
      <c r="L46" s="23"/>
      <c r="M46" s="23"/>
      <c r="N46" s="23"/>
      <c r="O46" s="23"/>
      <c r="P46" s="23"/>
      <c r="Q46" s="34">
        <f>G46+H46</f>
        <v>0</v>
      </c>
      <c r="R46" s="17"/>
    </row>
    <row r="47" spans="1:18" ht="38.25" hidden="1">
      <c r="A47" s="5" t="s">
        <v>143</v>
      </c>
      <c r="B47" s="25">
        <v>902</v>
      </c>
      <c r="C47" s="25" t="s">
        <v>17</v>
      </c>
      <c r="D47" s="25" t="s">
        <v>36</v>
      </c>
      <c r="E47" s="25" t="s">
        <v>103</v>
      </c>
      <c r="F47" s="35">
        <v>122</v>
      </c>
      <c r="G47" s="33">
        <v>0</v>
      </c>
      <c r="H47" s="23"/>
      <c r="I47" s="23"/>
      <c r="J47" s="23"/>
      <c r="K47" s="23"/>
      <c r="L47" s="23"/>
      <c r="M47" s="23"/>
      <c r="N47" s="23"/>
      <c r="O47" s="23"/>
      <c r="P47" s="23"/>
      <c r="Q47" s="34">
        <v>0</v>
      </c>
      <c r="R47" s="17"/>
    </row>
    <row r="48" spans="1:18" ht="12.75">
      <c r="A48" s="5" t="s">
        <v>106</v>
      </c>
      <c r="B48" s="25">
        <v>902</v>
      </c>
      <c r="C48" s="25" t="s">
        <v>17</v>
      </c>
      <c r="D48" s="25" t="s">
        <v>36</v>
      </c>
      <c r="E48" s="25" t="s">
        <v>107</v>
      </c>
      <c r="F48" s="35"/>
      <c r="G48" s="33"/>
      <c r="H48" s="23"/>
      <c r="I48" s="34">
        <f>I49</f>
        <v>107608.42</v>
      </c>
      <c r="J48" s="34"/>
      <c r="K48" s="34">
        <f>K49</f>
        <v>10000</v>
      </c>
      <c r="L48" s="34"/>
      <c r="M48" s="34"/>
      <c r="N48" s="34">
        <f aca="true" t="shared" si="2" ref="N48:Q49">N49</f>
        <v>139100</v>
      </c>
      <c r="O48" s="34">
        <f t="shared" si="2"/>
        <v>-1400</v>
      </c>
      <c r="P48" s="34">
        <f t="shared" si="2"/>
        <v>19489.48</v>
      </c>
      <c r="Q48" s="34">
        <f t="shared" si="2"/>
        <v>274797.89999999997</v>
      </c>
      <c r="R48" s="17"/>
    </row>
    <row r="49" spans="1:18" ht="12.75">
      <c r="A49" s="5" t="s">
        <v>28</v>
      </c>
      <c r="B49" s="25">
        <v>902</v>
      </c>
      <c r="C49" s="25" t="s">
        <v>17</v>
      </c>
      <c r="D49" s="25" t="s">
        <v>36</v>
      </c>
      <c r="E49" s="25" t="s">
        <v>107</v>
      </c>
      <c r="F49" s="35">
        <v>800</v>
      </c>
      <c r="G49" s="33"/>
      <c r="H49" s="23"/>
      <c r="I49" s="34">
        <f>I50</f>
        <v>107608.42</v>
      </c>
      <c r="J49" s="34"/>
      <c r="K49" s="34">
        <f>K50</f>
        <v>10000</v>
      </c>
      <c r="L49" s="34"/>
      <c r="M49" s="34"/>
      <c r="N49" s="34">
        <f t="shared" si="2"/>
        <v>139100</v>
      </c>
      <c r="O49" s="34">
        <f t="shared" si="2"/>
        <v>-1400</v>
      </c>
      <c r="P49" s="34">
        <f t="shared" si="2"/>
        <v>19489.48</v>
      </c>
      <c r="Q49" s="34">
        <f t="shared" si="2"/>
        <v>274797.89999999997</v>
      </c>
      <c r="R49" s="17"/>
    </row>
    <row r="50" spans="1:18" ht="12.75">
      <c r="A50" s="5" t="s">
        <v>60</v>
      </c>
      <c r="B50" s="25">
        <v>902</v>
      </c>
      <c r="C50" s="25" t="s">
        <v>17</v>
      </c>
      <c r="D50" s="25" t="s">
        <v>36</v>
      </c>
      <c r="E50" s="25" t="s">
        <v>107</v>
      </c>
      <c r="F50" s="35">
        <v>870</v>
      </c>
      <c r="G50" s="33"/>
      <c r="H50" s="23"/>
      <c r="I50" s="23">
        <v>107608.42</v>
      </c>
      <c r="J50" s="23"/>
      <c r="K50" s="23">
        <v>10000</v>
      </c>
      <c r="L50" s="23"/>
      <c r="M50" s="23"/>
      <c r="N50" s="23">
        <v>139100</v>
      </c>
      <c r="O50" s="23">
        <v>-1400</v>
      </c>
      <c r="P50" s="23">
        <v>19489.48</v>
      </c>
      <c r="Q50" s="34">
        <f>G50+H50+I50+J50+K50+L50+M50+N50+P50+O50</f>
        <v>274797.89999999997</v>
      </c>
      <c r="R50" s="17"/>
    </row>
    <row r="51" spans="1:18" ht="38.25">
      <c r="A51" s="27" t="s">
        <v>82</v>
      </c>
      <c r="B51" s="28">
        <v>902</v>
      </c>
      <c r="C51" s="28" t="s">
        <v>17</v>
      </c>
      <c r="D51" s="28" t="s">
        <v>58</v>
      </c>
      <c r="E51" s="30" t="s">
        <v>0</v>
      </c>
      <c r="F51" s="31" t="s">
        <v>0</v>
      </c>
      <c r="G51" s="14">
        <f>G57+G52</f>
        <v>2193243</v>
      </c>
      <c r="H51" s="7">
        <f>H57+H64</f>
        <v>0</v>
      </c>
      <c r="I51" s="7"/>
      <c r="J51" s="7"/>
      <c r="K51" s="7"/>
      <c r="L51" s="7"/>
      <c r="M51" s="7"/>
      <c r="N51" s="7"/>
      <c r="O51" s="7">
        <f>O57+O52</f>
        <v>1745</v>
      </c>
      <c r="P51" s="7"/>
      <c r="Q51" s="7">
        <f>Q57+Q52</f>
        <v>2269347</v>
      </c>
      <c r="R51" s="17"/>
    </row>
    <row r="52" spans="1:18" ht="38.25">
      <c r="A52" s="38" t="s">
        <v>148</v>
      </c>
      <c r="B52" s="28">
        <v>902</v>
      </c>
      <c r="C52" s="28" t="s">
        <v>17</v>
      </c>
      <c r="D52" s="28" t="s">
        <v>58</v>
      </c>
      <c r="E52" s="28" t="s">
        <v>150</v>
      </c>
      <c r="F52" s="31" t="s">
        <v>0</v>
      </c>
      <c r="G52" s="14">
        <f>G53</f>
        <v>1519137</v>
      </c>
      <c r="H52" s="7">
        <f>H53</f>
        <v>74359</v>
      </c>
      <c r="I52" s="7"/>
      <c r="J52" s="7"/>
      <c r="K52" s="7"/>
      <c r="L52" s="7"/>
      <c r="M52" s="7"/>
      <c r="N52" s="7"/>
      <c r="O52" s="7">
        <f>O53</f>
        <v>1745</v>
      </c>
      <c r="P52" s="7"/>
      <c r="Q52" s="7">
        <f>Q53</f>
        <v>1595241</v>
      </c>
      <c r="R52" s="17"/>
    </row>
    <row r="53" spans="1:18" ht="63.75">
      <c r="A53" s="5" t="s">
        <v>20</v>
      </c>
      <c r="B53" s="25">
        <v>902</v>
      </c>
      <c r="C53" s="25" t="s">
        <v>17</v>
      </c>
      <c r="D53" s="25" t="s">
        <v>58</v>
      </c>
      <c r="E53" s="25" t="s">
        <v>150</v>
      </c>
      <c r="F53" s="35">
        <v>100</v>
      </c>
      <c r="G53" s="33">
        <f>G54</f>
        <v>1519137</v>
      </c>
      <c r="H53" s="34">
        <f>H54</f>
        <v>74359</v>
      </c>
      <c r="I53" s="34"/>
      <c r="J53" s="34"/>
      <c r="K53" s="34"/>
      <c r="L53" s="34"/>
      <c r="M53" s="34"/>
      <c r="N53" s="34"/>
      <c r="O53" s="34">
        <f>O54</f>
        <v>1745</v>
      </c>
      <c r="P53" s="34"/>
      <c r="Q53" s="34">
        <f>Q54</f>
        <v>1595241</v>
      </c>
      <c r="R53" s="17"/>
    </row>
    <row r="54" spans="1:18" ht="25.5">
      <c r="A54" s="5" t="s">
        <v>22</v>
      </c>
      <c r="B54" s="25">
        <v>902</v>
      </c>
      <c r="C54" s="25" t="s">
        <v>17</v>
      </c>
      <c r="D54" s="25" t="s">
        <v>58</v>
      </c>
      <c r="E54" s="25" t="s">
        <v>150</v>
      </c>
      <c r="F54" s="35" t="s">
        <v>23</v>
      </c>
      <c r="G54" s="33">
        <f>G55+G56</f>
        <v>1519137</v>
      </c>
      <c r="H54" s="34">
        <f>H55+H56</f>
        <v>74359</v>
      </c>
      <c r="I54" s="34"/>
      <c r="J54" s="34"/>
      <c r="K54" s="34"/>
      <c r="L54" s="34"/>
      <c r="M54" s="34"/>
      <c r="N54" s="34"/>
      <c r="O54" s="34">
        <f>O55+O56</f>
        <v>1745</v>
      </c>
      <c r="P54" s="34"/>
      <c r="Q54" s="34">
        <f>Q55+Q56</f>
        <v>1595241</v>
      </c>
      <c r="R54" s="17"/>
    </row>
    <row r="55" spans="1:18" ht="38.25">
      <c r="A55" s="5" t="s">
        <v>233</v>
      </c>
      <c r="B55" s="25">
        <v>902</v>
      </c>
      <c r="C55" s="25" t="s">
        <v>17</v>
      </c>
      <c r="D55" s="25" t="s">
        <v>58</v>
      </c>
      <c r="E55" s="25" t="s">
        <v>150</v>
      </c>
      <c r="F55" s="35">
        <v>121</v>
      </c>
      <c r="G55" s="33">
        <v>1493112</v>
      </c>
      <c r="H55" s="23">
        <v>74359</v>
      </c>
      <c r="I55" s="23"/>
      <c r="J55" s="23"/>
      <c r="K55" s="23"/>
      <c r="L55" s="23"/>
      <c r="M55" s="23"/>
      <c r="N55" s="23"/>
      <c r="O55" s="23"/>
      <c r="P55" s="23"/>
      <c r="Q55" s="34">
        <f>G55+H55+I55+J55+K55+L55+M55+N55</f>
        <v>1567471</v>
      </c>
      <c r="R55" s="17"/>
    </row>
    <row r="56" spans="1:18" ht="38.25">
      <c r="A56" s="5" t="s">
        <v>143</v>
      </c>
      <c r="B56" s="25">
        <v>902</v>
      </c>
      <c r="C56" s="25" t="s">
        <v>17</v>
      </c>
      <c r="D56" s="25" t="s">
        <v>58</v>
      </c>
      <c r="E56" s="25" t="s">
        <v>150</v>
      </c>
      <c r="F56" s="35">
        <v>122</v>
      </c>
      <c r="G56" s="33">
        <v>26025</v>
      </c>
      <c r="H56" s="23"/>
      <c r="I56" s="23"/>
      <c r="J56" s="23"/>
      <c r="K56" s="23"/>
      <c r="L56" s="23"/>
      <c r="M56" s="23"/>
      <c r="N56" s="23"/>
      <c r="O56" s="23">
        <v>1745</v>
      </c>
      <c r="P56" s="23"/>
      <c r="Q56" s="34">
        <f>G56+H56+I56+J56+K56+L56+M56+N56+O56</f>
        <v>27770</v>
      </c>
      <c r="R56" s="17"/>
    </row>
    <row r="57" spans="1:18" ht="52.5" customHeight="1">
      <c r="A57" s="36" t="s">
        <v>149</v>
      </c>
      <c r="B57" s="25">
        <v>902</v>
      </c>
      <c r="C57" s="25" t="s">
        <v>17</v>
      </c>
      <c r="D57" s="25" t="s">
        <v>58</v>
      </c>
      <c r="E57" s="25" t="s">
        <v>104</v>
      </c>
      <c r="F57" s="32"/>
      <c r="G57" s="33">
        <f>G58+G62</f>
        <v>674106</v>
      </c>
      <c r="H57" s="23"/>
      <c r="I57" s="23"/>
      <c r="J57" s="23"/>
      <c r="K57" s="23"/>
      <c r="L57" s="23"/>
      <c r="M57" s="23"/>
      <c r="N57" s="23"/>
      <c r="O57" s="23"/>
      <c r="P57" s="23"/>
      <c r="Q57" s="34">
        <f>Q58+Q62</f>
        <v>674106</v>
      </c>
      <c r="R57" s="17"/>
    </row>
    <row r="58" spans="1:18" ht="63.75">
      <c r="A58" s="5" t="s">
        <v>20</v>
      </c>
      <c r="B58" s="25">
        <v>902</v>
      </c>
      <c r="C58" s="25" t="s">
        <v>17</v>
      </c>
      <c r="D58" s="25" t="s">
        <v>58</v>
      </c>
      <c r="E58" s="25" t="s">
        <v>104</v>
      </c>
      <c r="F58" s="35" t="s">
        <v>21</v>
      </c>
      <c r="G58" s="33">
        <f>G59</f>
        <v>436783</v>
      </c>
      <c r="H58" s="23"/>
      <c r="I58" s="23"/>
      <c r="J58" s="23"/>
      <c r="K58" s="23"/>
      <c r="L58" s="23"/>
      <c r="M58" s="23"/>
      <c r="N58" s="23"/>
      <c r="O58" s="23"/>
      <c r="P58" s="23"/>
      <c r="Q58" s="34">
        <f>Q59</f>
        <v>436783</v>
      </c>
      <c r="R58" s="17"/>
    </row>
    <row r="59" spans="1:18" ht="25.5">
      <c r="A59" s="5" t="s">
        <v>22</v>
      </c>
      <c r="B59" s="25">
        <v>902</v>
      </c>
      <c r="C59" s="25" t="s">
        <v>17</v>
      </c>
      <c r="D59" s="25" t="s">
        <v>58</v>
      </c>
      <c r="E59" s="25" t="s">
        <v>104</v>
      </c>
      <c r="F59" s="35">
        <v>120</v>
      </c>
      <c r="G59" s="33">
        <f>G60+G61</f>
        <v>436783</v>
      </c>
      <c r="H59" s="23"/>
      <c r="I59" s="23"/>
      <c r="J59" s="23"/>
      <c r="K59" s="23"/>
      <c r="L59" s="23"/>
      <c r="M59" s="23"/>
      <c r="N59" s="23"/>
      <c r="O59" s="23"/>
      <c r="P59" s="23"/>
      <c r="Q59" s="34">
        <f>Q60+Q61</f>
        <v>436783</v>
      </c>
      <c r="R59" s="17"/>
    </row>
    <row r="60" spans="1:18" ht="38.25">
      <c r="A60" s="5" t="s">
        <v>233</v>
      </c>
      <c r="B60" s="25">
        <v>902</v>
      </c>
      <c r="C60" s="25" t="s">
        <v>17</v>
      </c>
      <c r="D60" s="25" t="s">
        <v>58</v>
      </c>
      <c r="E60" s="25" t="s">
        <v>104</v>
      </c>
      <c r="F60" s="35">
        <v>121</v>
      </c>
      <c r="G60" s="33">
        <v>413168</v>
      </c>
      <c r="H60" s="23"/>
      <c r="I60" s="23"/>
      <c r="J60" s="23"/>
      <c r="K60" s="23"/>
      <c r="L60" s="23"/>
      <c r="M60" s="23"/>
      <c r="N60" s="23"/>
      <c r="O60" s="23"/>
      <c r="P60" s="23"/>
      <c r="Q60" s="34">
        <f>G60+H60+I60+J60+K60+L60+M60+N60</f>
        <v>413168</v>
      </c>
      <c r="R60" s="17"/>
    </row>
    <row r="61" spans="1:18" ht="38.25">
      <c r="A61" s="5" t="s">
        <v>143</v>
      </c>
      <c r="B61" s="25">
        <v>902</v>
      </c>
      <c r="C61" s="25" t="s">
        <v>17</v>
      </c>
      <c r="D61" s="25" t="s">
        <v>58</v>
      </c>
      <c r="E61" s="25" t="s">
        <v>104</v>
      </c>
      <c r="F61" s="35">
        <v>122</v>
      </c>
      <c r="G61" s="33">
        <v>23615</v>
      </c>
      <c r="H61" s="23"/>
      <c r="I61" s="23"/>
      <c r="J61" s="23"/>
      <c r="K61" s="23"/>
      <c r="L61" s="23"/>
      <c r="M61" s="23"/>
      <c r="N61" s="23"/>
      <c r="O61" s="23"/>
      <c r="P61" s="23"/>
      <c r="Q61" s="34">
        <f>G61+H61+I61+J61+K61+L61+M61+N61</f>
        <v>23615</v>
      </c>
      <c r="R61" s="17"/>
    </row>
    <row r="62" spans="1:18" ht="25.5">
      <c r="A62" s="5" t="s">
        <v>24</v>
      </c>
      <c r="B62" s="25">
        <v>902</v>
      </c>
      <c r="C62" s="25" t="s">
        <v>17</v>
      </c>
      <c r="D62" s="25" t="s">
        <v>58</v>
      </c>
      <c r="E62" s="25" t="s">
        <v>104</v>
      </c>
      <c r="F62" s="35" t="s">
        <v>25</v>
      </c>
      <c r="G62" s="33">
        <f>G63</f>
        <v>237323</v>
      </c>
      <c r="H62" s="23"/>
      <c r="I62" s="23"/>
      <c r="J62" s="23"/>
      <c r="K62" s="23"/>
      <c r="L62" s="23"/>
      <c r="M62" s="23"/>
      <c r="N62" s="23"/>
      <c r="O62" s="23"/>
      <c r="P62" s="23"/>
      <c r="Q62" s="34">
        <f>Q63</f>
        <v>237323</v>
      </c>
      <c r="R62" s="17"/>
    </row>
    <row r="63" spans="1:18" ht="38.25">
      <c r="A63" s="5" t="s">
        <v>26</v>
      </c>
      <c r="B63" s="25">
        <v>902</v>
      </c>
      <c r="C63" s="25" t="s">
        <v>17</v>
      </c>
      <c r="D63" s="25" t="s">
        <v>58</v>
      </c>
      <c r="E63" s="25" t="s">
        <v>104</v>
      </c>
      <c r="F63" s="35" t="s">
        <v>27</v>
      </c>
      <c r="G63" s="33">
        <v>237323</v>
      </c>
      <c r="H63" s="23"/>
      <c r="I63" s="23"/>
      <c r="J63" s="23"/>
      <c r="K63" s="23"/>
      <c r="L63" s="23"/>
      <c r="M63" s="23"/>
      <c r="N63" s="23"/>
      <c r="O63" s="23"/>
      <c r="P63" s="23"/>
      <c r="Q63" s="34">
        <f>G63+H63+I63+J63+K63+L63+M63+N63</f>
        <v>237323</v>
      </c>
      <c r="R63" s="17"/>
    </row>
    <row r="64" spans="1:18" ht="38.25" hidden="1">
      <c r="A64" s="38" t="s">
        <v>148</v>
      </c>
      <c r="B64" s="28">
        <v>902</v>
      </c>
      <c r="C64" s="28" t="s">
        <v>17</v>
      </c>
      <c r="D64" s="28" t="s">
        <v>58</v>
      </c>
      <c r="E64" s="28" t="s">
        <v>150</v>
      </c>
      <c r="F64" s="31" t="s">
        <v>0</v>
      </c>
      <c r="G64" s="14">
        <f>G65</f>
        <v>0</v>
      </c>
      <c r="H64" s="7">
        <f>H65</f>
        <v>0</v>
      </c>
      <c r="I64" s="7"/>
      <c r="J64" s="7"/>
      <c r="K64" s="7"/>
      <c r="L64" s="7"/>
      <c r="M64" s="7"/>
      <c r="N64" s="7"/>
      <c r="O64" s="7"/>
      <c r="P64" s="7"/>
      <c r="Q64" s="7">
        <f>Q65</f>
        <v>0</v>
      </c>
      <c r="R64" s="17"/>
    </row>
    <row r="65" spans="1:18" ht="63.75" hidden="1">
      <c r="A65" s="5" t="s">
        <v>20</v>
      </c>
      <c r="B65" s="25">
        <v>902</v>
      </c>
      <c r="C65" s="25" t="s">
        <v>17</v>
      </c>
      <c r="D65" s="25" t="s">
        <v>58</v>
      </c>
      <c r="E65" s="25" t="s">
        <v>150</v>
      </c>
      <c r="F65" s="35">
        <v>100</v>
      </c>
      <c r="G65" s="33">
        <f>G66</f>
        <v>0</v>
      </c>
      <c r="H65" s="34">
        <f>H66</f>
        <v>0</v>
      </c>
      <c r="I65" s="34"/>
      <c r="J65" s="34"/>
      <c r="K65" s="34"/>
      <c r="L65" s="34"/>
      <c r="M65" s="34"/>
      <c r="N65" s="34"/>
      <c r="O65" s="34"/>
      <c r="P65" s="34"/>
      <c r="Q65" s="34">
        <f>Q66</f>
        <v>0</v>
      </c>
      <c r="R65" s="17"/>
    </row>
    <row r="66" spans="1:18" ht="25.5" hidden="1">
      <c r="A66" s="5" t="s">
        <v>22</v>
      </c>
      <c r="B66" s="25">
        <v>902</v>
      </c>
      <c r="C66" s="25" t="s">
        <v>17</v>
      </c>
      <c r="D66" s="25" t="s">
        <v>58</v>
      </c>
      <c r="E66" s="25" t="s">
        <v>150</v>
      </c>
      <c r="F66" s="35" t="s">
        <v>23</v>
      </c>
      <c r="G66" s="33">
        <f>G67+G68</f>
        <v>0</v>
      </c>
      <c r="H66" s="34">
        <f>H67+H68</f>
        <v>0</v>
      </c>
      <c r="I66" s="34"/>
      <c r="J66" s="34"/>
      <c r="K66" s="34"/>
      <c r="L66" s="34"/>
      <c r="M66" s="34"/>
      <c r="N66" s="34"/>
      <c r="O66" s="34"/>
      <c r="P66" s="34"/>
      <c r="Q66" s="34">
        <f>Q67+Q68</f>
        <v>0</v>
      </c>
      <c r="R66" s="17"/>
    </row>
    <row r="67" spans="1:18" ht="38.25" hidden="1">
      <c r="A67" s="5" t="s">
        <v>233</v>
      </c>
      <c r="B67" s="25">
        <v>902</v>
      </c>
      <c r="C67" s="25" t="s">
        <v>17</v>
      </c>
      <c r="D67" s="25" t="s">
        <v>58</v>
      </c>
      <c r="E67" s="25" t="s">
        <v>150</v>
      </c>
      <c r="F67" s="35">
        <v>121</v>
      </c>
      <c r="G67" s="33">
        <v>0</v>
      </c>
      <c r="H67" s="23">
        <v>0</v>
      </c>
      <c r="I67" s="23"/>
      <c r="J67" s="23"/>
      <c r="K67" s="23"/>
      <c r="L67" s="23"/>
      <c r="M67" s="23"/>
      <c r="N67" s="23"/>
      <c r="O67" s="23"/>
      <c r="P67" s="23"/>
      <c r="Q67" s="34">
        <f>G67+H67</f>
        <v>0</v>
      </c>
      <c r="R67" s="17"/>
    </row>
    <row r="68" spans="1:18" ht="38.25" hidden="1">
      <c r="A68" s="5" t="s">
        <v>143</v>
      </c>
      <c r="B68" s="25">
        <v>902</v>
      </c>
      <c r="C68" s="25" t="s">
        <v>17</v>
      </c>
      <c r="D68" s="25" t="s">
        <v>58</v>
      </c>
      <c r="E68" s="25" t="s">
        <v>150</v>
      </c>
      <c r="F68" s="35">
        <v>122</v>
      </c>
      <c r="G68" s="33">
        <v>0</v>
      </c>
      <c r="H68" s="23"/>
      <c r="I68" s="23"/>
      <c r="J68" s="23"/>
      <c r="K68" s="23"/>
      <c r="L68" s="23"/>
      <c r="M68" s="23"/>
      <c r="N68" s="23"/>
      <c r="O68" s="23"/>
      <c r="P68" s="23"/>
      <c r="Q68" s="34">
        <v>0</v>
      </c>
      <c r="R68" s="17"/>
    </row>
    <row r="69" spans="1:18" ht="12.75">
      <c r="A69" s="27" t="s">
        <v>96</v>
      </c>
      <c r="B69" s="28">
        <v>902</v>
      </c>
      <c r="C69" s="28" t="s">
        <v>17</v>
      </c>
      <c r="D69" s="28" t="s">
        <v>53</v>
      </c>
      <c r="E69" s="30" t="s">
        <v>0</v>
      </c>
      <c r="F69" s="31" t="s">
        <v>0</v>
      </c>
      <c r="G69" s="14">
        <f>G70</f>
        <v>146200</v>
      </c>
      <c r="H69" s="23"/>
      <c r="I69" s="23"/>
      <c r="J69" s="23"/>
      <c r="K69" s="23"/>
      <c r="L69" s="23"/>
      <c r="M69" s="23"/>
      <c r="N69" s="23"/>
      <c r="O69" s="23"/>
      <c r="P69" s="23"/>
      <c r="Q69" s="7">
        <f>Q70</f>
        <v>146200</v>
      </c>
      <c r="R69" s="17"/>
    </row>
    <row r="70" spans="1:18" ht="12.75">
      <c r="A70" s="5" t="s">
        <v>97</v>
      </c>
      <c r="B70" s="25">
        <v>902</v>
      </c>
      <c r="C70" s="25" t="s">
        <v>17</v>
      </c>
      <c r="D70" s="25" t="s">
        <v>53</v>
      </c>
      <c r="E70" s="25" t="s">
        <v>105</v>
      </c>
      <c r="F70" s="32" t="s">
        <v>0</v>
      </c>
      <c r="G70" s="33">
        <f>G71</f>
        <v>146200</v>
      </c>
      <c r="H70" s="23"/>
      <c r="I70" s="23"/>
      <c r="J70" s="23"/>
      <c r="K70" s="23"/>
      <c r="L70" s="23"/>
      <c r="M70" s="23"/>
      <c r="N70" s="23"/>
      <c r="O70" s="23"/>
      <c r="P70" s="23"/>
      <c r="Q70" s="34">
        <f>Q71</f>
        <v>146200</v>
      </c>
      <c r="R70" s="17"/>
    </row>
    <row r="71" spans="1:18" ht="25.5">
      <c r="A71" s="5" t="s">
        <v>24</v>
      </c>
      <c r="B71" s="25">
        <v>902</v>
      </c>
      <c r="C71" s="25" t="s">
        <v>17</v>
      </c>
      <c r="D71" s="25" t="s">
        <v>53</v>
      </c>
      <c r="E71" s="25" t="s">
        <v>105</v>
      </c>
      <c r="F71" s="35" t="s">
        <v>25</v>
      </c>
      <c r="G71" s="33">
        <f>G72</f>
        <v>146200</v>
      </c>
      <c r="H71" s="23"/>
      <c r="I71" s="23"/>
      <c r="J71" s="23"/>
      <c r="K71" s="23"/>
      <c r="L71" s="23"/>
      <c r="M71" s="23"/>
      <c r="N71" s="23"/>
      <c r="O71" s="23"/>
      <c r="P71" s="23"/>
      <c r="Q71" s="34">
        <f>Q72</f>
        <v>146200</v>
      </c>
      <c r="R71" s="17"/>
    </row>
    <row r="72" spans="1:18" ht="38.25">
      <c r="A72" s="5" t="s">
        <v>26</v>
      </c>
      <c r="B72" s="25">
        <v>902</v>
      </c>
      <c r="C72" s="25" t="s">
        <v>17</v>
      </c>
      <c r="D72" s="25" t="s">
        <v>53</v>
      </c>
      <c r="E72" s="25" t="s">
        <v>105</v>
      </c>
      <c r="F72" s="35" t="s">
        <v>27</v>
      </c>
      <c r="G72" s="33">
        <v>146200</v>
      </c>
      <c r="H72" s="23"/>
      <c r="I72" s="23"/>
      <c r="J72" s="23"/>
      <c r="K72" s="23"/>
      <c r="L72" s="23"/>
      <c r="M72" s="23"/>
      <c r="N72" s="23"/>
      <c r="O72" s="23"/>
      <c r="P72" s="23"/>
      <c r="Q72" s="34">
        <f>G72+H72+I72+J72+K72+L72+M72+N72</f>
        <v>146200</v>
      </c>
      <c r="R72" s="17"/>
    </row>
    <row r="73" spans="1:18" s="1" customFormat="1" ht="12.75">
      <c r="A73" s="27" t="s">
        <v>83</v>
      </c>
      <c r="B73" s="28">
        <v>902</v>
      </c>
      <c r="C73" s="28" t="s">
        <v>17</v>
      </c>
      <c r="D73" s="28">
        <v>11</v>
      </c>
      <c r="E73" s="28"/>
      <c r="F73" s="29"/>
      <c r="G73" s="14">
        <f>G74</f>
        <v>7400000</v>
      </c>
      <c r="H73" s="39"/>
      <c r="I73" s="7">
        <f aca="true" t="shared" si="3" ref="I73:Q75">I74</f>
        <v>-236978.42</v>
      </c>
      <c r="J73" s="7"/>
      <c r="K73" s="7">
        <f t="shared" si="3"/>
        <v>-1361370</v>
      </c>
      <c r="L73" s="7">
        <f t="shared" si="3"/>
        <v>-610498</v>
      </c>
      <c r="M73" s="7">
        <f t="shared" si="3"/>
        <v>-781139.43</v>
      </c>
      <c r="N73" s="7">
        <f t="shared" si="3"/>
        <v>-560726.2</v>
      </c>
      <c r="O73" s="7">
        <f t="shared" si="3"/>
        <v>-1335518.55</v>
      </c>
      <c r="P73" s="7">
        <f t="shared" si="3"/>
        <v>-850305.48</v>
      </c>
      <c r="Q73" s="7">
        <f t="shared" si="3"/>
        <v>1663463.9200000002</v>
      </c>
      <c r="R73" s="18"/>
    </row>
    <row r="74" spans="1:18" ht="12.75">
      <c r="A74" s="5" t="s">
        <v>106</v>
      </c>
      <c r="B74" s="25">
        <v>902</v>
      </c>
      <c r="C74" s="25" t="s">
        <v>17</v>
      </c>
      <c r="D74" s="25">
        <v>11</v>
      </c>
      <c r="E74" s="25" t="s">
        <v>107</v>
      </c>
      <c r="F74" s="35"/>
      <c r="G74" s="33">
        <f>G75</f>
        <v>7400000</v>
      </c>
      <c r="H74" s="23"/>
      <c r="I74" s="34">
        <f t="shared" si="3"/>
        <v>-236978.42</v>
      </c>
      <c r="J74" s="34"/>
      <c r="K74" s="34">
        <f t="shared" si="3"/>
        <v>-1361370</v>
      </c>
      <c r="L74" s="34">
        <f t="shared" si="3"/>
        <v>-610498</v>
      </c>
      <c r="M74" s="34">
        <f t="shared" si="3"/>
        <v>-781139.43</v>
      </c>
      <c r="N74" s="34">
        <f t="shared" si="3"/>
        <v>-560726.2</v>
      </c>
      <c r="O74" s="34">
        <f t="shared" si="3"/>
        <v>-1335518.55</v>
      </c>
      <c r="P74" s="34">
        <f t="shared" si="3"/>
        <v>-850305.48</v>
      </c>
      <c r="Q74" s="34">
        <f t="shared" si="3"/>
        <v>1663463.9200000002</v>
      </c>
      <c r="R74" s="17"/>
    </row>
    <row r="75" spans="1:18" ht="30" customHeight="1">
      <c r="A75" s="5" t="s">
        <v>28</v>
      </c>
      <c r="B75" s="25">
        <v>902</v>
      </c>
      <c r="C75" s="25" t="s">
        <v>17</v>
      </c>
      <c r="D75" s="25">
        <v>11</v>
      </c>
      <c r="E75" s="25" t="s">
        <v>107</v>
      </c>
      <c r="F75" s="35">
        <v>800</v>
      </c>
      <c r="G75" s="33">
        <f>G76</f>
        <v>7400000</v>
      </c>
      <c r="H75" s="23"/>
      <c r="I75" s="34">
        <f t="shared" si="3"/>
        <v>-236978.42</v>
      </c>
      <c r="J75" s="34"/>
      <c r="K75" s="34">
        <f t="shared" si="3"/>
        <v>-1361370</v>
      </c>
      <c r="L75" s="34">
        <f t="shared" si="3"/>
        <v>-610498</v>
      </c>
      <c r="M75" s="34">
        <f t="shared" si="3"/>
        <v>-781139.43</v>
      </c>
      <c r="N75" s="34">
        <f t="shared" si="3"/>
        <v>-560726.2</v>
      </c>
      <c r="O75" s="34">
        <f t="shared" si="3"/>
        <v>-1335518.55</v>
      </c>
      <c r="P75" s="34">
        <f t="shared" si="3"/>
        <v>-850305.48</v>
      </c>
      <c r="Q75" s="34">
        <f t="shared" si="3"/>
        <v>1663463.9200000002</v>
      </c>
      <c r="R75" s="17"/>
    </row>
    <row r="76" spans="1:18" ht="32.25" customHeight="1">
      <c r="A76" s="5" t="s">
        <v>60</v>
      </c>
      <c r="B76" s="25">
        <v>902</v>
      </c>
      <c r="C76" s="25" t="s">
        <v>17</v>
      </c>
      <c r="D76" s="25">
        <v>11</v>
      </c>
      <c r="E76" s="25" t="s">
        <v>107</v>
      </c>
      <c r="F76" s="35">
        <v>870</v>
      </c>
      <c r="G76" s="33">
        <v>7400000</v>
      </c>
      <c r="H76" s="23"/>
      <c r="I76" s="23">
        <v>-236978.42</v>
      </c>
      <c r="J76" s="23"/>
      <c r="K76" s="23">
        <v>-1361370</v>
      </c>
      <c r="L76" s="23">
        <v>-610498</v>
      </c>
      <c r="M76" s="23">
        <v>-781139.43</v>
      </c>
      <c r="N76" s="23">
        <v>-560726.2</v>
      </c>
      <c r="O76" s="23">
        <v>-1335518.55</v>
      </c>
      <c r="P76" s="23">
        <v>-850305.48</v>
      </c>
      <c r="Q76" s="34">
        <f>G76+H76+I76+J76+K76+L76+M76+N76+P76+O76</f>
        <v>1663463.9200000002</v>
      </c>
      <c r="R76" s="17"/>
    </row>
    <row r="77" spans="1:18" s="1" customFormat="1" ht="32.25" customHeight="1">
      <c r="A77" s="27" t="s">
        <v>37</v>
      </c>
      <c r="B77" s="28">
        <v>902</v>
      </c>
      <c r="C77" s="28" t="s">
        <v>17</v>
      </c>
      <c r="D77" s="28" t="s">
        <v>38</v>
      </c>
      <c r="E77" s="28"/>
      <c r="F77" s="29"/>
      <c r="G77" s="14">
        <f>G78+G86+G114+G83</f>
        <v>405531</v>
      </c>
      <c r="H77" s="7">
        <f>H78+H86+H114+H117</f>
        <v>3437</v>
      </c>
      <c r="I77" s="7"/>
      <c r="J77" s="7"/>
      <c r="K77" s="7">
        <f>K78+K86+K114+K101+K83</f>
        <v>272973</v>
      </c>
      <c r="L77" s="7">
        <f>L78+L86+L114+L101+L83+L95</f>
        <v>53000</v>
      </c>
      <c r="M77" s="7">
        <f>M78+M86+M114+M101+M83+M95+M98</f>
        <v>393179.43</v>
      </c>
      <c r="N77" s="7">
        <f>N78+N86+N114+N101+N83+N95+N98</f>
        <v>569475.3300000001</v>
      </c>
      <c r="O77" s="7">
        <f>O78+O86+O114+O101+O83+O95+O98</f>
        <v>151331.66999999998</v>
      </c>
      <c r="P77" s="7">
        <f>P78+P86+P114+P101+P83+P95+P98+P104+P107</f>
        <v>9748000</v>
      </c>
      <c r="Q77" s="7">
        <f>Q78+Q86+Q114+Q101+Q83+Q95+Q98+Q104+Q107</f>
        <v>11596927.43</v>
      </c>
      <c r="R77" s="18"/>
    </row>
    <row r="78" spans="1:18" ht="25.5">
      <c r="A78" s="5" t="s">
        <v>144</v>
      </c>
      <c r="B78" s="25">
        <v>902</v>
      </c>
      <c r="C78" s="25" t="s">
        <v>17</v>
      </c>
      <c r="D78" s="25" t="s">
        <v>38</v>
      </c>
      <c r="E78" s="25" t="s">
        <v>146</v>
      </c>
      <c r="F78" s="35"/>
      <c r="G78" s="33">
        <f>G79</f>
        <v>20331</v>
      </c>
      <c r="H78" s="34">
        <f>H79</f>
        <v>3437</v>
      </c>
      <c r="I78" s="34"/>
      <c r="J78" s="34"/>
      <c r="K78" s="34"/>
      <c r="L78" s="34"/>
      <c r="M78" s="34"/>
      <c r="N78" s="34"/>
      <c r="O78" s="34">
        <f>O79</f>
        <v>1047</v>
      </c>
      <c r="P78" s="34"/>
      <c r="Q78" s="34">
        <f>Q79</f>
        <v>24815</v>
      </c>
      <c r="R78" s="17"/>
    </row>
    <row r="79" spans="1:18" ht="63.75">
      <c r="A79" s="5" t="s">
        <v>20</v>
      </c>
      <c r="B79" s="25">
        <v>902</v>
      </c>
      <c r="C79" s="25" t="s">
        <v>17</v>
      </c>
      <c r="D79" s="25" t="s">
        <v>38</v>
      </c>
      <c r="E79" s="25" t="s">
        <v>146</v>
      </c>
      <c r="F79" s="35">
        <v>100</v>
      </c>
      <c r="G79" s="33">
        <f>G80</f>
        <v>20331</v>
      </c>
      <c r="H79" s="34">
        <f>H80</f>
        <v>3437</v>
      </c>
      <c r="I79" s="34"/>
      <c r="J79" s="34"/>
      <c r="K79" s="34"/>
      <c r="L79" s="34"/>
      <c r="M79" s="34"/>
      <c r="N79" s="34"/>
      <c r="O79" s="34">
        <f>O80</f>
        <v>1047</v>
      </c>
      <c r="P79" s="34"/>
      <c r="Q79" s="34">
        <f>Q80</f>
        <v>24815</v>
      </c>
      <c r="R79" s="17"/>
    </row>
    <row r="80" spans="1:18" ht="25.5">
      <c r="A80" s="5" t="s">
        <v>22</v>
      </c>
      <c r="B80" s="25">
        <v>902</v>
      </c>
      <c r="C80" s="25" t="s">
        <v>17</v>
      </c>
      <c r="D80" s="25" t="s">
        <v>38</v>
      </c>
      <c r="E80" s="25" t="s">
        <v>146</v>
      </c>
      <c r="F80" s="35">
        <v>120</v>
      </c>
      <c r="G80" s="33">
        <f>G81+G82</f>
        <v>20331</v>
      </c>
      <c r="H80" s="34">
        <f>H81+H82</f>
        <v>3437</v>
      </c>
      <c r="I80" s="34"/>
      <c r="J80" s="34"/>
      <c r="K80" s="34"/>
      <c r="L80" s="34"/>
      <c r="M80" s="34"/>
      <c r="N80" s="34"/>
      <c r="O80" s="34">
        <f>O81+O82</f>
        <v>1047</v>
      </c>
      <c r="P80" s="34"/>
      <c r="Q80" s="34">
        <f>Q81+Q82</f>
        <v>24815</v>
      </c>
      <c r="R80" s="17"/>
    </row>
    <row r="81" spans="1:18" ht="38.25">
      <c r="A81" s="5" t="s">
        <v>233</v>
      </c>
      <c r="B81" s="25">
        <v>902</v>
      </c>
      <c r="C81" s="25" t="s">
        <v>17</v>
      </c>
      <c r="D81" s="25" t="s">
        <v>38</v>
      </c>
      <c r="E81" s="25" t="s">
        <v>146</v>
      </c>
      <c r="F81" s="35">
        <v>121</v>
      </c>
      <c r="G81" s="33">
        <v>4716</v>
      </c>
      <c r="H81" s="23">
        <v>3437</v>
      </c>
      <c r="I81" s="23"/>
      <c r="J81" s="23"/>
      <c r="K81" s="23"/>
      <c r="L81" s="23"/>
      <c r="M81" s="23"/>
      <c r="N81" s="23"/>
      <c r="O81" s="23"/>
      <c r="P81" s="23"/>
      <c r="Q81" s="34">
        <f>G81+H81+I81+J81+K81+L81+M81+N81</f>
        <v>8153</v>
      </c>
      <c r="R81" s="17"/>
    </row>
    <row r="82" spans="1:18" ht="38.25">
      <c r="A82" s="5" t="s">
        <v>143</v>
      </c>
      <c r="B82" s="25">
        <v>902</v>
      </c>
      <c r="C82" s="25" t="s">
        <v>17</v>
      </c>
      <c r="D82" s="25" t="s">
        <v>38</v>
      </c>
      <c r="E82" s="25" t="s">
        <v>146</v>
      </c>
      <c r="F82" s="35">
        <v>122</v>
      </c>
      <c r="G82" s="33">
        <v>15615</v>
      </c>
      <c r="H82" s="23"/>
      <c r="I82" s="23"/>
      <c r="J82" s="23"/>
      <c r="K82" s="23"/>
      <c r="L82" s="23"/>
      <c r="M82" s="23"/>
      <c r="N82" s="23"/>
      <c r="O82" s="23">
        <v>1047</v>
      </c>
      <c r="P82" s="23"/>
      <c r="Q82" s="34">
        <f>G82+H82+I82+J82+K82+L82+M82+N82+O82</f>
        <v>16662</v>
      </c>
      <c r="R82" s="17"/>
    </row>
    <row r="83" spans="1:18" ht="63.75" hidden="1">
      <c r="A83" s="5" t="s">
        <v>271</v>
      </c>
      <c r="B83" s="25">
        <v>902</v>
      </c>
      <c r="C83" s="25" t="s">
        <v>17</v>
      </c>
      <c r="D83" s="25">
        <v>13</v>
      </c>
      <c r="E83" s="25" t="s">
        <v>270</v>
      </c>
      <c r="F83" s="35"/>
      <c r="G83" s="33">
        <v>41000</v>
      </c>
      <c r="H83" s="23"/>
      <c r="I83" s="23"/>
      <c r="J83" s="23"/>
      <c r="K83" s="34">
        <f>K84</f>
        <v>23000</v>
      </c>
      <c r="L83" s="34">
        <f>L84</f>
        <v>-64000</v>
      </c>
      <c r="M83" s="34"/>
      <c r="N83" s="34"/>
      <c r="O83" s="34"/>
      <c r="P83" s="34"/>
      <c r="Q83" s="34">
        <f>Q84</f>
        <v>0</v>
      </c>
      <c r="R83" s="17"/>
    </row>
    <row r="84" spans="1:18" ht="25.5" hidden="1">
      <c r="A84" s="5" t="s">
        <v>24</v>
      </c>
      <c r="B84" s="25">
        <v>902</v>
      </c>
      <c r="C84" s="25" t="s">
        <v>17</v>
      </c>
      <c r="D84" s="25">
        <v>13</v>
      </c>
      <c r="E84" s="25" t="s">
        <v>270</v>
      </c>
      <c r="F84" s="35">
        <v>200</v>
      </c>
      <c r="G84" s="33">
        <v>41000</v>
      </c>
      <c r="H84" s="23"/>
      <c r="I84" s="23"/>
      <c r="J84" s="23"/>
      <c r="K84" s="34">
        <f>K85</f>
        <v>23000</v>
      </c>
      <c r="L84" s="34">
        <f>L85</f>
        <v>-64000</v>
      </c>
      <c r="M84" s="34"/>
      <c r="N84" s="34"/>
      <c r="O84" s="34"/>
      <c r="P84" s="34"/>
      <c r="Q84" s="34">
        <f>Q85</f>
        <v>0</v>
      </c>
      <c r="R84" s="17"/>
    </row>
    <row r="85" spans="1:18" ht="38.25" hidden="1">
      <c r="A85" s="5" t="s">
        <v>26</v>
      </c>
      <c r="B85" s="25">
        <v>902</v>
      </c>
      <c r="C85" s="25" t="s">
        <v>17</v>
      </c>
      <c r="D85" s="25">
        <v>13</v>
      </c>
      <c r="E85" s="25" t="s">
        <v>270</v>
      </c>
      <c r="F85" s="35">
        <v>240</v>
      </c>
      <c r="G85" s="33">
        <v>41000</v>
      </c>
      <c r="H85" s="23"/>
      <c r="I85" s="23"/>
      <c r="J85" s="23"/>
      <c r="K85" s="23">
        <v>23000</v>
      </c>
      <c r="L85" s="23">
        <v>-64000</v>
      </c>
      <c r="M85" s="23"/>
      <c r="N85" s="23"/>
      <c r="O85" s="23"/>
      <c r="P85" s="23"/>
      <c r="Q85" s="34">
        <f>G85+H85+I85+J85+K85+L85</f>
        <v>0</v>
      </c>
      <c r="R85" s="17"/>
    </row>
    <row r="86" spans="1:18" ht="76.5">
      <c r="A86" s="10" t="s">
        <v>278</v>
      </c>
      <c r="B86" s="25">
        <v>902</v>
      </c>
      <c r="C86" s="25" t="s">
        <v>17</v>
      </c>
      <c r="D86" s="25">
        <v>13</v>
      </c>
      <c r="E86" s="25" t="s">
        <v>126</v>
      </c>
      <c r="F86" s="35"/>
      <c r="G86" s="33">
        <f>G88+G90</f>
        <v>329200</v>
      </c>
      <c r="H86" s="23"/>
      <c r="I86" s="23"/>
      <c r="J86" s="23"/>
      <c r="K86" s="23"/>
      <c r="L86" s="23"/>
      <c r="M86" s="23"/>
      <c r="N86" s="23"/>
      <c r="O86" s="23"/>
      <c r="P86" s="23"/>
      <c r="Q86" s="34">
        <f>Q87+Q90</f>
        <v>329200</v>
      </c>
      <c r="R86" s="17"/>
    </row>
    <row r="87" spans="1:18" ht="63.75">
      <c r="A87" s="5" t="s">
        <v>20</v>
      </c>
      <c r="B87" s="25">
        <v>902</v>
      </c>
      <c r="C87" s="25" t="s">
        <v>17</v>
      </c>
      <c r="D87" s="25" t="s">
        <v>38</v>
      </c>
      <c r="E87" s="25" t="s">
        <v>126</v>
      </c>
      <c r="F87" s="35">
        <v>100</v>
      </c>
      <c r="G87" s="33"/>
      <c r="H87" s="23"/>
      <c r="I87" s="23"/>
      <c r="J87" s="23"/>
      <c r="K87" s="23"/>
      <c r="L87" s="23"/>
      <c r="M87" s="23"/>
      <c r="N87" s="23"/>
      <c r="O87" s="23"/>
      <c r="P87" s="23"/>
      <c r="Q87" s="34">
        <f>Q88</f>
        <v>329000</v>
      </c>
      <c r="R87" s="17"/>
    </row>
    <row r="88" spans="1:18" ht="25.5">
      <c r="A88" s="5" t="s">
        <v>22</v>
      </c>
      <c r="B88" s="25">
        <v>902</v>
      </c>
      <c r="C88" s="25" t="s">
        <v>17</v>
      </c>
      <c r="D88" s="25" t="s">
        <v>38</v>
      </c>
      <c r="E88" s="25" t="s">
        <v>126</v>
      </c>
      <c r="F88" s="35">
        <v>120</v>
      </c>
      <c r="G88" s="33">
        <v>329000</v>
      </c>
      <c r="H88" s="23"/>
      <c r="I88" s="23"/>
      <c r="J88" s="23"/>
      <c r="K88" s="23"/>
      <c r="L88" s="23"/>
      <c r="M88" s="23"/>
      <c r="N88" s="23"/>
      <c r="O88" s="23"/>
      <c r="P88" s="23"/>
      <c r="Q88" s="34">
        <v>329000</v>
      </c>
      <c r="R88" s="17"/>
    </row>
    <row r="89" spans="1:18" ht="38.25">
      <c r="A89" s="5" t="s">
        <v>233</v>
      </c>
      <c r="B89" s="25">
        <v>902</v>
      </c>
      <c r="C89" s="25" t="s">
        <v>17</v>
      </c>
      <c r="D89" s="25" t="s">
        <v>38</v>
      </c>
      <c r="E89" s="25" t="s">
        <v>126</v>
      </c>
      <c r="F89" s="35">
        <v>121</v>
      </c>
      <c r="G89" s="33">
        <v>329000</v>
      </c>
      <c r="H89" s="23"/>
      <c r="I89" s="23"/>
      <c r="J89" s="23"/>
      <c r="K89" s="23"/>
      <c r="L89" s="23"/>
      <c r="M89" s="23"/>
      <c r="N89" s="23"/>
      <c r="O89" s="23"/>
      <c r="P89" s="23"/>
      <c r="Q89" s="34">
        <f>G89+H89+I89+J89+K89+L89+M89+N89</f>
        <v>329000</v>
      </c>
      <c r="R89" s="17"/>
    </row>
    <row r="90" spans="1:18" ht="25.5">
      <c r="A90" s="5" t="s">
        <v>24</v>
      </c>
      <c r="B90" s="25">
        <v>902</v>
      </c>
      <c r="C90" s="25" t="s">
        <v>17</v>
      </c>
      <c r="D90" s="25">
        <v>13</v>
      </c>
      <c r="E90" s="25" t="s">
        <v>126</v>
      </c>
      <c r="F90" s="35" t="s">
        <v>25</v>
      </c>
      <c r="G90" s="33">
        <f>G91</f>
        <v>200</v>
      </c>
      <c r="H90" s="23"/>
      <c r="I90" s="23"/>
      <c r="J90" s="23"/>
      <c r="K90" s="23"/>
      <c r="L90" s="23"/>
      <c r="M90" s="23"/>
      <c r="N90" s="23"/>
      <c r="O90" s="23"/>
      <c r="P90" s="23"/>
      <c r="Q90" s="34">
        <f>Q91</f>
        <v>200</v>
      </c>
      <c r="R90" s="17"/>
    </row>
    <row r="91" spans="1:18" ht="38.25">
      <c r="A91" s="5" t="s">
        <v>26</v>
      </c>
      <c r="B91" s="25">
        <v>902</v>
      </c>
      <c r="C91" s="25" t="s">
        <v>17</v>
      </c>
      <c r="D91" s="25">
        <v>13</v>
      </c>
      <c r="E91" s="25" t="s">
        <v>126</v>
      </c>
      <c r="F91" s="35" t="s">
        <v>27</v>
      </c>
      <c r="G91" s="33">
        <v>200</v>
      </c>
      <c r="H91" s="23"/>
      <c r="I91" s="23"/>
      <c r="J91" s="23"/>
      <c r="K91" s="23"/>
      <c r="L91" s="23"/>
      <c r="M91" s="23"/>
      <c r="N91" s="23"/>
      <c r="O91" s="23"/>
      <c r="P91" s="23"/>
      <c r="Q91" s="34">
        <f>G91+H91+I91+J91+K91+L91+M91+N91</f>
        <v>200</v>
      </c>
      <c r="R91" s="17"/>
    </row>
    <row r="92" spans="1:18" ht="63.75" hidden="1">
      <c r="A92" s="5" t="s">
        <v>271</v>
      </c>
      <c r="B92" s="25">
        <v>902</v>
      </c>
      <c r="C92" s="25" t="s">
        <v>17</v>
      </c>
      <c r="D92" s="25">
        <v>13</v>
      </c>
      <c r="E92" s="25" t="s">
        <v>270</v>
      </c>
      <c r="F92" s="35"/>
      <c r="G92" s="33">
        <v>0</v>
      </c>
      <c r="H92" s="23"/>
      <c r="I92" s="23"/>
      <c r="J92" s="23"/>
      <c r="K92" s="23"/>
      <c r="L92" s="23"/>
      <c r="M92" s="23"/>
      <c r="N92" s="23"/>
      <c r="O92" s="23"/>
      <c r="P92" s="23"/>
      <c r="Q92" s="34">
        <f>Q93</f>
        <v>0</v>
      </c>
      <c r="R92" s="17"/>
    </row>
    <row r="93" spans="1:18" ht="25.5" hidden="1">
      <c r="A93" s="5" t="s">
        <v>24</v>
      </c>
      <c r="B93" s="25">
        <v>902</v>
      </c>
      <c r="C93" s="25" t="s">
        <v>17</v>
      </c>
      <c r="D93" s="25">
        <v>13</v>
      </c>
      <c r="E93" s="25" t="s">
        <v>270</v>
      </c>
      <c r="F93" s="35">
        <v>200</v>
      </c>
      <c r="G93" s="33">
        <v>0</v>
      </c>
      <c r="H93" s="23"/>
      <c r="I93" s="23"/>
      <c r="J93" s="23"/>
      <c r="K93" s="23"/>
      <c r="L93" s="23"/>
      <c r="M93" s="23"/>
      <c r="N93" s="23"/>
      <c r="O93" s="23"/>
      <c r="P93" s="23"/>
      <c r="Q93" s="34">
        <f>Q94</f>
        <v>0</v>
      </c>
      <c r="R93" s="17"/>
    </row>
    <row r="94" spans="1:18" ht="38.25" hidden="1">
      <c r="A94" s="5" t="s">
        <v>26</v>
      </c>
      <c r="B94" s="25">
        <v>902</v>
      </c>
      <c r="C94" s="25" t="s">
        <v>17</v>
      </c>
      <c r="D94" s="25">
        <v>13</v>
      </c>
      <c r="E94" s="25" t="s">
        <v>270</v>
      </c>
      <c r="F94" s="35">
        <v>240</v>
      </c>
      <c r="G94" s="33">
        <v>0</v>
      </c>
      <c r="H94" s="23"/>
      <c r="I94" s="23"/>
      <c r="J94" s="23"/>
      <c r="K94" s="23">
        <v>0</v>
      </c>
      <c r="L94" s="23"/>
      <c r="M94" s="23"/>
      <c r="N94" s="23"/>
      <c r="O94" s="23"/>
      <c r="P94" s="23"/>
      <c r="Q94" s="34">
        <f>G94+H94+I94+J94+K94</f>
        <v>0</v>
      </c>
      <c r="R94" s="17"/>
    </row>
    <row r="95" spans="1:18" ht="38.25">
      <c r="A95" s="36" t="s">
        <v>189</v>
      </c>
      <c r="B95" s="25">
        <v>902</v>
      </c>
      <c r="C95" s="25" t="s">
        <v>17</v>
      </c>
      <c r="D95" s="25" t="s">
        <v>38</v>
      </c>
      <c r="E95" s="25" t="s">
        <v>307</v>
      </c>
      <c r="F95" s="35"/>
      <c r="G95" s="33"/>
      <c r="H95" s="23"/>
      <c r="I95" s="23"/>
      <c r="J95" s="23"/>
      <c r="K95" s="23"/>
      <c r="L95" s="34">
        <f aca="true" t="shared" si="4" ref="L95:Q96">L96</f>
        <v>366973</v>
      </c>
      <c r="M95" s="34">
        <f t="shared" si="4"/>
        <v>193179.43</v>
      </c>
      <c r="N95" s="34">
        <f t="shared" si="4"/>
        <v>153510</v>
      </c>
      <c r="O95" s="34">
        <f t="shared" si="4"/>
        <v>266250</v>
      </c>
      <c r="P95" s="34"/>
      <c r="Q95" s="34">
        <f t="shared" si="4"/>
        <v>979912.4299999999</v>
      </c>
      <c r="R95" s="17"/>
    </row>
    <row r="96" spans="1:18" ht="25.5">
      <c r="A96" s="5" t="s">
        <v>24</v>
      </c>
      <c r="B96" s="25">
        <v>902</v>
      </c>
      <c r="C96" s="25" t="s">
        <v>17</v>
      </c>
      <c r="D96" s="25" t="s">
        <v>38</v>
      </c>
      <c r="E96" s="25" t="s">
        <v>307</v>
      </c>
      <c r="F96" s="35" t="s">
        <v>25</v>
      </c>
      <c r="G96" s="33"/>
      <c r="H96" s="23"/>
      <c r="I96" s="23"/>
      <c r="J96" s="23"/>
      <c r="K96" s="23"/>
      <c r="L96" s="34">
        <f t="shared" si="4"/>
        <v>366973</v>
      </c>
      <c r="M96" s="34">
        <f t="shared" si="4"/>
        <v>193179.43</v>
      </c>
      <c r="N96" s="34">
        <f t="shared" si="4"/>
        <v>153510</v>
      </c>
      <c r="O96" s="34">
        <f t="shared" si="4"/>
        <v>266250</v>
      </c>
      <c r="P96" s="34"/>
      <c r="Q96" s="34">
        <f t="shared" si="4"/>
        <v>979912.4299999999</v>
      </c>
      <c r="R96" s="17"/>
    </row>
    <row r="97" spans="1:18" ht="38.25">
      <c r="A97" s="5" t="s">
        <v>26</v>
      </c>
      <c r="B97" s="25">
        <v>902</v>
      </c>
      <c r="C97" s="25" t="s">
        <v>17</v>
      </c>
      <c r="D97" s="25" t="s">
        <v>38</v>
      </c>
      <c r="E97" s="25" t="s">
        <v>307</v>
      </c>
      <c r="F97" s="35" t="s">
        <v>27</v>
      </c>
      <c r="G97" s="33"/>
      <c r="H97" s="23"/>
      <c r="I97" s="23"/>
      <c r="J97" s="23"/>
      <c r="K97" s="23"/>
      <c r="L97" s="23">
        <v>366973</v>
      </c>
      <c r="M97" s="23">
        <v>193179.43</v>
      </c>
      <c r="N97" s="23">
        <v>153510</v>
      </c>
      <c r="O97" s="23">
        <v>266250</v>
      </c>
      <c r="P97" s="23"/>
      <c r="Q97" s="34">
        <f>G97+H97+I97+J97+K97+L97+M97+N97+O97</f>
        <v>979912.4299999999</v>
      </c>
      <c r="R97" s="17"/>
    </row>
    <row r="98" spans="1:18" ht="12.75">
      <c r="A98" s="5" t="s">
        <v>312</v>
      </c>
      <c r="B98" s="25">
        <v>902</v>
      </c>
      <c r="C98" s="25" t="s">
        <v>17</v>
      </c>
      <c r="D98" s="25">
        <v>13</v>
      </c>
      <c r="E98" s="25" t="s">
        <v>313</v>
      </c>
      <c r="F98" s="35"/>
      <c r="G98" s="33"/>
      <c r="H98" s="23"/>
      <c r="I98" s="23"/>
      <c r="J98" s="23"/>
      <c r="K98" s="23"/>
      <c r="L98" s="23"/>
      <c r="M98" s="34">
        <f aca="true" t="shared" si="5" ref="M98:Q99">M99</f>
        <v>200000</v>
      </c>
      <c r="N98" s="34">
        <f t="shared" si="5"/>
        <v>415965.33</v>
      </c>
      <c r="O98" s="34">
        <f t="shared" si="5"/>
        <v>-115965.33</v>
      </c>
      <c r="P98" s="34"/>
      <c r="Q98" s="34">
        <f t="shared" si="5"/>
        <v>500000.00000000006</v>
      </c>
      <c r="R98" s="17"/>
    </row>
    <row r="99" spans="1:18" ht="25.5">
      <c r="A99" s="5" t="s">
        <v>24</v>
      </c>
      <c r="B99" s="25">
        <v>902</v>
      </c>
      <c r="C99" s="25" t="s">
        <v>17</v>
      </c>
      <c r="D99" s="25" t="s">
        <v>38</v>
      </c>
      <c r="E99" s="25" t="s">
        <v>313</v>
      </c>
      <c r="F99" s="35" t="s">
        <v>25</v>
      </c>
      <c r="G99" s="33"/>
      <c r="H99" s="23"/>
      <c r="I99" s="23"/>
      <c r="J99" s="23"/>
      <c r="K99" s="23"/>
      <c r="L99" s="23"/>
      <c r="M99" s="34">
        <f t="shared" si="5"/>
        <v>200000</v>
      </c>
      <c r="N99" s="34">
        <f t="shared" si="5"/>
        <v>415965.33</v>
      </c>
      <c r="O99" s="34">
        <f t="shared" si="5"/>
        <v>-115965.33</v>
      </c>
      <c r="P99" s="34"/>
      <c r="Q99" s="34">
        <f t="shared" si="5"/>
        <v>500000.00000000006</v>
      </c>
      <c r="R99" s="17"/>
    </row>
    <row r="100" spans="1:18" ht="38.25">
      <c r="A100" s="5" t="s">
        <v>26</v>
      </c>
      <c r="B100" s="25">
        <v>902</v>
      </c>
      <c r="C100" s="25" t="s">
        <v>17</v>
      </c>
      <c r="D100" s="25" t="s">
        <v>38</v>
      </c>
      <c r="E100" s="25" t="s">
        <v>313</v>
      </c>
      <c r="F100" s="35" t="s">
        <v>27</v>
      </c>
      <c r="G100" s="33"/>
      <c r="H100" s="23"/>
      <c r="I100" s="23"/>
      <c r="J100" s="23"/>
      <c r="K100" s="23"/>
      <c r="L100" s="23"/>
      <c r="M100" s="23">
        <v>200000</v>
      </c>
      <c r="N100" s="23">
        <v>415965.33</v>
      </c>
      <c r="O100" s="23">
        <v>-115965.33</v>
      </c>
      <c r="P100" s="23"/>
      <c r="Q100" s="34">
        <f>G100+H100+I100+J100+K100+L100+M100+N100+O100</f>
        <v>500000.00000000006</v>
      </c>
      <c r="R100" s="17"/>
    </row>
    <row r="101" spans="1:18" ht="38.25" hidden="1">
      <c r="A101" s="36" t="s">
        <v>189</v>
      </c>
      <c r="B101" s="25">
        <v>902</v>
      </c>
      <c r="C101" s="25" t="s">
        <v>17</v>
      </c>
      <c r="D101" s="25" t="s">
        <v>38</v>
      </c>
      <c r="E101" s="25" t="s">
        <v>188</v>
      </c>
      <c r="F101" s="32" t="s">
        <v>0</v>
      </c>
      <c r="G101" s="33">
        <f>G102</f>
        <v>0</v>
      </c>
      <c r="H101" s="23"/>
      <c r="I101" s="23"/>
      <c r="J101" s="23"/>
      <c r="K101" s="34">
        <f>K102</f>
        <v>249973</v>
      </c>
      <c r="L101" s="34">
        <f>L102</f>
        <v>-249973</v>
      </c>
      <c r="M101" s="34"/>
      <c r="N101" s="34"/>
      <c r="O101" s="34"/>
      <c r="P101" s="34"/>
      <c r="Q101" s="34">
        <f>Q102</f>
        <v>0</v>
      </c>
      <c r="R101" s="17"/>
    </row>
    <row r="102" spans="1:18" ht="25.5" hidden="1">
      <c r="A102" s="5" t="s">
        <v>24</v>
      </c>
      <c r="B102" s="25">
        <v>902</v>
      </c>
      <c r="C102" s="25" t="s">
        <v>17</v>
      </c>
      <c r="D102" s="25" t="s">
        <v>38</v>
      </c>
      <c r="E102" s="25" t="s">
        <v>188</v>
      </c>
      <c r="F102" s="35" t="s">
        <v>25</v>
      </c>
      <c r="G102" s="33">
        <f>G103</f>
        <v>0</v>
      </c>
      <c r="H102" s="23"/>
      <c r="I102" s="23"/>
      <c r="J102" s="23"/>
      <c r="K102" s="34">
        <f>K103</f>
        <v>249973</v>
      </c>
      <c r="L102" s="34">
        <f>L103</f>
        <v>-249973</v>
      </c>
      <c r="M102" s="34"/>
      <c r="N102" s="34"/>
      <c r="O102" s="34"/>
      <c r="P102" s="34"/>
      <c r="Q102" s="34">
        <f>Q103</f>
        <v>0</v>
      </c>
      <c r="R102" s="17"/>
    </row>
    <row r="103" spans="1:18" ht="38.25" hidden="1">
      <c r="A103" s="5" t="s">
        <v>26</v>
      </c>
      <c r="B103" s="25">
        <v>902</v>
      </c>
      <c r="C103" s="25" t="s">
        <v>17</v>
      </c>
      <c r="D103" s="25" t="s">
        <v>38</v>
      </c>
      <c r="E103" s="25" t="s">
        <v>188</v>
      </c>
      <c r="F103" s="35" t="s">
        <v>27</v>
      </c>
      <c r="G103" s="33">
        <v>0</v>
      </c>
      <c r="H103" s="23"/>
      <c r="I103" s="23"/>
      <c r="J103" s="23"/>
      <c r="K103" s="23">
        <v>249973</v>
      </c>
      <c r="L103" s="23">
        <v>-249973</v>
      </c>
      <c r="M103" s="23"/>
      <c r="N103" s="23"/>
      <c r="O103" s="23"/>
      <c r="P103" s="23"/>
      <c r="Q103" s="34">
        <f>G103+H103+I103+J103+K103+L103</f>
        <v>0</v>
      </c>
      <c r="R103" s="17"/>
    </row>
    <row r="104" spans="1:18" ht="25.5">
      <c r="A104" s="5" t="s">
        <v>332</v>
      </c>
      <c r="B104" s="25">
        <v>902</v>
      </c>
      <c r="C104" s="25" t="s">
        <v>17</v>
      </c>
      <c r="D104" s="25">
        <v>13</v>
      </c>
      <c r="E104" s="25" t="s">
        <v>333</v>
      </c>
      <c r="F104" s="35"/>
      <c r="G104" s="33"/>
      <c r="H104" s="23"/>
      <c r="I104" s="23"/>
      <c r="J104" s="23"/>
      <c r="K104" s="23"/>
      <c r="L104" s="23"/>
      <c r="M104" s="23"/>
      <c r="N104" s="23"/>
      <c r="O104" s="23"/>
      <c r="P104" s="34">
        <f>P105</f>
        <v>9718000</v>
      </c>
      <c r="Q104" s="34">
        <f>Q105</f>
        <v>9718000</v>
      </c>
      <c r="R104" s="17"/>
    </row>
    <row r="105" spans="1:18" ht="25.5">
      <c r="A105" s="5" t="s">
        <v>24</v>
      </c>
      <c r="B105" s="25">
        <v>902</v>
      </c>
      <c r="C105" s="25" t="s">
        <v>17</v>
      </c>
      <c r="D105" s="25">
        <v>13</v>
      </c>
      <c r="E105" s="25" t="s">
        <v>333</v>
      </c>
      <c r="F105" s="35" t="s">
        <v>25</v>
      </c>
      <c r="G105" s="33"/>
      <c r="H105" s="23"/>
      <c r="I105" s="23"/>
      <c r="J105" s="23"/>
      <c r="K105" s="23"/>
      <c r="L105" s="23"/>
      <c r="M105" s="23"/>
      <c r="N105" s="23"/>
      <c r="O105" s="23"/>
      <c r="P105" s="34">
        <f>P106</f>
        <v>9718000</v>
      </c>
      <c r="Q105" s="34">
        <f>Q106</f>
        <v>9718000</v>
      </c>
      <c r="R105" s="17"/>
    </row>
    <row r="106" spans="1:18" ht="38.25">
      <c r="A106" s="5" t="s">
        <v>26</v>
      </c>
      <c r="B106" s="25">
        <v>902</v>
      </c>
      <c r="C106" s="25" t="s">
        <v>17</v>
      </c>
      <c r="D106" s="25">
        <v>13</v>
      </c>
      <c r="E106" s="25" t="s">
        <v>333</v>
      </c>
      <c r="F106" s="35" t="s">
        <v>27</v>
      </c>
      <c r="G106" s="33"/>
      <c r="H106" s="23"/>
      <c r="I106" s="23"/>
      <c r="J106" s="23"/>
      <c r="K106" s="23"/>
      <c r="L106" s="23"/>
      <c r="M106" s="23"/>
      <c r="N106" s="23"/>
      <c r="O106" s="23"/>
      <c r="P106" s="23">
        <v>9718000</v>
      </c>
      <c r="Q106" s="34">
        <f>G106+H106+I106+J106+K106+L106+M106+N106+P106</f>
        <v>9718000</v>
      </c>
      <c r="R106" s="17"/>
    </row>
    <row r="107" spans="1:18" ht="25.5">
      <c r="A107" s="36" t="s">
        <v>191</v>
      </c>
      <c r="B107" s="25">
        <v>902</v>
      </c>
      <c r="C107" s="25" t="s">
        <v>17</v>
      </c>
      <c r="D107" s="25">
        <v>13</v>
      </c>
      <c r="E107" s="25" t="s">
        <v>190</v>
      </c>
      <c r="F107" s="35"/>
      <c r="G107" s="33"/>
      <c r="H107" s="23"/>
      <c r="I107" s="23"/>
      <c r="J107" s="23"/>
      <c r="K107" s="23"/>
      <c r="L107" s="23"/>
      <c r="M107" s="23"/>
      <c r="N107" s="23"/>
      <c r="O107" s="23"/>
      <c r="P107" s="34">
        <f>P108</f>
        <v>30000</v>
      </c>
      <c r="Q107" s="34">
        <f>Q108</f>
        <v>30000</v>
      </c>
      <c r="R107" s="17"/>
    </row>
    <row r="108" spans="1:18" ht="25.5">
      <c r="A108" s="5" t="s">
        <v>24</v>
      </c>
      <c r="B108" s="25">
        <v>902</v>
      </c>
      <c r="C108" s="25" t="s">
        <v>17</v>
      </c>
      <c r="D108" s="25">
        <v>13</v>
      </c>
      <c r="E108" s="25" t="s">
        <v>190</v>
      </c>
      <c r="F108" s="35" t="s">
        <v>25</v>
      </c>
      <c r="G108" s="33"/>
      <c r="H108" s="23"/>
      <c r="I108" s="23"/>
      <c r="J108" s="23"/>
      <c r="K108" s="23"/>
      <c r="L108" s="23"/>
      <c r="M108" s="23"/>
      <c r="N108" s="23"/>
      <c r="O108" s="23"/>
      <c r="P108" s="34">
        <f>P109</f>
        <v>30000</v>
      </c>
      <c r="Q108" s="34">
        <f>Q109</f>
        <v>30000</v>
      </c>
      <c r="R108" s="17"/>
    </row>
    <row r="109" spans="1:18" ht="38.25">
      <c r="A109" s="5" t="s">
        <v>26</v>
      </c>
      <c r="B109" s="25">
        <v>902</v>
      </c>
      <c r="C109" s="25" t="s">
        <v>17</v>
      </c>
      <c r="D109" s="25">
        <v>13</v>
      </c>
      <c r="E109" s="25" t="s">
        <v>190</v>
      </c>
      <c r="F109" s="35" t="s">
        <v>27</v>
      </c>
      <c r="G109" s="33"/>
      <c r="H109" s="23"/>
      <c r="I109" s="23"/>
      <c r="J109" s="23"/>
      <c r="K109" s="23"/>
      <c r="L109" s="23"/>
      <c r="M109" s="23"/>
      <c r="N109" s="23"/>
      <c r="O109" s="23"/>
      <c r="P109" s="23">
        <v>30000</v>
      </c>
      <c r="Q109" s="34">
        <f>G109+H109+I109+J109+K109+L109+M109+N109+P109</f>
        <v>30000</v>
      </c>
      <c r="R109" s="17"/>
    </row>
    <row r="110" spans="1:18" ht="12.75" hidden="1">
      <c r="A110" s="5"/>
      <c r="B110" s="25"/>
      <c r="C110" s="25"/>
      <c r="D110" s="25"/>
      <c r="E110" s="25"/>
      <c r="F110" s="35"/>
      <c r="G110" s="33"/>
      <c r="H110" s="23"/>
      <c r="I110" s="23"/>
      <c r="J110" s="23"/>
      <c r="K110" s="23"/>
      <c r="L110" s="23"/>
      <c r="M110" s="23"/>
      <c r="N110" s="23"/>
      <c r="O110" s="23"/>
      <c r="P110" s="23"/>
      <c r="Q110" s="34"/>
      <c r="R110" s="17"/>
    </row>
    <row r="111" spans="1:18" ht="12.75" hidden="1">
      <c r="A111" s="5"/>
      <c r="B111" s="25"/>
      <c r="C111" s="25"/>
      <c r="D111" s="25"/>
      <c r="E111" s="25"/>
      <c r="F111" s="35"/>
      <c r="G111" s="33"/>
      <c r="H111" s="23"/>
      <c r="I111" s="23"/>
      <c r="J111" s="23"/>
      <c r="K111" s="23"/>
      <c r="L111" s="23"/>
      <c r="M111" s="23"/>
      <c r="N111" s="23"/>
      <c r="O111" s="23"/>
      <c r="P111" s="23"/>
      <c r="Q111" s="34"/>
      <c r="R111" s="17"/>
    </row>
    <row r="112" spans="1:18" ht="12.75" hidden="1">
      <c r="A112" s="5"/>
      <c r="B112" s="25"/>
      <c r="C112" s="25"/>
      <c r="D112" s="25"/>
      <c r="E112" s="25"/>
      <c r="F112" s="35"/>
      <c r="G112" s="33"/>
      <c r="H112" s="23"/>
      <c r="I112" s="23"/>
      <c r="J112" s="23"/>
      <c r="K112" s="23"/>
      <c r="L112" s="23"/>
      <c r="M112" s="23"/>
      <c r="N112" s="23"/>
      <c r="O112" s="23"/>
      <c r="P112" s="23"/>
      <c r="Q112" s="34"/>
      <c r="R112" s="17"/>
    </row>
    <row r="113" spans="1:18" ht="12.75" hidden="1">
      <c r="A113" s="5"/>
      <c r="B113" s="25"/>
      <c r="C113" s="25"/>
      <c r="D113" s="25"/>
      <c r="E113" s="25"/>
      <c r="F113" s="35"/>
      <c r="G113" s="33"/>
      <c r="H113" s="23"/>
      <c r="I113" s="23"/>
      <c r="J113" s="23"/>
      <c r="K113" s="23"/>
      <c r="L113" s="23"/>
      <c r="M113" s="23"/>
      <c r="N113" s="23"/>
      <c r="O113" s="23"/>
      <c r="P113" s="23"/>
      <c r="Q113" s="34"/>
      <c r="R113" s="17"/>
    </row>
    <row r="114" spans="1:18" ht="25.5">
      <c r="A114" s="5" t="s">
        <v>240</v>
      </c>
      <c r="B114" s="25">
        <v>902</v>
      </c>
      <c r="C114" s="25" t="s">
        <v>17</v>
      </c>
      <c r="D114" s="25">
        <v>13</v>
      </c>
      <c r="E114" s="25" t="s">
        <v>241</v>
      </c>
      <c r="F114" s="35"/>
      <c r="G114" s="33">
        <f>G115</f>
        <v>15000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34">
        <f>Q115</f>
        <v>15000</v>
      </c>
      <c r="R114" s="17"/>
    </row>
    <row r="115" spans="1:18" ht="25.5">
      <c r="A115" s="5" t="s">
        <v>24</v>
      </c>
      <c r="B115" s="25">
        <v>902</v>
      </c>
      <c r="C115" s="25" t="s">
        <v>17</v>
      </c>
      <c r="D115" s="25">
        <v>13</v>
      </c>
      <c r="E115" s="25" t="s">
        <v>241</v>
      </c>
      <c r="F115" s="35">
        <v>200</v>
      </c>
      <c r="G115" s="33">
        <f>G116</f>
        <v>15000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34">
        <f>Q116</f>
        <v>15000</v>
      </c>
      <c r="R115" s="17"/>
    </row>
    <row r="116" spans="1:18" ht="38.25">
      <c r="A116" s="5" t="s">
        <v>26</v>
      </c>
      <c r="B116" s="25">
        <v>902</v>
      </c>
      <c r="C116" s="25" t="s">
        <v>17</v>
      </c>
      <c r="D116" s="25">
        <v>13</v>
      </c>
      <c r="E116" s="25" t="s">
        <v>241</v>
      </c>
      <c r="F116" s="35">
        <v>240</v>
      </c>
      <c r="G116" s="33">
        <v>15000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34">
        <f>G116+H116+I116+J116+K116+L116+M116+N116</f>
        <v>15000</v>
      </c>
      <c r="R116" s="17"/>
    </row>
    <row r="117" spans="1:18" ht="63.75" hidden="1">
      <c r="A117" s="5" t="s">
        <v>271</v>
      </c>
      <c r="B117" s="25">
        <v>902</v>
      </c>
      <c r="C117" s="25" t="s">
        <v>17</v>
      </c>
      <c r="D117" s="25">
        <v>13</v>
      </c>
      <c r="E117" s="25" t="s">
        <v>270</v>
      </c>
      <c r="F117" s="35"/>
      <c r="G117" s="33">
        <v>0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34">
        <v>0</v>
      </c>
      <c r="R117" s="17"/>
    </row>
    <row r="118" spans="1:18" ht="25.5" hidden="1">
      <c r="A118" s="5" t="s">
        <v>24</v>
      </c>
      <c r="B118" s="25">
        <v>902</v>
      </c>
      <c r="C118" s="25" t="s">
        <v>17</v>
      </c>
      <c r="D118" s="25">
        <v>13</v>
      </c>
      <c r="E118" s="25" t="s">
        <v>270</v>
      </c>
      <c r="F118" s="35">
        <v>200</v>
      </c>
      <c r="G118" s="33">
        <v>0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34">
        <v>0</v>
      </c>
      <c r="R118" s="17"/>
    </row>
    <row r="119" spans="1:18" ht="38.25" hidden="1">
      <c r="A119" s="5" t="s">
        <v>26</v>
      </c>
      <c r="B119" s="25">
        <v>902</v>
      </c>
      <c r="C119" s="25" t="s">
        <v>17</v>
      </c>
      <c r="D119" s="25">
        <v>13</v>
      </c>
      <c r="E119" s="25" t="s">
        <v>270</v>
      </c>
      <c r="F119" s="35">
        <v>240</v>
      </c>
      <c r="G119" s="33">
        <v>0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34">
        <v>0</v>
      </c>
      <c r="R119" s="17"/>
    </row>
    <row r="120" spans="1:18" ht="25.5">
      <c r="A120" s="27" t="s">
        <v>45</v>
      </c>
      <c r="B120" s="28">
        <v>902</v>
      </c>
      <c r="C120" s="28" t="s">
        <v>19</v>
      </c>
      <c r="D120" s="30" t="s">
        <v>0</v>
      </c>
      <c r="E120" s="30" t="s">
        <v>0</v>
      </c>
      <c r="F120" s="29"/>
      <c r="G120" s="14">
        <f>G121+G144+G148</f>
        <v>9380760</v>
      </c>
      <c r="H120" s="7">
        <f>H121+H144+H148</f>
        <v>235071</v>
      </c>
      <c r="I120" s="7"/>
      <c r="J120" s="7"/>
      <c r="K120" s="7"/>
      <c r="L120" s="7">
        <f>L121+L144+L148</f>
        <v>8700</v>
      </c>
      <c r="M120" s="7">
        <f>M121+M144+M148</f>
        <v>20000</v>
      </c>
      <c r="N120" s="7"/>
      <c r="O120" s="7">
        <f>O121+O144+O148</f>
        <v>11960</v>
      </c>
      <c r="P120" s="7">
        <f>P121+P144+P148</f>
        <v>201232</v>
      </c>
      <c r="Q120" s="7">
        <f>Q121+Q144+Q148</f>
        <v>9857723</v>
      </c>
      <c r="R120" s="17"/>
    </row>
    <row r="121" spans="1:18" ht="38.25">
      <c r="A121" s="27" t="s">
        <v>236</v>
      </c>
      <c r="B121" s="28">
        <v>902</v>
      </c>
      <c r="C121" s="28" t="s">
        <v>19</v>
      </c>
      <c r="D121" s="28" t="s">
        <v>46</v>
      </c>
      <c r="E121" s="30"/>
      <c r="F121" s="29"/>
      <c r="G121" s="14">
        <f>G125+G122+G138</f>
        <v>9334560</v>
      </c>
      <c r="H121" s="7">
        <f>H125+H135+H138</f>
        <v>235071</v>
      </c>
      <c r="I121" s="7"/>
      <c r="J121" s="7"/>
      <c r="K121" s="7"/>
      <c r="L121" s="14">
        <f>L125+L122+L138+L141</f>
        <v>8700</v>
      </c>
      <c r="M121" s="14">
        <f>M125+M122+M138+M141</f>
        <v>20000</v>
      </c>
      <c r="N121" s="14"/>
      <c r="O121" s="14">
        <f>O125+O122+O138+O141</f>
        <v>11960</v>
      </c>
      <c r="P121" s="14">
        <f>P125+P122+P138+P141</f>
        <v>201232</v>
      </c>
      <c r="Q121" s="14">
        <f>Q125+Q122+Q138+Q141</f>
        <v>9811523</v>
      </c>
      <c r="R121" s="17"/>
    </row>
    <row r="122" spans="1:18" ht="51">
      <c r="A122" s="5" t="s">
        <v>272</v>
      </c>
      <c r="B122" s="25">
        <v>902</v>
      </c>
      <c r="C122" s="25" t="s">
        <v>19</v>
      </c>
      <c r="D122" s="25" t="s">
        <v>46</v>
      </c>
      <c r="E122" s="25" t="s">
        <v>242</v>
      </c>
      <c r="F122" s="35"/>
      <c r="G122" s="33">
        <f>G123</f>
        <v>100000</v>
      </c>
      <c r="H122" s="23"/>
      <c r="I122" s="23"/>
      <c r="J122" s="23"/>
      <c r="K122" s="23"/>
      <c r="L122" s="23"/>
      <c r="M122" s="34">
        <f>M123</f>
        <v>20000</v>
      </c>
      <c r="N122" s="34"/>
      <c r="O122" s="34"/>
      <c r="P122" s="34">
        <f>P123</f>
        <v>201232</v>
      </c>
      <c r="Q122" s="34">
        <f>Q123</f>
        <v>321232</v>
      </c>
      <c r="R122" s="17"/>
    </row>
    <row r="123" spans="1:18" ht="25.5">
      <c r="A123" s="5" t="s">
        <v>24</v>
      </c>
      <c r="B123" s="25">
        <v>902</v>
      </c>
      <c r="C123" s="25" t="s">
        <v>19</v>
      </c>
      <c r="D123" s="25" t="s">
        <v>46</v>
      </c>
      <c r="E123" s="25" t="s">
        <v>242</v>
      </c>
      <c r="F123" s="35">
        <v>200</v>
      </c>
      <c r="G123" s="33">
        <f>G124</f>
        <v>100000</v>
      </c>
      <c r="H123" s="23"/>
      <c r="I123" s="23"/>
      <c r="J123" s="23"/>
      <c r="K123" s="23"/>
      <c r="L123" s="23"/>
      <c r="M123" s="34">
        <f>M124</f>
        <v>20000</v>
      </c>
      <c r="N123" s="34"/>
      <c r="O123" s="34"/>
      <c r="P123" s="34">
        <f>P124</f>
        <v>201232</v>
      </c>
      <c r="Q123" s="34">
        <f>Q124</f>
        <v>321232</v>
      </c>
      <c r="R123" s="17"/>
    </row>
    <row r="124" spans="1:18" ht="38.25">
      <c r="A124" s="5" t="s">
        <v>26</v>
      </c>
      <c r="B124" s="25">
        <v>902</v>
      </c>
      <c r="C124" s="25" t="s">
        <v>19</v>
      </c>
      <c r="D124" s="25" t="s">
        <v>46</v>
      </c>
      <c r="E124" s="25" t="s">
        <v>242</v>
      </c>
      <c r="F124" s="35">
        <v>240</v>
      </c>
      <c r="G124" s="33">
        <v>100000</v>
      </c>
      <c r="H124" s="23"/>
      <c r="I124" s="23"/>
      <c r="J124" s="23"/>
      <c r="K124" s="23"/>
      <c r="L124" s="23"/>
      <c r="M124" s="23">
        <v>20000</v>
      </c>
      <c r="N124" s="23"/>
      <c r="O124" s="23"/>
      <c r="P124" s="23">
        <v>201232</v>
      </c>
      <c r="Q124" s="34">
        <f>G124+H124+I124+J124+K124+L124+M124+N124+P124</f>
        <v>321232</v>
      </c>
      <c r="R124" s="17"/>
    </row>
    <row r="125" spans="1:18" ht="63.75">
      <c r="A125" s="5" t="s">
        <v>47</v>
      </c>
      <c r="B125" s="25">
        <v>902</v>
      </c>
      <c r="C125" s="25" t="s">
        <v>19</v>
      </c>
      <c r="D125" s="25" t="s">
        <v>46</v>
      </c>
      <c r="E125" s="25" t="s">
        <v>151</v>
      </c>
      <c r="F125" s="32" t="s">
        <v>0</v>
      </c>
      <c r="G125" s="33">
        <f>G126+G129+G131</f>
        <v>9184560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34">
        <f>Q126+Q129+Q131</f>
        <v>9184560</v>
      </c>
      <c r="R125" s="17"/>
    </row>
    <row r="126" spans="1:18" ht="63.75">
      <c r="A126" s="5" t="s">
        <v>20</v>
      </c>
      <c r="B126" s="25">
        <v>902</v>
      </c>
      <c r="C126" s="25" t="s">
        <v>19</v>
      </c>
      <c r="D126" s="25" t="s">
        <v>46</v>
      </c>
      <c r="E126" s="25" t="s">
        <v>151</v>
      </c>
      <c r="F126" s="35" t="s">
        <v>21</v>
      </c>
      <c r="G126" s="33">
        <f>G127</f>
        <v>7769048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34">
        <f>Q127</f>
        <v>7769048</v>
      </c>
      <c r="R126" s="17"/>
    </row>
    <row r="127" spans="1:18" ht="25.5">
      <c r="A127" s="6" t="s">
        <v>42</v>
      </c>
      <c r="B127" s="25">
        <v>902</v>
      </c>
      <c r="C127" s="25" t="s">
        <v>19</v>
      </c>
      <c r="D127" s="25" t="s">
        <v>46</v>
      </c>
      <c r="E127" s="25" t="s">
        <v>151</v>
      </c>
      <c r="F127" s="35" t="s">
        <v>43</v>
      </c>
      <c r="G127" s="33">
        <f>G128</f>
        <v>7769048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34">
        <f>Q128</f>
        <v>7769048</v>
      </c>
      <c r="R127" s="17"/>
    </row>
    <row r="128" spans="1:18" ht="25.5">
      <c r="A128" s="5" t="s">
        <v>234</v>
      </c>
      <c r="B128" s="25">
        <v>902</v>
      </c>
      <c r="C128" s="25" t="s">
        <v>19</v>
      </c>
      <c r="D128" s="25" t="s">
        <v>46</v>
      </c>
      <c r="E128" s="25" t="s">
        <v>151</v>
      </c>
      <c r="F128" s="35">
        <v>111</v>
      </c>
      <c r="G128" s="33">
        <v>7769048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34">
        <f>G128+H128+I128+J128+K128+L128+M128+N128</f>
        <v>7769048</v>
      </c>
      <c r="R128" s="17"/>
    </row>
    <row r="129" spans="1:18" ht="25.5">
      <c r="A129" s="5" t="s">
        <v>24</v>
      </c>
      <c r="B129" s="25">
        <v>902</v>
      </c>
      <c r="C129" s="25" t="s">
        <v>19</v>
      </c>
      <c r="D129" s="25" t="s">
        <v>46</v>
      </c>
      <c r="E129" s="25" t="s">
        <v>151</v>
      </c>
      <c r="F129" s="35" t="s">
        <v>25</v>
      </c>
      <c r="G129" s="33">
        <f>G130</f>
        <v>1380812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34">
        <f>Q130</f>
        <v>1380812</v>
      </c>
      <c r="R129" s="17"/>
    </row>
    <row r="130" spans="1:18" ht="38.25">
      <c r="A130" s="5" t="s">
        <v>26</v>
      </c>
      <c r="B130" s="25">
        <v>902</v>
      </c>
      <c r="C130" s="25" t="s">
        <v>19</v>
      </c>
      <c r="D130" s="25" t="s">
        <v>46</v>
      </c>
      <c r="E130" s="25" t="s">
        <v>151</v>
      </c>
      <c r="F130" s="35" t="s">
        <v>27</v>
      </c>
      <c r="G130" s="33">
        <v>1380812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34">
        <f>G130+H130+I130+J130+K130+L130+M130+N130</f>
        <v>1380812</v>
      </c>
      <c r="R130" s="17"/>
    </row>
    <row r="131" spans="1:18" ht="34.5" customHeight="1">
      <c r="A131" s="5" t="s">
        <v>28</v>
      </c>
      <c r="B131" s="25">
        <v>902</v>
      </c>
      <c r="C131" s="25" t="s">
        <v>19</v>
      </c>
      <c r="D131" s="25" t="s">
        <v>46</v>
      </c>
      <c r="E131" s="25" t="s">
        <v>151</v>
      </c>
      <c r="F131" s="35" t="s">
        <v>29</v>
      </c>
      <c r="G131" s="33">
        <f>G132</f>
        <v>34700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34">
        <f>Q132</f>
        <v>34700</v>
      </c>
      <c r="R131" s="17"/>
    </row>
    <row r="132" spans="1:18" ht="34.5" customHeight="1">
      <c r="A132" s="5" t="s">
        <v>102</v>
      </c>
      <c r="B132" s="25">
        <v>902</v>
      </c>
      <c r="C132" s="25" t="s">
        <v>19</v>
      </c>
      <c r="D132" s="25" t="s">
        <v>46</v>
      </c>
      <c r="E132" s="25" t="s">
        <v>151</v>
      </c>
      <c r="F132" s="35">
        <v>850</v>
      </c>
      <c r="G132" s="33">
        <f>G133+G134</f>
        <v>34700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34">
        <f>Q133+Q134</f>
        <v>34700</v>
      </c>
      <c r="R132" s="17"/>
    </row>
    <row r="133" spans="1:18" ht="25.5">
      <c r="A133" s="5" t="s">
        <v>30</v>
      </c>
      <c r="B133" s="25">
        <v>902</v>
      </c>
      <c r="C133" s="25" t="s">
        <v>19</v>
      </c>
      <c r="D133" s="25" t="s">
        <v>46</v>
      </c>
      <c r="E133" s="25" t="s">
        <v>151</v>
      </c>
      <c r="F133" s="35" t="s">
        <v>31</v>
      </c>
      <c r="G133" s="33">
        <v>16000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34">
        <f>G133+H133+I133+J133+K133+L133+M133+N133</f>
        <v>16000</v>
      </c>
      <c r="R133" s="17"/>
    </row>
    <row r="134" spans="1:18" ht="12.75">
      <c r="A134" s="5" t="s">
        <v>32</v>
      </c>
      <c r="B134" s="25">
        <v>902</v>
      </c>
      <c r="C134" s="25" t="s">
        <v>19</v>
      </c>
      <c r="D134" s="25" t="s">
        <v>46</v>
      </c>
      <c r="E134" s="25" t="s">
        <v>151</v>
      </c>
      <c r="F134" s="35" t="s">
        <v>33</v>
      </c>
      <c r="G134" s="33">
        <v>18700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34">
        <f>G134+H134+I134+J134+K134+L134+M134+N134</f>
        <v>18700</v>
      </c>
      <c r="R134" s="17"/>
    </row>
    <row r="135" spans="1:18" ht="78" customHeight="1" hidden="1">
      <c r="A135" s="5" t="s">
        <v>272</v>
      </c>
      <c r="B135" s="25">
        <v>902</v>
      </c>
      <c r="C135" s="25" t="s">
        <v>19</v>
      </c>
      <c r="D135" s="25" t="s">
        <v>46</v>
      </c>
      <c r="E135" s="25" t="s">
        <v>242</v>
      </c>
      <c r="F135" s="35"/>
      <c r="G135" s="33">
        <f>G136</f>
        <v>0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34">
        <f>Q136</f>
        <v>100000</v>
      </c>
      <c r="R135" s="17"/>
    </row>
    <row r="136" spans="1:18" ht="25.5" hidden="1">
      <c r="A136" s="5" t="s">
        <v>24</v>
      </c>
      <c r="B136" s="25">
        <v>902</v>
      </c>
      <c r="C136" s="25" t="s">
        <v>19</v>
      </c>
      <c r="D136" s="25" t="s">
        <v>46</v>
      </c>
      <c r="E136" s="25" t="s">
        <v>242</v>
      </c>
      <c r="F136" s="35">
        <v>200</v>
      </c>
      <c r="G136" s="33">
        <f>G137</f>
        <v>0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34">
        <f>Q137</f>
        <v>100000</v>
      </c>
      <c r="R136" s="17"/>
    </row>
    <row r="137" spans="1:18" ht="38.25" hidden="1">
      <c r="A137" s="5" t="s">
        <v>26</v>
      </c>
      <c r="B137" s="25">
        <v>902</v>
      </c>
      <c r="C137" s="25" t="s">
        <v>19</v>
      </c>
      <c r="D137" s="25" t="s">
        <v>46</v>
      </c>
      <c r="E137" s="25" t="s">
        <v>242</v>
      </c>
      <c r="F137" s="35">
        <v>240</v>
      </c>
      <c r="G137" s="33">
        <v>0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34">
        <v>100000</v>
      </c>
      <c r="R137" s="17"/>
    </row>
    <row r="138" spans="1:18" ht="82.5" customHeight="1">
      <c r="A138" s="5" t="s">
        <v>273</v>
      </c>
      <c r="B138" s="25">
        <v>902</v>
      </c>
      <c r="C138" s="25" t="s">
        <v>19</v>
      </c>
      <c r="D138" s="25" t="s">
        <v>46</v>
      </c>
      <c r="E138" s="25" t="s">
        <v>243</v>
      </c>
      <c r="F138" s="35"/>
      <c r="G138" s="33">
        <f>G139</f>
        <v>50000</v>
      </c>
      <c r="H138" s="34">
        <f>H139</f>
        <v>235071</v>
      </c>
      <c r="I138" s="34"/>
      <c r="J138" s="34"/>
      <c r="K138" s="34"/>
      <c r="L138" s="34"/>
      <c r="M138" s="34"/>
      <c r="N138" s="34"/>
      <c r="O138" s="34"/>
      <c r="P138" s="34"/>
      <c r="Q138" s="34">
        <f>Q139</f>
        <v>285071</v>
      </c>
      <c r="R138" s="17"/>
    </row>
    <row r="139" spans="1:18" ht="25.5">
      <c r="A139" s="5" t="s">
        <v>24</v>
      </c>
      <c r="B139" s="25">
        <v>902</v>
      </c>
      <c r="C139" s="25" t="s">
        <v>19</v>
      </c>
      <c r="D139" s="25" t="s">
        <v>46</v>
      </c>
      <c r="E139" s="25" t="s">
        <v>243</v>
      </c>
      <c r="F139" s="35">
        <v>200</v>
      </c>
      <c r="G139" s="33">
        <f>G140</f>
        <v>50000</v>
      </c>
      <c r="H139" s="34">
        <f>H140</f>
        <v>235071</v>
      </c>
      <c r="I139" s="34"/>
      <c r="J139" s="34"/>
      <c r="K139" s="34"/>
      <c r="L139" s="34"/>
      <c r="M139" s="34"/>
      <c r="N139" s="34"/>
      <c r="O139" s="34"/>
      <c r="P139" s="34"/>
      <c r="Q139" s="34">
        <f>Q140</f>
        <v>285071</v>
      </c>
      <c r="R139" s="17"/>
    </row>
    <row r="140" spans="1:18" ht="38.25">
      <c r="A140" s="5" t="s">
        <v>26</v>
      </c>
      <c r="B140" s="25">
        <v>902</v>
      </c>
      <c r="C140" s="25" t="s">
        <v>19</v>
      </c>
      <c r="D140" s="25" t="s">
        <v>46</v>
      </c>
      <c r="E140" s="25" t="s">
        <v>243</v>
      </c>
      <c r="F140" s="35">
        <v>240</v>
      </c>
      <c r="G140" s="33">
        <v>50000</v>
      </c>
      <c r="H140" s="23">
        <v>235071</v>
      </c>
      <c r="I140" s="23"/>
      <c r="J140" s="23"/>
      <c r="K140" s="23"/>
      <c r="L140" s="23"/>
      <c r="M140" s="23"/>
      <c r="N140" s="23"/>
      <c r="O140" s="23"/>
      <c r="P140" s="23"/>
      <c r="Q140" s="34">
        <f>G140+H140+I140+J140+K140+L140+M140+N140</f>
        <v>285071</v>
      </c>
      <c r="R140" s="17"/>
    </row>
    <row r="141" spans="1:18" ht="12.75">
      <c r="A141" s="5" t="s">
        <v>106</v>
      </c>
      <c r="B141" s="25">
        <v>902</v>
      </c>
      <c r="C141" s="25" t="s">
        <v>19</v>
      </c>
      <c r="D141" s="25" t="s">
        <v>46</v>
      </c>
      <c r="E141" s="25" t="s">
        <v>107</v>
      </c>
      <c r="F141" s="35"/>
      <c r="G141" s="33"/>
      <c r="H141" s="23"/>
      <c r="I141" s="23"/>
      <c r="J141" s="23"/>
      <c r="K141" s="23"/>
      <c r="L141" s="34">
        <f>L142</f>
        <v>8700</v>
      </c>
      <c r="M141" s="34"/>
      <c r="N141" s="34"/>
      <c r="O141" s="34">
        <f>O142</f>
        <v>11960</v>
      </c>
      <c r="P141" s="34"/>
      <c r="Q141" s="34">
        <f>Q142</f>
        <v>20660</v>
      </c>
      <c r="R141" s="17"/>
    </row>
    <row r="142" spans="1:18" ht="12.75">
      <c r="A142" s="5" t="s">
        <v>28</v>
      </c>
      <c r="B142" s="25">
        <v>902</v>
      </c>
      <c r="C142" s="25" t="s">
        <v>19</v>
      </c>
      <c r="D142" s="25" t="s">
        <v>46</v>
      </c>
      <c r="E142" s="25" t="s">
        <v>107</v>
      </c>
      <c r="F142" s="35">
        <v>800</v>
      </c>
      <c r="G142" s="33"/>
      <c r="H142" s="23"/>
      <c r="I142" s="23"/>
      <c r="J142" s="23"/>
      <c r="K142" s="23"/>
      <c r="L142" s="34">
        <f>L143</f>
        <v>8700</v>
      </c>
      <c r="M142" s="34"/>
      <c r="N142" s="34"/>
      <c r="O142" s="34">
        <f>O143</f>
        <v>11960</v>
      </c>
      <c r="P142" s="34"/>
      <c r="Q142" s="34">
        <f>Q143</f>
        <v>20660</v>
      </c>
      <c r="R142" s="17"/>
    </row>
    <row r="143" spans="1:18" ht="12.75">
      <c r="A143" s="5" t="s">
        <v>60</v>
      </c>
      <c r="B143" s="25">
        <v>902</v>
      </c>
      <c r="C143" s="25" t="s">
        <v>19</v>
      </c>
      <c r="D143" s="25" t="s">
        <v>46</v>
      </c>
      <c r="E143" s="25" t="s">
        <v>107</v>
      </c>
      <c r="F143" s="35">
        <v>870</v>
      </c>
      <c r="G143" s="33"/>
      <c r="H143" s="23"/>
      <c r="I143" s="23"/>
      <c r="J143" s="23"/>
      <c r="K143" s="23"/>
      <c r="L143" s="23">
        <v>8700</v>
      </c>
      <c r="M143" s="23"/>
      <c r="N143" s="23"/>
      <c r="O143" s="23">
        <v>11960</v>
      </c>
      <c r="P143" s="23"/>
      <c r="Q143" s="34">
        <f>G143+H143+I143+J143+K143+L143+M143+N143+O143</f>
        <v>20660</v>
      </c>
      <c r="R143" s="17"/>
    </row>
    <row r="144" spans="1:18" ht="12.75">
      <c r="A144" s="27" t="s">
        <v>244</v>
      </c>
      <c r="B144" s="28">
        <v>902</v>
      </c>
      <c r="C144" s="28" t="s">
        <v>19</v>
      </c>
      <c r="D144" s="28">
        <v>10</v>
      </c>
      <c r="E144" s="28"/>
      <c r="F144" s="29"/>
      <c r="G144" s="14">
        <f>G145</f>
        <v>6000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7">
        <f>Q145</f>
        <v>6000</v>
      </c>
      <c r="R144" s="17"/>
    </row>
    <row r="145" spans="1:18" ht="43.5" customHeight="1">
      <c r="A145" s="5" t="s">
        <v>245</v>
      </c>
      <c r="B145" s="25">
        <v>902</v>
      </c>
      <c r="C145" s="25" t="s">
        <v>19</v>
      </c>
      <c r="D145" s="25">
        <v>10</v>
      </c>
      <c r="E145" s="25" t="s">
        <v>246</v>
      </c>
      <c r="F145" s="35"/>
      <c r="G145" s="33">
        <f>G146</f>
        <v>6000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34">
        <f>Q146</f>
        <v>6000</v>
      </c>
      <c r="R145" s="17"/>
    </row>
    <row r="146" spans="1:18" ht="25.5">
      <c r="A146" s="5" t="s">
        <v>24</v>
      </c>
      <c r="B146" s="25">
        <v>902</v>
      </c>
      <c r="C146" s="25" t="s">
        <v>19</v>
      </c>
      <c r="D146" s="25">
        <v>10</v>
      </c>
      <c r="E146" s="25" t="s">
        <v>246</v>
      </c>
      <c r="F146" s="35">
        <v>200</v>
      </c>
      <c r="G146" s="33">
        <f>G147</f>
        <v>6000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34">
        <f>Q147</f>
        <v>6000</v>
      </c>
      <c r="R146" s="17"/>
    </row>
    <row r="147" spans="1:18" ht="38.25">
      <c r="A147" s="5" t="s">
        <v>26</v>
      </c>
      <c r="B147" s="25">
        <v>902</v>
      </c>
      <c r="C147" s="25" t="s">
        <v>19</v>
      </c>
      <c r="D147" s="25">
        <v>10</v>
      </c>
      <c r="E147" s="25" t="s">
        <v>246</v>
      </c>
      <c r="F147" s="35">
        <v>240</v>
      </c>
      <c r="G147" s="33">
        <v>6000</v>
      </c>
      <c r="H147" s="23"/>
      <c r="I147" s="23"/>
      <c r="J147" s="23"/>
      <c r="K147" s="23"/>
      <c r="L147" s="23"/>
      <c r="M147" s="23"/>
      <c r="N147" s="23"/>
      <c r="O147" s="23"/>
      <c r="P147" s="23"/>
      <c r="Q147" s="34">
        <f>G147+H147+I147+J147+K147+L147+M147+N147</f>
        <v>6000</v>
      </c>
      <c r="R147" s="17"/>
    </row>
    <row r="148" spans="1:18" ht="25.5">
      <c r="A148" s="27" t="s">
        <v>108</v>
      </c>
      <c r="B148" s="28">
        <v>902</v>
      </c>
      <c r="C148" s="28" t="s">
        <v>19</v>
      </c>
      <c r="D148" s="28">
        <v>14</v>
      </c>
      <c r="E148" s="28"/>
      <c r="F148" s="29"/>
      <c r="G148" s="14">
        <f>G149</f>
        <v>40200</v>
      </c>
      <c r="H148" s="23"/>
      <c r="I148" s="23"/>
      <c r="J148" s="23"/>
      <c r="K148" s="23"/>
      <c r="L148" s="23"/>
      <c r="M148" s="23"/>
      <c r="N148" s="23"/>
      <c r="O148" s="23"/>
      <c r="P148" s="23"/>
      <c r="Q148" s="7">
        <f>Q149</f>
        <v>40200</v>
      </c>
      <c r="R148" s="17"/>
    </row>
    <row r="149" spans="1:18" ht="64.5" customHeight="1">
      <c r="A149" s="5" t="s">
        <v>153</v>
      </c>
      <c r="B149" s="25">
        <v>902</v>
      </c>
      <c r="C149" s="25" t="s">
        <v>19</v>
      </c>
      <c r="D149" s="25">
        <v>14</v>
      </c>
      <c r="E149" s="25" t="s">
        <v>152</v>
      </c>
      <c r="F149" s="35"/>
      <c r="G149" s="33">
        <f>G150</f>
        <v>40200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34">
        <f>Q150</f>
        <v>40200</v>
      </c>
      <c r="R149" s="17"/>
    </row>
    <row r="150" spans="1:18" ht="25.5">
      <c r="A150" s="5" t="s">
        <v>24</v>
      </c>
      <c r="B150" s="25">
        <v>902</v>
      </c>
      <c r="C150" s="25" t="s">
        <v>19</v>
      </c>
      <c r="D150" s="25">
        <v>14</v>
      </c>
      <c r="E150" s="25" t="s">
        <v>152</v>
      </c>
      <c r="F150" s="35">
        <v>200</v>
      </c>
      <c r="G150" s="33">
        <f>G151</f>
        <v>40200</v>
      </c>
      <c r="H150" s="23"/>
      <c r="I150" s="23"/>
      <c r="J150" s="23"/>
      <c r="K150" s="23"/>
      <c r="L150" s="23"/>
      <c r="M150" s="23"/>
      <c r="N150" s="23"/>
      <c r="O150" s="23"/>
      <c r="P150" s="23"/>
      <c r="Q150" s="34">
        <f>Q151</f>
        <v>40200</v>
      </c>
      <c r="R150" s="17"/>
    </row>
    <row r="151" spans="1:18" ht="38.25">
      <c r="A151" s="5" t="s">
        <v>26</v>
      </c>
      <c r="B151" s="25">
        <v>902</v>
      </c>
      <c r="C151" s="25" t="s">
        <v>19</v>
      </c>
      <c r="D151" s="25">
        <v>14</v>
      </c>
      <c r="E151" s="25" t="s">
        <v>152</v>
      </c>
      <c r="F151" s="35">
        <v>240</v>
      </c>
      <c r="G151" s="33">
        <v>40200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34">
        <f>G151+H151+I151+J151+K151+L151+M151+N151</f>
        <v>40200</v>
      </c>
      <c r="R151" s="17"/>
    </row>
    <row r="152" spans="1:18" ht="12.75">
      <c r="A152" s="27" t="s">
        <v>49</v>
      </c>
      <c r="B152" s="28">
        <v>902</v>
      </c>
      <c r="C152" s="28" t="s">
        <v>36</v>
      </c>
      <c r="D152" s="30" t="s">
        <v>0</v>
      </c>
      <c r="E152" s="30" t="s">
        <v>0</v>
      </c>
      <c r="F152" s="35"/>
      <c r="G152" s="14">
        <f aca="true" t="shared" si="6" ref="G152:Q152">G153+G157+G167</f>
        <v>9825471</v>
      </c>
      <c r="H152" s="7">
        <f t="shared" si="6"/>
        <v>30234914.6</v>
      </c>
      <c r="I152" s="7">
        <f t="shared" si="6"/>
        <v>3919200</v>
      </c>
      <c r="J152" s="7">
        <f t="shared" si="6"/>
        <v>30338550</v>
      </c>
      <c r="K152" s="7">
        <f t="shared" si="6"/>
        <v>2820000</v>
      </c>
      <c r="L152" s="7">
        <f t="shared" si="6"/>
        <v>139382.48</v>
      </c>
      <c r="M152" s="7">
        <f t="shared" si="6"/>
        <v>9103816.95</v>
      </c>
      <c r="N152" s="7">
        <f t="shared" si="6"/>
        <v>4594953</v>
      </c>
      <c r="O152" s="7">
        <f t="shared" si="6"/>
        <v>600000</v>
      </c>
      <c r="P152" s="7">
        <f t="shared" si="6"/>
        <v>11041120</v>
      </c>
      <c r="Q152" s="7">
        <f t="shared" si="6"/>
        <v>102632408.03000002</v>
      </c>
      <c r="R152" s="17"/>
    </row>
    <row r="153" spans="1:18" ht="12.75">
      <c r="A153" s="27" t="s">
        <v>50</v>
      </c>
      <c r="B153" s="28">
        <v>902</v>
      </c>
      <c r="C153" s="28" t="s">
        <v>36</v>
      </c>
      <c r="D153" s="28" t="s">
        <v>51</v>
      </c>
      <c r="E153" s="25"/>
      <c r="F153" s="35"/>
      <c r="G153" s="14">
        <f>G154</f>
        <v>1761000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7">
        <f>Q154</f>
        <v>1761000</v>
      </c>
      <c r="R153" s="17"/>
    </row>
    <row r="154" spans="1:18" ht="38.25">
      <c r="A154" s="36" t="s">
        <v>155</v>
      </c>
      <c r="B154" s="25">
        <v>902</v>
      </c>
      <c r="C154" s="25" t="s">
        <v>36</v>
      </c>
      <c r="D154" s="25" t="s">
        <v>51</v>
      </c>
      <c r="E154" s="25" t="s">
        <v>154</v>
      </c>
      <c r="F154" s="35"/>
      <c r="G154" s="33">
        <f>G155</f>
        <v>1761000</v>
      </c>
      <c r="H154" s="23"/>
      <c r="I154" s="23"/>
      <c r="J154" s="23"/>
      <c r="K154" s="23"/>
      <c r="L154" s="23"/>
      <c r="M154" s="23"/>
      <c r="N154" s="23"/>
      <c r="O154" s="23"/>
      <c r="P154" s="23"/>
      <c r="Q154" s="34">
        <f>Q155</f>
        <v>1761000</v>
      </c>
      <c r="R154" s="17"/>
    </row>
    <row r="155" spans="1:18" ht="44.25" customHeight="1">
      <c r="A155" s="5" t="s">
        <v>28</v>
      </c>
      <c r="B155" s="25">
        <v>902</v>
      </c>
      <c r="C155" s="25" t="s">
        <v>36</v>
      </c>
      <c r="D155" s="25" t="s">
        <v>51</v>
      </c>
      <c r="E155" s="25" t="s">
        <v>154</v>
      </c>
      <c r="F155" s="35">
        <v>800</v>
      </c>
      <c r="G155" s="33">
        <f>G156</f>
        <v>1761000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34">
        <f>Q156</f>
        <v>1761000</v>
      </c>
      <c r="R155" s="17"/>
    </row>
    <row r="156" spans="1:18" ht="38.25">
      <c r="A156" s="5" t="s">
        <v>109</v>
      </c>
      <c r="B156" s="25">
        <v>902</v>
      </c>
      <c r="C156" s="25" t="s">
        <v>36</v>
      </c>
      <c r="D156" s="25" t="s">
        <v>51</v>
      </c>
      <c r="E156" s="25" t="s">
        <v>154</v>
      </c>
      <c r="F156" s="35">
        <v>810</v>
      </c>
      <c r="G156" s="33">
        <v>1761000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34">
        <f>G156+H156+I156+J156+K156+L156+M156+N156</f>
        <v>1761000</v>
      </c>
      <c r="R156" s="17"/>
    </row>
    <row r="157" spans="1:18" ht="12.75">
      <c r="A157" s="27" t="s">
        <v>89</v>
      </c>
      <c r="B157" s="28">
        <v>902</v>
      </c>
      <c r="C157" s="28" t="s">
        <v>36</v>
      </c>
      <c r="D157" s="28" t="s">
        <v>46</v>
      </c>
      <c r="E157" s="30" t="s">
        <v>0</v>
      </c>
      <c r="F157" s="31" t="s">
        <v>0</v>
      </c>
      <c r="G157" s="14">
        <f>G158+G164</f>
        <v>7725471</v>
      </c>
      <c r="H157" s="7">
        <f>H158+H164</f>
        <v>30232965.6</v>
      </c>
      <c r="I157" s="7">
        <f>I158+I164</f>
        <v>3919200</v>
      </c>
      <c r="J157" s="7">
        <f>J158+J164+J161</f>
        <v>30338550</v>
      </c>
      <c r="K157" s="7">
        <f>K158+K164+K161</f>
        <v>2820000</v>
      </c>
      <c r="L157" s="7"/>
      <c r="M157" s="7">
        <f>M158+M164+M161</f>
        <v>9102816.95</v>
      </c>
      <c r="N157" s="7">
        <f>N158+N164+N161</f>
        <v>4594953</v>
      </c>
      <c r="O157" s="7">
        <f>O158+O164+O161</f>
        <v>600000</v>
      </c>
      <c r="P157" s="7">
        <f>P158+P164+P161</f>
        <v>11041120</v>
      </c>
      <c r="Q157" s="7">
        <f>Q158+Q164+Q161</f>
        <v>100375076.55000001</v>
      </c>
      <c r="R157" s="17"/>
    </row>
    <row r="158" spans="1:18" ht="51">
      <c r="A158" s="36" t="s">
        <v>157</v>
      </c>
      <c r="B158" s="25">
        <v>902</v>
      </c>
      <c r="C158" s="25" t="s">
        <v>36</v>
      </c>
      <c r="D158" s="25" t="s">
        <v>46</v>
      </c>
      <c r="E158" s="25" t="s">
        <v>156</v>
      </c>
      <c r="F158" s="32"/>
      <c r="G158" s="33">
        <f>G159</f>
        <v>7007271</v>
      </c>
      <c r="H158" s="34">
        <f>H159</f>
        <v>499321.6</v>
      </c>
      <c r="I158" s="34"/>
      <c r="J158" s="34"/>
      <c r="K158" s="34">
        <f>K159</f>
        <v>2630000</v>
      </c>
      <c r="L158" s="34"/>
      <c r="M158" s="34"/>
      <c r="N158" s="34">
        <f>N159</f>
        <v>4097440</v>
      </c>
      <c r="O158" s="34"/>
      <c r="P158" s="34">
        <f>P159</f>
        <v>4691120</v>
      </c>
      <c r="Q158" s="34">
        <f>Q159</f>
        <v>18925152.6</v>
      </c>
      <c r="R158" s="17"/>
    </row>
    <row r="159" spans="1:18" ht="25.5">
      <c r="A159" s="5" t="s">
        <v>24</v>
      </c>
      <c r="B159" s="25">
        <v>902</v>
      </c>
      <c r="C159" s="25" t="s">
        <v>36</v>
      </c>
      <c r="D159" s="25" t="s">
        <v>46</v>
      </c>
      <c r="E159" s="25" t="s">
        <v>156</v>
      </c>
      <c r="F159" s="35">
        <v>200</v>
      </c>
      <c r="G159" s="33">
        <f>G160</f>
        <v>7007271</v>
      </c>
      <c r="H159" s="34">
        <f>H160</f>
        <v>499321.6</v>
      </c>
      <c r="I159" s="34"/>
      <c r="J159" s="34"/>
      <c r="K159" s="34">
        <f>K160</f>
        <v>2630000</v>
      </c>
      <c r="L159" s="34"/>
      <c r="M159" s="34"/>
      <c r="N159" s="34">
        <f>N160</f>
        <v>4097440</v>
      </c>
      <c r="O159" s="34"/>
      <c r="P159" s="34">
        <f>P160</f>
        <v>4691120</v>
      </c>
      <c r="Q159" s="34">
        <f>Q160</f>
        <v>18925152.6</v>
      </c>
      <c r="R159" s="17"/>
    </row>
    <row r="160" spans="1:18" ht="38.25">
      <c r="A160" s="5" t="s">
        <v>26</v>
      </c>
      <c r="B160" s="25">
        <v>902</v>
      </c>
      <c r="C160" s="25" t="s">
        <v>36</v>
      </c>
      <c r="D160" s="25" t="s">
        <v>46</v>
      </c>
      <c r="E160" s="25" t="s">
        <v>156</v>
      </c>
      <c r="F160" s="35">
        <v>240</v>
      </c>
      <c r="G160" s="33">
        <v>7007271</v>
      </c>
      <c r="H160" s="23">
        <v>499321.6</v>
      </c>
      <c r="I160" s="23"/>
      <c r="J160" s="23"/>
      <c r="K160" s="23">
        <v>2630000</v>
      </c>
      <c r="L160" s="23"/>
      <c r="M160" s="23"/>
      <c r="N160" s="23">
        <v>4097440</v>
      </c>
      <c r="O160" s="23"/>
      <c r="P160" s="23">
        <v>4691120</v>
      </c>
      <c r="Q160" s="34">
        <f>G160+H160+I160+J160+K160+L160+M160+N160+P160</f>
        <v>18925152.6</v>
      </c>
      <c r="R160" s="17"/>
    </row>
    <row r="161" spans="1:18" ht="33.75">
      <c r="A161" s="40" t="s">
        <v>295</v>
      </c>
      <c r="B161" s="25">
        <v>902</v>
      </c>
      <c r="C161" s="25" t="s">
        <v>36</v>
      </c>
      <c r="D161" s="25" t="s">
        <v>46</v>
      </c>
      <c r="E161" s="25" t="s">
        <v>301</v>
      </c>
      <c r="F161" s="35"/>
      <c r="G161" s="33"/>
      <c r="H161" s="23"/>
      <c r="I161" s="23"/>
      <c r="J161" s="23">
        <f>J162</f>
        <v>29528550</v>
      </c>
      <c r="K161" s="23"/>
      <c r="L161" s="23"/>
      <c r="M161" s="23"/>
      <c r="N161" s="23"/>
      <c r="O161" s="23"/>
      <c r="P161" s="23"/>
      <c r="Q161" s="34">
        <f>Q162</f>
        <v>29528550</v>
      </c>
      <c r="R161" s="17"/>
    </row>
    <row r="162" spans="1:18" ht="25.5">
      <c r="A162" s="5" t="s">
        <v>24</v>
      </c>
      <c r="B162" s="25">
        <v>902</v>
      </c>
      <c r="C162" s="25" t="s">
        <v>36</v>
      </c>
      <c r="D162" s="25" t="s">
        <v>46</v>
      </c>
      <c r="E162" s="25" t="s">
        <v>301</v>
      </c>
      <c r="F162" s="35">
        <v>200</v>
      </c>
      <c r="G162" s="33"/>
      <c r="H162" s="23"/>
      <c r="I162" s="23"/>
      <c r="J162" s="23">
        <f>J163</f>
        <v>29528550</v>
      </c>
      <c r="K162" s="23"/>
      <c r="L162" s="23"/>
      <c r="M162" s="23"/>
      <c r="N162" s="23"/>
      <c r="O162" s="23"/>
      <c r="P162" s="23"/>
      <c r="Q162" s="34">
        <f>Q163</f>
        <v>29528550</v>
      </c>
      <c r="R162" s="17"/>
    </row>
    <row r="163" spans="1:18" ht="38.25">
      <c r="A163" s="5" t="s">
        <v>26</v>
      </c>
      <c r="B163" s="25">
        <v>902</v>
      </c>
      <c r="C163" s="25" t="s">
        <v>36</v>
      </c>
      <c r="D163" s="25" t="s">
        <v>46</v>
      </c>
      <c r="E163" s="25" t="s">
        <v>301</v>
      </c>
      <c r="F163" s="35">
        <v>240</v>
      </c>
      <c r="G163" s="33"/>
      <c r="H163" s="23"/>
      <c r="I163" s="23"/>
      <c r="J163" s="23">
        <v>29528550</v>
      </c>
      <c r="K163" s="23"/>
      <c r="L163" s="23"/>
      <c r="M163" s="23"/>
      <c r="N163" s="23"/>
      <c r="O163" s="23"/>
      <c r="P163" s="23"/>
      <c r="Q163" s="34">
        <f>G163+H163+I163+J163+K163+L163+M163+N163</f>
        <v>29528550</v>
      </c>
      <c r="R163" s="17"/>
    </row>
    <row r="164" spans="1:18" ht="25.5">
      <c r="A164" s="36" t="s">
        <v>159</v>
      </c>
      <c r="B164" s="25">
        <v>902</v>
      </c>
      <c r="C164" s="25" t="s">
        <v>36</v>
      </c>
      <c r="D164" s="25" t="s">
        <v>46</v>
      </c>
      <c r="E164" s="25" t="s">
        <v>158</v>
      </c>
      <c r="F164" s="32"/>
      <c r="G164" s="33">
        <f aca="true" t="shared" si="7" ref="G164:Q165">G165</f>
        <v>718200</v>
      </c>
      <c r="H164" s="34">
        <f t="shared" si="7"/>
        <v>29733644</v>
      </c>
      <c r="I164" s="34">
        <f t="shared" si="7"/>
        <v>3919200</v>
      </c>
      <c r="J164" s="34">
        <f>J165</f>
        <v>810000</v>
      </c>
      <c r="K164" s="34">
        <f t="shared" si="7"/>
        <v>190000</v>
      </c>
      <c r="L164" s="34"/>
      <c r="M164" s="34">
        <f t="shared" si="7"/>
        <v>9102816.95</v>
      </c>
      <c r="N164" s="34">
        <f t="shared" si="7"/>
        <v>497513</v>
      </c>
      <c r="O164" s="34">
        <f t="shared" si="7"/>
        <v>600000</v>
      </c>
      <c r="P164" s="34">
        <f t="shared" si="7"/>
        <v>6350000</v>
      </c>
      <c r="Q164" s="34">
        <f t="shared" si="7"/>
        <v>51921373.95</v>
      </c>
      <c r="R164" s="17"/>
    </row>
    <row r="165" spans="1:18" ht="25.5">
      <c r="A165" s="5" t="s">
        <v>24</v>
      </c>
      <c r="B165" s="25">
        <v>902</v>
      </c>
      <c r="C165" s="25" t="s">
        <v>36</v>
      </c>
      <c r="D165" s="25" t="s">
        <v>46</v>
      </c>
      <c r="E165" s="25" t="s">
        <v>158</v>
      </c>
      <c r="F165" s="35">
        <v>200</v>
      </c>
      <c r="G165" s="33">
        <f t="shared" si="7"/>
        <v>718200</v>
      </c>
      <c r="H165" s="34">
        <f t="shared" si="7"/>
        <v>29733644</v>
      </c>
      <c r="I165" s="34">
        <f t="shared" si="7"/>
        <v>3919200</v>
      </c>
      <c r="J165" s="34">
        <f>J166</f>
        <v>810000</v>
      </c>
      <c r="K165" s="34">
        <f t="shared" si="7"/>
        <v>190000</v>
      </c>
      <c r="L165" s="34"/>
      <c r="M165" s="34">
        <f t="shared" si="7"/>
        <v>9102816.95</v>
      </c>
      <c r="N165" s="34">
        <f t="shared" si="7"/>
        <v>497513</v>
      </c>
      <c r="O165" s="34">
        <f t="shared" si="7"/>
        <v>600000</v>
      </c>
      <c r="P165" s="34">
        <f t="shared" si="7"/>
        <v>6350000</v>
      </c>
      <c r="Q165" s="34">
        <f t="shared" si="7"/>
        <v>51921373.95</v>
      </c>
      <c r="R165" s="17"/>
    </row>
    <row r="166" spans="1:18" ht="38.25">
      <c r="A166" s="5" t="s">
        <v>26</v>
      </c>
      <c r="B166" s="25">
        <v>902</v>
      </c>
      <c r="C166" s="25" t="s">
        <v>36</v>
      </c>
      <c r="D166" s="25" t="s">
        <v>46</v>
      </c>
      <c r="E166" s="25" t="s">
        <v>158</v>
      </c>
      <c r="F166" s="35">
        <v>240</v>
      </c>
      <c r="G166" s="33">
        <v>718200</v>
      </c>
      <c r="H166" s="23">
        <v>29733644</v>
      </c>
      <c r="I166" s="23">
        <v>3919200</v>
      </c>
      <c r="J166" s="23">
        <v>810000</v>
      </c>
      <c r="K166" s="23">
        <v>190000</v>
      </c>
      <c r="L166" s="23"/>
      <c r="M166" s="23">
        <v>9102816.95</v>
      </c>
      <c r="N166" s="23">
        <v>497513</v>
      </c>
      <c r="O166" s="23">
        <v>600000</v>
      </c>
      <c r="P166" s="23">
        <v>6350000</v>
      </c>
      <c r="Q166" s="34">
        <f>G166+H166+I166+J166+K166+L166+M166+N166+P166+O166</f>
        <v>51921373.95</v>
      </c>
      <c r="R166" s="17"/>
    </row>
    <row r="167" spans="1:18" ht="12.75">
      <c r="A167" s="27" t="s">
        <v>56</v>
      </c>
      <c r="B167" s="28">
        <v>902</v>
      </c>
      <c r="C167" s="28" t="s">
        <v>36</v>
      </c>
      <c r="D167" s="28" t="s">
        <v>57</v>
      </c>
      <c r="E167" s="30"/>
      <c r="F167" s="31"/>
      <c r="G167" s="14">
        <f>G178+G175</f>
        <v>339000</v>
      </c>
      <c r="H167" s="7">
        <f>H178+H184+H168</f>
        <v>1949</v>
      </c>
      <c r="I167" s="7"/>
      <c r="J167" s="7"/>
      <c r="K167" s="7"/>
      <c r="L167" s="7">
        <f>L178+L175+L168+L172</f>
        <v>139382.48</v>
      </c>
      <c r="M167" s="7">
        <f>M178+M175+M168+M172</f>
        <v>1000</v>
      </c>
      <c r="N167" s="7"/>
      <c r="O167" s="7"/>
      <c r="P167" s="7"/>
      <c r="Q167" s="7">
        <f>Q178+Q175+Q168+Q172</f>
        <v>496331.48</v>
      </c>
      <c r="R167" s="17"/>
    </row>
    <row r="168" spans="1:18" ht="25.5">
      <c r="A168" s="36" t="s">
        <v>144</v>
      </c>
      <c r="B168" s="25">
        <v>902</v>
      </c>
      <c r="C168" s="25" t="s">
        <v>36</v>
      </c>
      <c r="D168" s="25" t="s">
        <v>57</v>
      </c>
      <c r="E168" s="25" t="s">
        <v>146</v>
      </c>
      <c r="F168" s="32"/>
      <c r="G168" s="14"/>
      <c r="H168" s="7">
        <f>H169</f>
        <v>1949</v>
      </c>
      <c r="I168" s="7"/>
      <c r="J168" s="7"/>
      <c r="K168" s="7"/>
      <c r="L168" s="7"/>
      <c r="M168" s="7"/>
      <c r="N168" s="7"/>
      <c r="O168" s="7"/>
      <c r="P168" s="7"/>
      <c r="Q168" s="7">
        <f>Q169</f>
        <v>1949</v>
      </c>
      <c r="R168" s="17"/>
    </row>
    <row r="169" spans="1:18" ht="63.75">
      <c r="A169" s="5" t="s">
        <v>20</v>
      </c>
      <c r="B169" s="25">
        <v>902</v>
      </c>
      <c r="C169" s="25" t="s">
        <v>36</v>
      </c>
      <c r="D169" s="25" t="s">
        <v>57</v>
      </c>
      <c r="E169" s="25" t="s">
        <v>146</v>
      </c>
      <c r="F169" s="35" t="s">
        <v>21</v>
      </c>
      <c r="G169" s="14"/>
      <c r="H169" s="7">
        <f>H170</f>
        <v>1949</v>
      </c>
      <c r="I169" s="7"/>
      <c r="J169" s="7"/>
      <c r="K169" s="7"/>
      <c r="L169" s="7"/>
      <c r="M169" s="7"/>
      <c r="N169" s="7"/>
      <c r="O169" s="7"/>
      <c r="P169" s="7"/>
      <c r="Q169" s="7">
        <f>Q170</f>
        <v>1949</v>
      </c>
      <c r="R169" s="17"/>
    </row>
    <row r="170" spans="1:18" ht="25.5">
      <c r="A170" s="5" t="s">
        <v>22</v>
      </c>
      <c r="B170" s="25">
        <v>902</v>
      </c>
      <c r="C170" s="25" t="s">
        <v>36</v>
      </c>
      <c r="D170" s="25" t="s">
        <v>57</v>
      </c>
      <c r="E170" s="25" t="s">
        <v>146</v>
      </c>
      <c r="F170" s="35" t="s">
        <v>23</v>
      </c>
      <c r="G170" s="14"/>
      <c r="H170" s="7">
        <f>H171</f>
        <v>1949</v>
      </c>
      <c r="I170" s="7"/>
      <c r="J170" s="7"/>
      <c r="K170" s="7"/>
      <c r="L170" s="7"/>
      <c r="M170" s="7"/>
      <c r="N170" s="7"/>
      <c r="O170" s="7"/>
      <c r="P170" s="7"/>
      <c r="Q170" s="7">
        <f>Q171</f>
        <v>1949</v>
      </c>
      <c r="R170" s="17"/>
    </row>
    <row r="171" spans="1:18" ht="38.25">
      <c r="A171" s="5" t="s">
        <v>233</v>
      </c>
      <c r="B171" s="25">
        <v>902</v>
      </c>
      <c r="C171" s="25" t="s">
        <v>36</v>
      </c>
      <c r="D171" s="25" t="s">
        <v>57</v>
      </c>
      <c r="E171" s="25" t="s">
        <v>146</v>
      </c>
      <c r="F171" s="35">
        <v>121</v>
      </c>
      <c r="G171" s="14"/>
      <c r="H171" s="23">
        <v>1949</v>
      </c>
      <c r="I171" s="23"/>
      <c r="J171" s="23"/>
      <c r="K171" s="23"/>
      <c r="L171" s="23"/>
      <c r="M171" s="23"/>
      <c r="N171" s="23"/>
      <c r="O171" s="23"/>
      <c r="P171" s="23"/>
      <c r="Q171" s="34">
        <f>G171+H171+I171+J171+K171+L171+M171+N171</f>
        <v>1949</v>
      </c>
      <c r="R171" s="17"/>
    </row>
    <row r="172" spans="1:18" ht="63.75">
      <c r="A172" s="5" t="s">
        <v>271</v>
      </c>
      <c r="B172" s="25">
        <v>902</v>
      </c>
      <c r="C172" s="25" t="s">
        <v>36</v>
      </c>
      <c r="D172" s="25" t="s">
        <v>57</v>
      </c>
      <c r="E172" s="25" t="s">
        <v>270</v>
      </c>
      <c r="F172" s="35"/>
      <c r="G172" s="14"/>
      <c r="H172" s="23"/>
      <c r="I172" s="23"/>
      <c r="J172" s="23"/>
      <c r="K172" s="23"/>
      <c r="L172" s="34">
        <f aca="true" t="shared" si="8" ref="L172:Q173">L173</f>
        <v>139382.48</v>
      </c>
      <c r="M172" s="34">
        <f t="shared" si="8"/>
        <v>1000</v>
      </c>
      <c r="N172" s="34"/>
      <c r="O172" s="34"/>
      <c r="P172" s="34"/>
      <c r="Q172" s="34">
        <f t="shared" si="8"/>
        <v>140382.48</v>
      </c>
      <c r="R172" s="17"/>
    </row>
    <row r="173" spans="1:18" ht="25.5">
      <c r="A173" s="5" t="s">
        <v>24</v>
      </c>
      <c r="B173" s="25">
        <v>902</v>
      </c>
      <c r="C173" s="25" t="s">
        <v>36</v>
      </c>
      <c r="D173" s="25" t="s">
        <v>57</v>
      </c>
      <c r="E173" s="25" t="s">
        <v>270</v>
      </c>
      <c r="F173" s="35">
        <v>200</v>
      </c>
      <c r="G173" s="14"/>
      <c r="H173" s="23"/>
      <c r="I173" s="23"/>
      <c r="J173" s="23"/>
      <c r="K173" s="23"/>
      <c r="L173" s="34">
        <f t="shared" si="8"/>
        <v>139382.48</v>
      </c>
      <c r="M173" s="34">
        <f t="shared" si="8"/>
        <v>1000</v>
      </c>
      <c r="N173" s="34"/>
      <c r="O173" s="34"/>
      <c r="P173" s="34"/>
      <c r="Q173" s="34">
        <f t="shared" si="8"/>
        <v>140382.48</v>
      </c>
      <c r="R173" s="17"/>
    </row>
    <row r="174" spans="1:18" ht="38.25">
      <c r="A174" s="5" t="s">
        <v>26</v>
      </c>
      <c r="B174" s="25">
        <v>902</v>
      </c>
      <c r="C174" s="25" t="s">
        <v>36</v>
      </c>
      <c r="D174" s="25" t="s">
        <v>57</v>
      </c>
      <c r="E174" s="25" t="s">
        <v>270</v>
      </c>
      <c r="F174" s="35">
        <v>240</v>
      </c>
      <c r="G174" s="14"/>
      <c r="H174" s="23"/>
      <c r="I174" s="23"/>
      <c r="J174" s="23"/>
      <c r="K174" s="23"/>
      <c r="L174" s="23">
        <v>139382.48</v>
      </c>
      <c r="M174" s="23">
        <v>1000</v>
      </c>
      <c r="N174" s="23"/>
      <c r="O174" s="23"/>
      <c r="P174" s="23"/>
      <c r="Q174" s="34">
        <f>G174+H174+I174+J174+K174+L174+M174+N174</f>
        <v>140382.48</v>
      </c>
      <c r="R174" s="17"/>
    </row>
    <row r="175" spans="1:18" ht="38.25">
      <c r="A175" s="36" t="s">
        <v>279</v>
      </c>
      <c r="B175" s="25">
        <v>902</v>
      </c>
      <c r="C175" s="25" t="s">
        <v>36</v>
      </c>
      <c r="D175" s="25" t="s">
        <v>57</v>
      </c>
      <c r="E175" s="25" t="s">
        <v>247</v>
      </c>
      <c r="F175" s="35"/>
      <c r="G175" s="33">
        <f>G176</f>
        <v>10000</v>
      </c>
      <c r="H175" s="34">
        <f>H176</f>
        <v>15000</v>
      </c>
      <c r="I175" s="34"/>
      <c r="J175" s="34"/>
      <c r="K175" s="34"/>
      <c r="L175" s="34"/>
      <c r="M175" s="34"/>
      <c r="N175" s="34"/>
      <c r="O175" s="34"/>
      <c r="P175" s="34"/>
      <c r="Q175" s="34">
        <f>Q176</f>
        <v>25000</v>
      </c>
      <c r="R175" s="17"/>
    </row>
    <row r="176" spans="1:18" ht="25.5">
      <c r="A176" s="5" t="s">
        <v>24</v>
      </c>
      <c r="B176" s="25">
        <v>902</v>
      </c>
      <c r="C176" s="25" t="s">
        <v>36</v>
      </c>
      <c r="D176" s="25" t="s">
        <v>57</v>
      </c>
      <c r="E176" s="25" t="s">
        <v>247</v>
      </c>
      <c r="F176" s="35">
        <v>200</v>
      </c>
      <c r="G176" s="33">
        <f>G177</f>
        <v>10000</v>
      </c>
      <c r="H176" s="34">
        <f>H177</f>
        <v>15000</v>
      </c>
      <c r="I176" s="34"/>
      <c r="J176" s="34"/>
      <c r="K176" s="34"/>
      <c r="L176" s="34"/>
      <c r="M176" s="34"/>
      <c r="N176" s="34"/>
      <c r="O176" s="34"/>
      <c r="P176" s="34"/>
      <c r="Q176" s="34">
        <f>Q177</f>
        <v>25000</v>
      </c>
      <c r="R176" s="17"/>
    </row>
    <row r="177" spans="1:18" ht="38.25">
      <c r="A177" s="5" t="s">
        <v>26</v>
      </c>
      <c r="B177" s="25">
        <v>902</v>
      </c>
      <c r="C177" s="25" t="s">
        <v>36</v>
      </c>
      <c r="D177" s="25" t="s">
        <v>57</v>
      </c>
      <c r="E177" s="25" t="s">
        <v>247</v>
      </c>
      <c r="F177" s="35">
        <v>240</v>
      </c>
      <c r="G177" s="33">
        <v>10000</v>
      </c>
      <c r="H177" s="23">
        <v>15000</v>
      </c>
      <c r="I177" s="23"/>
      <c r="J177" s="23"/>
      <c r="K177" s="23"/>
      <c r="L177" s="23"/>
      <c r="M177" s="23"/>
      <c r="N177" s="23"/>
      <c r="O177" s="23"/>
      <c r="P177" s="23"/>
      <c r="Q177" s="34">
        <f>G177+H177+I177+J177+K177+L177+M177+N177</f>
        <v>25000</v>
      </c>
      <c r="R177" s="17"/>
    </row>
    <row r="178" spans="1:18" ht="51">
      <c r="A178" s="10" t="s">
        <v>280</v>
      </c>
      <c r="B178" s="25">
        <v>902</v>
      </c>
      <c r="C178" s="25" t="s">
        <v>36</v>
      </c>
      <c r="D178" s="25" t="s">
        <v>57</v>
      </c>
      <c r="E178" s="25" t="s">
        <v>110</v>
      </c>
      <c r="F178" s="35"/>
      <c r="G178" s="33">
        <f>G179+G182</f>
        <v>329000</v>
      </c>
      <c r="H178" s="23"/>
      <c r="I178" s="23"/>
      <c r="J178" s="23"/>
      <c r="K178" s="23"/>
      <c r="L178" s="23"/>
      <c r="M178" s="23"/>
      <c r="N178" s="23"/>
      <c r="O178" s="23"/>
      <c r="P178" s="23"/>
      <c r="Q178" s="34">
        <f>Q179+Q182</f>
        <v>329000</v>
      </c>
      <c r="R178" s="17"/>
    </row>
    <row r="179" spans="1:18" ht="63.75">
      <c r="A179" s="5" t="s">
        <v>20</v>
      </c>
      <c r="B179" s="25">
        <v>902</v>
      </c>
      <c r="C179" s="25" t="s">
        <v>36</v>
      </c>
      <c r="D179" s="25" t="s">
        <v>57</v>
      </c>
      <c r="E179" s="25" t="s">
        <v>110</v>
      </c>
      <c r="F179" s="35">
        <v>100</v>
      </c>
      <c r="G179" s="33">
        <f>G180</f>
        <v>205725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34">
        <f>Q180</f>
        <v>205725</v>
      </c>
      <c r="R179" s="17"/>
    </row>
    <row r="180" spans="1:18" ht="25.5">
      <c r="A180" s="5" t="s">
        <v>22</v>
      </c>
      <c r="B180" s="25">
        <v>902</v>
      </c>
      <c r="C180" s="25" t="s">
        <v>36</v>
      </c>
      <c r="D180" s="25" t="s">
        <v>57</v>
      </c>
      <c r="E180" s="25" t="s">
        <v>110</v>
      </c>
      <c r="F180" s="35">
        <v>120</v>
      </c>
      <c r="G180" s="33">
        <f>G181</f>
        <v>205725</v>
      </c>
      <c r="H180" s="23"/>
      <c r="I180" s="23"/>
      <c r="J180" s="23"/>
      <c r="K180" s="23"/>
      <c r="L180" s="23"/>
      <c r="M180" s="23"/>
      <c r="N180" s="23"/>
      <c r="O180" s="23"/>
      <c r="P180" s="23"/>
      <c r="Q180" s="34">
        <f>Q181</f>
        <v>205725</v>
      </c>
      <c r="R180" s="17"/>
    </row>
    <row r="181" spans="1:18" ht="38.25">
      <c r="A181" s="5" t="s">
        <v>233</v>
      </c>
      <c r="B181" s="25">
        <v>902</v>
      </c>
      <c r="C181" s="25" t="s">
        <v>36</v>
      </c>
      <c r="D181" s="25" t="s">
        <v>57</v>
      </c>
      <c r="E181" s="25" t="s">
        <v>110</v>
      </c>
      <c r="F181" s="35">
        <v>121</v>
      </c>
      <c r="G181" s="33">
        <v>205725</v>
      </c>
      <c r="H181" s="23"/>
      <c r="I181" s="23"/>
      <c r="J181" s="23"/>
      <c r="K181" s="23"/>
      <c r="L181" s="23"/>
      <c r="M181" s="23"/>
      <c r="N181" s="23"/>
      <c r="O181" s="23"/>
      <c r="P181" s="23"/>
      <c r="Q181" s="34">
        <f>G181+H181+I181+J181+K181+L181+M181+N181</f>
        <v>205725</v>
      </c>
      <c r="R181" s="17"/>
    </row>
    <row r="182" spans="1:18" ht="25.5">
      <c r="A182" s="5" t="s">
        <v>24</v>
      </c>
      <c r="B182" s="25">
        <v>902</v>
      </c>
      <c r="C182" s="25" t="s">
        <v>36</v>
      </c>
      <c r="D182" s="25" t="s">
        <v>57</v>
      </c>
      <c r="E182" s="25" t="s">
        <v>110</v>
      </c>
      <c r="F182" s="35">
        <v>200</v>
      </c>
      <c r="G182" s="33">
        <f>G183</f>
        <v>123275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34">
        <f>Q183</f>
        <v>123275</v>
      </c>
      <c r="R182" s="17"/>
    </row>
    <row r="183" spans="1:18" ht="38.25">
      <c r="A183" s="5" t="s">
        <v>26</v>
      </c>
      <c r="B183" s="25">
        <v>902</v>
      </c>
      <c r="C183" s="25" t="s">
        <v>36</v>
      </c>
      <c r="D183" s="25" t="s">
        <v>57</v>
      </c>
      <c r="E183" s="25" t="s">
        <v>110</v>
      </c>
      <c r="F183" s="35">
        <v>240</v>
      </c>
      <c r="G183" s="33">
        <v>123275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34">
        <f>G183+H183+I183+J183+K183+L183+M183+N183</f>
        <v>123275</v>
      </c>
      <c r="R183" s="17"/>
    </row>
    <row r="184" spans="1:18" ht="32.25" customHeight="1" hidden="1">
      <c r="A184" s="36" t="s">
        <v>279</v>
      </c>
      <c r="B184" s="25">
        <v>902</v>
      </c>
      <c r="C184" s="25" t="s">
        <v>36</v>
      </c>
      <c r="D184" s="25" t="s">
        <v>57</v>
      </c>
      <c r="E184" s="25" t="s">
        <v>247</v>
      </c>
      <c r="F184" s="35"/>
      <c r="G184" s="33">
        <f>G185</f>
        <v>0</v>
      </c>
      <c r="H184" s="34">
        <f>H185</f>
        <v>0</v>
      </c>
      <c r="I184" s="34"/>
      <c r="J184" s="34"/>
      <c r="K184" s="34"/>
      <c r="L184" s="34"/>
      <c r="M184" s="34"/>
      <c r="N184" s="34"/>
      <c r="O184" s="34"/>
      <c r="P184" s="34"/>
      <c r="Q184" s="34">
        <f>Q185</f>
        <v>0</v>
      </c>
      <c r="R184" s="17"/>
    </row>
    <row r="185" spans="1:18" ht="25.5" hidden="1">
      <c r="A185" s="5" t="s">
        <v>24</v>
      </c>
      <c r="B185" s="25">
        <v>902</v>
      </c>
      <c r="C185" s="25" t="s">
        <v>36</v>
      </c>
      <c r="D185" s="25" t="s">
        <v>57</v>
      </c>
      <c r="E185" s="25" t="s">
        <v>247</v>
      </c>
      <c r="F185" s="35">
        <v>200</v>
      </c>
      <c r="G185" s="33">
        <f>G186</f>
        <v>0</v>
      </c>
      <c r="H185" s="34">
        <f>H186</f>
        <v>0</v>
      </c>
      <c r="I185" s="34"/>
      <c r="J185" s="34"/>
      <c r="K185" s="34"/>
      <c r="L185" s="34"/>
      <c r="M185" s="34"/>
      <c r="N185" s="34"/>
      <c r="O185" s="34"/>
      <c r="P185" s="34"/>
      <c r="Q185" s="34">
        <f>Q186</f>
        <v>0</v>
      </c>
      <c r="R185" s="17"/>
    </row>
    <row r="186" spans="1:18" ht="38.25" hidden="1">
      <c r="A186" s="5" t="s">
        <v>26</v>
      </c>
      <c r="B186" s="25">
        <v>902</v>
      </c>
      <c r="C186" s="25" t="s">
        <v>36</v>
      </c>
      <c r="D186" s="25" t="s">
        <v>57</v>
      </c>
      <c r="E186" s="25" t="s">
        <v>247</v>
      </c>
      <c r="F186" s="35">
        <v>240</v>
      </c>
      <c r="G186" s="33">
        <v>0</v>
      </c>
      <c r="H186" s="23">
        <v>0</v>
      </c>
      <c r="I186" s="23"/>
      <c r="J186" s="23"/>
      <c r="K186" s="23"/>
      <c r="L186" s="23"/>
      <c r="M186" s="23"/>
      <c r="N186" s="23"/>
      <c r="O186" s="23"/>
      <c r="P186" s="23"/>
      <c r="Q186" s="34">
        <f>G186+H186</f>
        <v>0</v>
      </c>
      <c r="R186" s="17"/>
    </row>
    <row r="187" spans="1:18" ht="12.75">
      <c r="A187" s="27" t="s">
        <v>55</v>
      </c>
      <c r="B187" s="28">
        <v>902</v>
      </c>
      <c r="C187" s="28" t="s">
        <v>54</v>
      </c>
      <c r="D187" s="28"/>
      <c r="E187" s="28"/>
      <c r="F187" s="29"/>
      <c r="G187" s="14">
        <f>G188+G210+G220</f>
        <v>35316102.47</v>
      </c>
      <c r="H187" s="7">
        <f>H188+H210+H220</f>
        <v>9054257.33</v>
      </c>
      <c r="I187" s="7">
        <f>I188+I210+I220</f>
        <v>0</v>
      </c>
      <c r="J187" s="7"/>
      <c r="K187" s="7">
        <f aca="true" t="shared" si="9" ref="K187:Q187">K188+K210+K220</f>
        <v>150000</v>
      </c>
      <c r="L187" s="7">
        <f t="shared" si="9"/>
        <v>-134258.21999999997</v>
      </c>
      <c r="M187" s="7">
        <f t="shared" si="9"/>
        <v>-306678.4</v>
      </c>
      <c r="N187" s="7">
        <f t="shared" si="9"/>
        <v>22498788</v>
      </c>
      <c r="O187" s="7">
        <f t="shared" si="9"/>
        <v>18577</v>
      </c>
      <c r="P187" s="7">
        <f>P188+P210+P220</f>
        <v>120526</v>
      </c>
      <c r="Q187" s="7">
        <f t="shared" si="9"/>
        <v>66717314.18</v>
      </c>
      <c r="R187" s="17"/>
    </row>
    <row r="188" spans="1:18" ht="12.75">
      <c r="A188" s="27" t="s">
        <v>59</v>
      </c>
      <c r="B188" s="28">
        <v>902</v>
      </c>
      <c r="C188" s="28" t="s">
        <v>54</v>
      </c>
      <c r="D188" s="28" t="s">
        <v>17</v>
      </c>
      <c r="E188" s="28"/>
      <c r="F188" s="29"/>
      <c r="G188" s="14">
        <f>G189+G198</f>
        <v>9062314.47</v>
      </c>
      <c r="H188" s="23"/>
      <c r="I188" s="23"/>
      <c r="J188" s="23"/>
      <c r="K188" s="23"/>
      <c r="L188" s="7">
        <f>L189+L198</f>
        <v>-343258.22</v>
      </c>
      <c r="M188" s="7">
        <f>M189+M198+M206</f>
        <v>-201000</v>
      </c>
      <c r="N188" s="7">
        <f>N189+N198+N206+N192+N202</f>
        <v>21010662</v>
      </c>
      <c r="O188" s="7">
        <f>O189+O198+O206+O192+O202+O195</f>
        <v>0</v>
      </c>
      <c r="P188" s="7">
        <f>P189+P198+P206+P192+P202+P195</f>
        <v>120526</v>
      </c>
      <c r="Q188" s="7">
        <f>Q189+Q198+Q206+Q192+Q202+Q195</f>
        <v>29649244.25</v>
      </c>
      <c r="R188" s="17"/>
    </row>
    <row r="189" spans="1:18" ht="31.5" customHeight="1">
      <c r="A189" s="5" t="s">
        <v>111</v>
      </c>
      <c r="B189" s="25">
        <v>902</v>
      </c>
      <c r="C189" s="25" t="s">
        <v>54</v>
      </c>
      <c r="D189" s="25" t="s">
        <v>17</v>
      </c>
      <c r="E189" s="25" t="s">
        <v>162</v>
      </c>
      <c r="F189" s="35"/>
      <c r="G189" s="33">
        <f>G190</f>
        <v>2212476.72</v>
      </c>
      <c r="H189" s="23"/>
      <c r="I189" s="23"/>
      <c r="J189" s="23"/>
      <c r="K189" s="23"/>
      <c r="L189" s="23"/>
      <c r="M189" s="23"/>
      <c r="N189" s="23"/>
      <c r="O189" s="34">
        <f>O190</f>
        <v>-1100000</v>
      </c>
      <c r="P189" s="34"/>
      <c r="Q189" s="34">
        <f>Q190</f>
        <v>1112476.7200000002</v>
      </c>
      <c r="R189" s="17"/>
    </row>
    <row r="190" spans="1:18" ht="12.75">
      <c r="A190" s="5" t="s">
        <v>28</v>
      </c>
      <c r="B190" s="25">
        <v>902</v>
      </c>
      <c r="C190" s="25" t="s">
        <v>54</v>
      </c>
      <c r="D190" s="25" t="s">
        <v>17</v>
      </c>
      <c r="E190" s="25" t="s">
        <v>162</v>
      </c>
      <c r="F190" s="35">
        <v>800</v>
      </c>
      <c r="G190" s="33">
        <f>G191</f>
        <v>2212476.72</v>
      </c>
      <c r="H190" s="23"/>
      <c r="I190" s="23"/>
      <c r="J190" s="23"/>
      <c r="K190" s="23"/>
      <c r="L190" s="23"/>
      <c r="M190" s="23"/>
      <c r="N190" s="23"/>
      <c r="O190" s="34">
        <f>O191</f>
        <v>-1100000</v>
      </c>
      <c r="P190" s="34"/>
      <c r="Q190" s="34">
        <f>Q191</f>
        <v>1112476.7200000002</v>
      </c>
      <c r="R190" s="17"/>
    </row>
    <row r="191" spans="1:18" ht="38.25">
      <c r="A191" s="5" t="s">
        <v>109</v>
      </c>
      <c r="B191" s="25">
        <v>902</v>
      </c>
      <c r="C191" s="25" t="s">
        <v>54</v>
      </c>
      <c r="D191" s="25" t="s">
        <v>17</v>
      </c>
      <c r="E191" s="25" t="s">
        <v>162</v>
      </c>
      <c r="F191" s="35">
        <v>810</v>
      </c>
      <c r="G191" s="33">
        <v>2212476.72</v>
      </c>
      <c r="H191" s="23"/>
      <c r="I191" s="23"/>
      <c r="J191" s="23"/>
      <c r="K191" s="23"/>
      <c r="L191" s="23"/>
      <c r="M191" s="23"/>
      <c r="N191" s="23"/>
      <c r="O191" s="23">
        <v>-1100000</v>
      </c>
      <c r="P191" s="23"/>
      <c r="Q191" s="34">
        <f>G191+H191+I191+J191+K191+L191+M191+N191+O191</f>
        <v>1112476.7200000002</v>
      </c>
      <c r="R191" s="17"/>
    </row>
    <row r="192" spans="1:18" ht="12.75">
      <c r="A192" s="5" t="s">
        <v>317</v>
      </c>
      <c r="B192" s="25">
        <v>902</v>
      </c>
      <c r="C192" s="25" t="s">
        <v>54</v>
      </c>
      <c r="D192" s="25" t="s">
        <v>17</v>
      </c>
      <c r="E192" s="25" t="s">
        <v>318</v>
      </c>
      <c r="F192" s="35"/>
      <c r="G192" s="33"/>
      <c r="H192" s="23"/>
      <c r="I192" s="23"/>
      <c r="J192" s="23"/>
      <c r="K192" s="23"/>
      <c r="L192" s="23"/>
      <c r="M192" s="23"/>
      <c r="N192" s="34">
        <f>N193</f>
        <v>1061874</v>
      </c>
      <c r="O192" s="34"/>
      <c r="P192" s="34">
        <f>P193</f>
        <v>120526</v>
      </c>
      <c r="Q192" s="34">
        <f>Q193</f>
        <v>1182400</v>
      </c>
      <c r="R192" s="17"/>
    </row>
    <row r="193" spans="1:18" ht="25.5">
      <c r="A193" s="5" t="s">
        <v>24</v>
      </c>
      <c r="B193" s="25">
        <v>902</v>
      </c>
      <c r="C193" s="25" t="s">
        <v>54</v>
      </c>
      <c r="D193" s="25" t="s">
        <v>17</v>
      </c>
      <c r="E193" s="25" t="s">
        <v>318</v>
      </c>
      <c r="F193" s="35">
        <v>200</v>
      </c>
      <c r="G193" s="33"/>
      <c r="H193" s="23"/>
      <c r="I193" s="23"/>
      <c r="J193" s="23"/>
      <c r="K193" s="23"/>
      <c r="L193" s="23"/>
      <c r="M193" s="23"/>
      <c r="N193" s="34">
        <f>N194</f>
        <v>1061874</v>
      </c>
      <c r="O193" s="34"/>
      <c r="P193" s="34">
        <f>P194</f>
        <v>120526</v>
      </c>
      <c r="Q193" s="34">
        <f>Q194</f>
        <v>1182400</v>
      </c>
      <c r="R193" s="17"/>
    </row>
    <row r="194" spans="1:18" ht="38.25">
      <c r="A194" s="5" t="s">
        <v>26</v>
      </c>
      <c r="B194" s="25">
        <v>902</v>
      </c>
      <c r="C194" s="25" t="s">
        <v>54</v>
      </c>
      <c r="D194" s="25" t="s">
        <v>17</v>
      </c>
      <c r="E194" s="25" t="s">
        <v>318</v>
      </c>
      <c r="F194" s="35">
        <v>240</v>
      </c>
      <c r="G194" s="33"/>
      <c r="H194" s="23"/>
      <c r="I194" s="23"/>
      <c r="J194" s="23"/>
      <c r="K194" s="23"/>
      <c r="L194" s="23"/>
      <c r="M194" s="23"/>
      <c r="N194" s="23">
        <v>1061874</v>
      </c>
      <c r="O194" s="23"/>
      <c r="P194" s="23">
        <v>120526</v>
      </c>
      <c r="Q194" s="34">
        <f>G194+H194+I194+J194+K194+L194+M194+N194+P194</f>
        <v>1182400</v>
      </c>
      <c r="R194" s="17"/>
    </row>
    <row r="195" spans="1:18" ht="33.75">
      <c r="A195" s="41" t="s">
        <v>324</v>
      </c>
      <c r="B195" s="25">
        <v>902</v>
      </c>
      <c r="C195" s="25" t="s">
        <v>54</v>
      </c>
      <c r="D195" s="25" t="s">
        <v>17</v>
      </c>
      <c r="E195" s="25" t="s">
        <v>325</v>
      </c>
      <c r="F195" s="35"/>
      <c r="G195" s="33"/>
      <c r="H195" s="23"/>
      <c r="I195" s="23"/>
      <c r="J195" s="23"/>
      <c r="K195" s="23"/>
      <c r="L195" s="23"/>
      <c r="M195" s="23"/>
      <c r="N195" s="23"/>
      <c r="O195" s="34">
        <f>O196</f>
        <v>1100000</v>
      </c>
      <c r="P195" s="34"/>
      <c r="Q195" s="34">
        <f>Q196</f>
        <v>1100000</v>
      </c>
      <c r="R195" s="17"/>
    </row>
    <row r="196" spans="1:18" ht="12.75">
      <c r="A196" s="5" t="s">
        <v>28</v>
      </c>
      <c r="B196" s="25">
        <v>902</v>
      </c>
      <c r="C196" s="25" t="s">
        <v>54</v>
      </c>
      <c r="D196" s="25" t="s">
        <v>17</v>
      </c>
      <c r="E196" s="25" t="s">
        <v>325</v>
      </c>
      <c r="F196" s="35">
        <v>800</v>
      </c>
      <c r="G196" s="33"/>
      <c r="H196" s="23"/>
      <c r="I196" s="23"/>
      <c r="J196" s="23"/>
      <c r="K196" s="23"/>
      <c r="L196" s="23"/>
      <c r="M196" s="23"/>
      <c r="N196" s="23"/>
      <c r="O196" s="34">
        <f>O197</f>
        <v>1100000</v>
      </c>
      <c r="P196" s="34"/>
      <c r="Q196" s="34">
        <f>Q197</f>
        <v>1100000</v>
      </c>
      <c r="R196" s="17"/>
    </row>
    <row r="197" spans="1:18" ht="38.25">
      <c r="A197" s="5" t="s">
        <v>109</v>
      </c>
      <c r="B197" s="25">
        <v>902</v>
      </c>
      <c r="C197" s="25" t="s">
        <v>54</v>
      </c>
      <c r="D197" s="25" t="s">
        <v>17</v>
      </c>
      <c r="E197" s="25" t="s">
        <v>325</v>
      </c>
      <c r="F197" s="35">
        <v>810</v>
      </c>
      <c r="G197" s="33"/>
      <c r="H197" s="23"/>
      <c r="I197" s="23"/>
      <c r="J197" s="23"/>
      <c r="K197" s="23"/>
      <c r="L197" s="23"/>
      <c r="M197" s="23"/>
      <c r="N197" s="23"/>
      <c r="O197" s="23">
        <v>1100000</v>
      </c>
      <c r="P197" s="23"/>
      <c r="Q197" s="34">
        <f>O197</f>
        <v>1100000</v>
      </c>
      <c r="R197" s="17"/>
    </row>
    <row r="198" spans="1:18" ht="38.25">
      <c r="A198" s="36" t="s">
        <v>164</v>
      </c>
      <c r="B198" s="25">
        <v>902</v>
      </c>
      <c r="C198" s="25" t="s">
        <v>54</v>
      </c>
      <c r="D198" s="25" t="s">
        <v>17</v>
      </c>
      <c r="E198" s="25" t="s">
        <v>163</v>
      </c>
      <c r="F198" s="32"/>
      <c r="G198" s="33">
        <f>G200</f>
        <v>6849837.75</v>
      </c>
      <c r="H198" s="23"/>
      <c r="I198" s="23"/>
      <c r="J198" s="23"/>
      <c r="K198" s="23"/>
      <c r="L198" s="34">
        <f aca="true" t="shared" si="10" ref="L198:Q200">L199</f>
        <v>-343258.22</v>
      </c>
      <c r="M198" s="34">
        <f t="shared" si="10"/>
        <v>-6506579.53</v>
      </c>
      <c r="N198" s="34">
        <f t="shared" si="10"/>
        <v>3214784.03</v>
      </c>
      <c r="O198" s="34">
        <f t="shared" si="10"/>
        <v>-3214784.03</v>
      </c>
      <c r="P198" s="34">
        <f t="shared" si="10"/>
        <v>3214784.03</v>
      </c>
      <c r="Q198" s="34">
        <f t="shared" si="10"/>
        <v>3214784.03</v>
      </c>
      <c r="R198" s="17"/>
    </row>
    <row r="199" spans="1:18" ht="38.25">
      <c r="A199" s="36" t="s">
        <v>282</v>
      </c>
      <c r="B199" s="25">
        <v>902</v>
      </c>
      <c r="C199" s="25" t="s">
        <v>54</v>
      </c>
      <c r="D199" s="25" t="s">
        <v>17</v>
      </c>
      <c r="E199" s="25" t="s">
        <v>163</v>
      </c>
      <c r="F199" s="32">
        <v>400</v>
      </c>
      <c r="G199" s="33"/>
      <c r="H199" s="23"/>
      <c r="I199" s="23"/>
      <c r="J199" s="23"/>
      <c r="K199" s="23"/>
      <c r="L199" s="34">
        <f t="shared" si="10"/>
        <v>-343258.22</v>
      </c>
      <c r="M199" s="34">
        <f t="shared" si="10"/>
        <v>-6506579.53</v>
      </c>
      <c r="N199" s="34">
        <f t="shared" si="10"/>
        <v>3214784.03</v>
      </c>
      <c r="O199" s="34">
        <f t="shared" si="10"/>
        <v>-3214784.03</v>
      </c>
      <c r="P199" s="34">
        <f t="shared" si="10"/>
        <v>3214784.03</v>
      </c>
      <c r="Q199" s="34">
        <f t="shared" si="10"/>
        <v>3214784.03</v>
      </c>
      <c r="R199" s="17"/>
    </row>
    <row r="200" spans="1:18" ht="12.75">
      <c r="A200" s="5" t="s">
        <v>112</v>
      </c>
      <c r="B200" s="25">
        <v>902</v>
      </c>
      <c r="C200" s="25" t="s">
        <v>54</v>
      </c>
      <c r="D200" s="25" t="s">
        <v>17</v>
      </c>
      <c r="E200" s="25" t="s">
        <v>163</v>
      </c>
      <c r="F200" s="32">
        <v>410</v>
      </c>
      <c r="G200" s="33">
        <f>G201</f>
        <v>6849837.75</v>
      </c>
      <c r="H200" s="23"/>
      <c r="I200" s="23"/>
      <c r="J200" s="23"/>
      <c r="K200" s="23"/>
      <c r="L200" s="34">
        <f t="shared" si="10"/>
        <v>-343258.22</v>
      </c>
      <c r="M200" s="34">
        <f t="shared" si="10"/>
        <v>-6506579.53</v>
      </c>
      <c r="N200" s="34">
        <f t="shared" si="10"/>
        <v>3214784.03</v>
      </c>
      <c r="O200" s="34">
        <f t="shared" si="10"/>
        <v>-3214784.03</v>
      </c>
      <c r="P200" s="34">
        <f t="shared" si="10"/>
        <v>3214784.03</v>
      </c>
      <c r="Q200" s="34">
        <f t="shared" si="10"/>
        <v>3214784.03</v>
      </c>
      <c r="R200" s="17"/>
    </row>
    <row r="201" spans="1:18" ht="38.25">
      <c r="A201" s="5" t="s">
        <v>95</v>
      </c>
      <c r="B201" s="25">
        <v>902</v>
      </c>
      <c r="C201" s="25" t="s">
        <v>54</v>
      </c>
      <c r="D201" s="25" t="s">
        <v>17</v>
      </c>
      <c r="E201" s="25" t="s">
        <v>163</v>
      </c>
      <c r="F201" s="35">
        <v>412</v>
      </c>
      <c r="G201" s="33">
        <v>6849837.75</v>
      </c>
      <c r="H201" s="23"/>
      <c r="I201" s="23"/>
      <c r="J201" s="23"/>
      <c r="K201" s="23"/>
      <c r="L201" s="23">
        <v>-343258.22</v>
      </c>
      <c r="M201" s="23">
        <v>-6506579.53</v>
      </c>
      <c r="N201" s="23">
        <v>3214784.03</v>
      </c>
      <c r="O201" s="23">
        <v>-3214784.03</v>
      </c>
      <c r="P201" s="23">
        <v>3214784.03</v>
      </c>
      <c r="Q201" s="34">
        <f>G201+H201+I201+J201+K201+L201+M201+N201+O201+P201</f>
        <v>3214784.03</v>
      </c>
      <c r="R201" s="17"/>
    </row>
    <row r="202" spans="1:18" ht="89.25">
      <c r="A202" s="5" t="s">
        <v>319</v>
      </c>
      <c r="B202" s="25">
        <v>902</v>
      </c>
      <c r="C202" s="25" t="s">
        <v>54</v>
      </c>
      <c r="D202" s="25" t="s">
        <v>17</v>
      </c>
      <c r="E202" s="25" t="s">
        <v>320</v>
      </c>
      <c r="F202" s="35"/>
      <c r="G202" s="33"/>
      <c r="H202" s="23"/>
      <c r="I202" s="23"/>
      <c r="J202" s="23"/>
      <c r="K202" s="23"/>
      <c r="L202" s="23"/>
      <c r="M202" s="23"/>
      <c r="N202" s="34">
        <f aca="true" t="shared" si="11" ref="N202:Q204">N203</f>
        <v>15421021</v>
      </c>
      <c r="O202" s="34"/>
      <c r="P202" s="34"/>
      <c r="Q202" s="34">
        <f t="shared" si="11"/>
        <v>15421021</v>
      </c>
      <c r="R202" s="17"/>
    </row>
    <row r="203" spans="1:18" ht="38.25">
      <c r="A203" s="36" t="s">
        <v>282</v>
      </c>
      <c r="B203" s="25">
        <v>902</v>
      </c>
      <c r="C203" s="25" t="s">
        <v>54</v>
      </c>
      <c r="D203" s="25" t="s">
        <v>17</v>
      </c>
      <c r="E203" s="25" t="s">
        <v>320</v>
      </c>
      <c r="F203" s="32">
        <v>400</v>
      </c>
      <c r="G203" s="33"/>
      <c r="H203" s="23"/>
      <c r="I203" s="23"/>
      <c r="J203" s="23"/>
      <c r="K203" s="23"/>
      <c r="L203" s="23"/>
      <c r="M203" s="23"/>
      <c r="N203" s="34">
        <f t="shared" si="11"/>
        <v>15421021</v>
      </c>
      <c r="O203" s="34"/>
      <c r="P203" s="34"/>
      <c r="Q203" s="34">
        <f t="shared" si="11"/>
        <v>15421021</v>
      </c>
      <c r="R203" s="17"/>
    </row>
    <row r="204" spans="1:18" ht="12.75">
      <c r="A204" s="5" t="s">
        <v>112</v>
      </c>
      <c r="B204" s="25">
        <v>902</v>
      </c>
      <c r="C204" s="25" t="s">
        <v>54</v>
      </c>
      <c r="D204" s="25" t="s">
        <v>17</v>
      </c>
      <c r="E204" s="25" t="s">
        <v>320</v>
      </c>
      <c r="F204" s="32">
        <v>410</v>
      </c>
      <c r="G204" s="33"/>
      <c r="H204" s="23"/>
      <c r="I204" s="23"/>
      <c r="J204" s="23"/>
      <c r="K204" s="23"/>
      <c r="L204" s="23"/>
      <c r="M204" s="23"/>
      <c r="N204" s="34">
        <f t="shared" si="11"/>
        <v>15421021</v>
      </c>
      <c r="O204" s="34"/>
      <c r="P204" s="34"/>
      <c r="Q204" s="34">
        <f t="shared" si="11"/>
        <v>15421021</v>
      </c>
      <c r="R204" s="17"/>
    </row>
    <row r="205" spans="1:18" ht="38.25">
      <c r="A205" s="5" t="s">
        <v>95</v>
      </c>
      <c r="B205" s="25">
        <v>902</v>
      </c>
      <c r="C205" s="25" t="s">
        <v>54</v>
      </c>
      <c r="D205" s="25" t="s">
        <v>17</v>
      </c>
      <c r="E205" s="25" t="s">
        <v>320</v>
      </c>
      <c r="F205" s="35">
        <v>412</v>
      </c>
      <c r="G205" s="33"/>
      <c r="H205" s="23"/>
      <c r="I205" s="23"/>
      <c r="J205" s="23"/>
      <c r="K205" s="23"/>
      <c r="L205" s="23"/>
      <c r="M205" s="23"/>
      <c r="N205" s="23">
        <v>15421021</v>
      </c>
      <c r="O205" s="23"/>
      <c r="P205" s="23"/>
      <c r="Q205" s="34">
        <f>G205+H205+I205+J205+K205+L205+M205+N205</f>
        <v>15421021</v>
      </c>
      <c r="R205" s="17"/>
    </row>
    <row r="206" spans="1:18" ht="51">
      <c r="A206" s="5" t="s">
        <v>314</v>
      </c>
      <c r="B206" s="25">
        <v>902</v>
      </c>
      <c r="C206" s="25" t="s">
        <v>54</v>
      </c>
      <c r="D206" s="25" t="s">
        <v>17</v>
      </c>
      <c r="E206" s="25" t="s">
        <v>315</v>
      </c>
      <c r="F206" s="32"/>
      <c r="G206" s="33"/>
      <c r="H206" s="23"/>
      <c r="I206" s="23"/>
      <c r="J206" s="23"/>
      <c r="K206" s="23"/>
      <c r="L206" s="23"/>
      <c r="M206" s="23">
        <f aca="true" t="shared" si="12" ref="M206:Q208">M207</f>
        <v>6305579.53</v>
      </c>
      <c r="N206" s="23">
        <f t="shared" si="12"/>
        <v>1312982.97</v>
      </c>
      <c r="O206" s="23">
        <f t="shared" si="12"/>
        <v>3214784.03</v>
      </c>
      <c r="P206" s="23">
        <f t="shared" si="12"/>
        <v>-3214784.03</v>
      </c>
      <c r="Q206" s="23">
        <f t="shared" si="12"/>
        <v>7618562.5</v>
      </c>
      <c r="R206" s="17"/>
    </row>
    <row r="207" spans="1:18" ht="38.25">
      <c r="A207" s="36" t="s">
        <v>282</v>
      </c>
      <c r="B207" s="25">
        <v>902</v>
      </c>
      <c r="C207" s="25" t="s">
        <v>54</v>
      </c>
      <c r="D207" s="25" t="s">
        <v>17</v>
      </c>
      <c r="E207" s="25" t="s">
        <v>315</v>
      </c>
      <c r="F207" s="32">
        <v>400</v>
      </c>
      <c r="G207" s="33"/>
      <c r="H207" s="23"/>
      <c r="I207" s="23"/>
      <c r="J207" s="23"/>
      <c r="K207" s="23"/>
      <c r="L207" s="23"/>
      <c r="M207" s="23">
        <f t="shared" si="12"/>
        <v>6305579.53</v>
      </c>
      <c r="N207" s="23">
        <f t="shared" si="12"/>
        <v>1312982.97</v>
      </c>
      <c r="O207" s="23">
        <f t="shared" si="12"/>
        <v>3214784.03</v>
      </c>
      <c r="P207" s="23">
        <f t="shared" si="12"/>
        <v>-3214784.03</v>
      </c>
      <c r="Q207" s="23">
        <f t="shared" si="12"/>
        <v>7618562.5</v>
      </c>
      <c r="R207" s="17"/>
    </row>
    <row r="208" spans="1:18" ht="12.75">
      <c r="A208" s="5" t="s">
        <v>112</v>
      </c>
      <c r="B208" s="25">
        <v>902</v>
      </c>
      <c r="C208" s="25" t="s">
        <v>54</v>
      </c>
      <c r="D208" s="25" t="s">
        <v>17</v>
      </c>
      <c r="E208" s="25" t="s">
        <v>315</v>
      </c>
      <c r="F208" s="32">
        <v>410</v>
      </c>
      <c r="G208" s="33"/>
      <c r="H208" s="23"/>
      <c r="I208" s="23"/>
      <c r="J208" s="23"/>
      <c r="K208" s="23"/>
      <c r="L208" s="23"/>
      <c r="M208" s="23">
        <f t="shared" si="12"/>
        <v>6305579.53</v>
      </c>
      <c r="N208" s="23">
        <f t="shared" si="12"/>
        <v>1312982.97</v>
      </c>
      <c r="O208" s="23">
        <f t="shared" si="12"/>
        <v>3214784.03</v>
      </c>
      <c r="P208" s="23">
        <f t="shared" si="12"/>
        <v>-3214784.03</v>
      </c>
      <c r="Q208" s="23">
        <f t="shared" si="12"/>
        <v>7618562.5</v>
      </c>
      <c r="R208" s="17"/>
    </row>
    <row r="209" spans="1:18" ht="38.25">
      <c r="A209" s="5" t="s">
        <v>95</v>
      </c>
      <c r="B209" s="25">
        <v>902</v>
      </c>
      <c r="C209" s="25" t="s">
        <v>54</v>
      </c>
      <c r="D209" s="25" t="s">
        <v>17</v>
      </c>
      <c r="E209" s="25" t="s">
        <v>315</v>
      </c>
      <c r="F209" s="35">
        <v>412</v>
      </c>
      <c r="G209" s="33"/>
      <c r="H209" s="23"/>
      <c r="I209" s="23"/>
      <c r="J209" s="23"/>
      <c r="K209" s="23"/>
      <c r="L209" s="23"/>
      <c r="M209" s="23">
        <v>6305579.53</v>
      </c>
      <c r="N209" s="23">
        <v>1312982.97</v>
      </c>
      <c r="O209" s="23">
        <v>3214784.03</v>
      </c>
      <c r="P209" s="23">
        <v>-3214784.03</v>
      </c>
      <c r="Q209" s="34">
        <f>G209+H209+I209+J209+K209+L209+M209+N209+O209+P209</f>
        <v>7618562.5</v>
      </c>
      <c r="R209" s="17"/>
    </row>
    <row r="210" spans="1:18" ht="12.75">
      <c r="A210" s="27" t="s">
        <v>248</v>
      </c>
      <c r="B210" s="28">
        <v>902</v>
      </c>
      <c r="C210" s="28" t="s">
        <v>54</v>
      </c>
      <c r="D210" s="28" t="s">
        <v>249</v>
      </c>
      <c r="E210" s="28"/>
      <c r="F210" s="29"/>
      <c r="G210" s="14">
        <f>G211+G214</f>
        <v>600000</v>
      </c>
      <c r="H210" s="7">
        <f>H211+H214</f>
        <v>1211518</v>
      </c>
      <c r="I210" s="7"/>
      <c r="J210" s="7"/>
      <c r="K210" s="7"/>
      <c r="L210" s="7"/>
      <c r="M210" s="7"/>
      <c r="N210" s="7">
        <f>N211+N214</f>
        <v>488126</v>
      </c>
      <c r="O210" s="7"/>
      <c r="P210" s="7"/>
      <c r="Q210" s="7">
        <f>Q211+Q214</f>
        <v>2299644</v>
      </c>
      <c r="R210" s="17"/>
    </row>
    <row r="211" spans="1:18" ht="12.75">
      <c r="A211" s="5" t="s">
        <v>250</v>
      </c>
      <c r="B211" s="25">
        <v>902</v>
      </c>
      <c r="C211" s="25" t="s">
        <v>54</v>
      </c>
      <c r="D211" s="25" t="s">
        <v>249</v>
      </c>
      <c r="E211" s="25" t="s">
        <v>251</v>
      </c>
      <c r="F211" s="35"/>
      <c r="G211" s="33">
        <f>G212</f>
        <v>100000</v>
      </c>
      <c r="H211" s="23"/>
      <c r="I211" s="23"/>
      <c r="J211" s="23"/>
      <c r="K211" s="23"/>
      <c r="L211" s="23"/>
      <c r="M211" s="23"/>
      <c r="N211" s="23"/>
      <c r="O211" s="23"/>
      <c r="P211" s="23"/>
      <c r="Q211" s="34">
        <f>Q212</f>
        <v>100000</v>
      </c>
      <c r="R211" s="17"/>
    </row>
    <row r="212" spans="1:18" ht="25.5">
      <c r="A212" s="5" t="s">
        <v>24</v>
      </c>
      <c r="B212" s="25">
        <v>902</v>
      </c>
      <c r="C212" s="25" t="s">
        <v>54</v>
      </c>
      <c r="D212" s="25" t="s">
        <v>249</v>
      </c>
      <c r="E212" s="25" t="s">
        <v>251</v>
      </c>
      <c r="F212" s="35">
        <v>200</v>
      </c>
      <c r="G212" s="33">
        <f>G213</f>
        <v>100000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34">
        <f>Q213</f>
        <v>100000</v>
      </c>
      <c r="R212" s="17"/>
    </row>
    <row r="213" spans="1:18" ht="38.25">
      <c r="A213" s="5" t="s">
        <v>26</v>
      </c>
      <c r="B213" s="25">
        <v>902</v>
      </c>
      <c r="C213" s="25" t="s">
        <v>54</v>
      </c>
      <c r="D213" s="25" t="s">
        <v>249</v>
      </c>
      <c r="E213" s="25" t="s">
        <v>251</v>
      </c>
      <c r="F213" s="35">
        <v>240</v>
      </c>
      <c r="G213" s="33">
        <v>100000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34">
        <f>G213+H213+I213+J213+K213+L213+M213+N213</f>
        <v>100000</v>
      </c>
      <c r="R213" s="17"/>
    </row>
    <row r="214" spans="1:18" ht="12.75">
      <c r="A214" s="36" t="s">
        <v>252</v>
      </c>
      <c r="B214" s="25">
        <v>902</v>
      </c>
      <c r="C214" s="25" t="s">
        <v>54</v>
      </c>
      <c r="D214" s="25" t="s">
        <v>249</v>
      </c>
      <c r="E214" s="25" t="s">
        <v>253</v>
      </c>
      <c r="F214" s="35"/>
      <c r="G214" s="33">
        <f>G215</f>
        <v>500000</v>
      </c>
      <c r="H214" s="34">
        <f>H215+H217</f>
        <v>1211518</v>
      </c>
      <c r="I214" s="34"/>
      <c r="J214" s="34"/>
      <c r="K214" s="34"/>
      <c r="L214" s="34"/>
      <c r="M214" s="34"/>
      <c r="N214" s="34">
        <f>N215+N217</f>
        <v>488126</v>
      </c>
      <c r="O214" s="34"/>
      <c r="P214" s="34"/>
      <c r="Q214" s="34">
        <f>Q215+Q217</f>
        <v>2199644</v>
      </c>
      <c r="R214" s="17"/>
    </row>
    <row r="215" spans="1:18" ht="25.5" hidden="1">
      <c r="A215" s="5" t="s">
        <v>24</v>
      </c>
      <c r="B215" s="25">
        <v>902</v>
      </c>
      <c r="C215" s="25" t="s">
        <v>54</v>
      </c>
      <c r="D215" s="25" t="s">
        <v>249</v>
      </c>
      <c r="E215" s="25" t="s">
        <v>253</v>
      </c>
      <c r="F215" s="35">
        <v>200</v>
      </c>
      <c r="G215" s="33">
        <f>G216</f>
        <v>500000</v>
      </c>
      <c r="H215" s="34">
        <f>H216</f>
        <v>-500000</v>
      </c>
      <c r="I215" s="34"/>
      <c r="J215" s="34"/>
      <c r="K215" s="34"/>
      <c r="L215" s="34"/>
      <c r="M215" s="34"/>
      <c r="N215" s="34">
        <f>N216</f>
        <v>0</v>
      </c>
      <c r="O215" s="34"/>
      <c r="P215" s="34"/>
      <c r="Q215" s="34">
        <f>Q216</f>
        <v>0</v>
      </c>
      <c r="R215" s="17"/>
    </row>
    <row r="216" spans="1:18" ht="38.25" hidden="1">
      <c r="A216" s="5" t="s">
        <v>26</v>
      </c>
      <c r="B216" s="25">
        <v>902</v>
      </c>
      <c r="C216" s="25" t="s">
        <v>54</v>
      </c>
      <c r="D216" s="25" t="s">
        <v>249</v>
      </c>
      <c r="E216" s="25" t="s">
        <v>253</v>
      </c>
      <c r="F216" s="35">
        <v>240</v>
      </c>
      <c r="G216" s="33">
        <v>500000</v>
      </c>
      <c r="H216" s="23">
        <v>-500000</v>
      </c>
      <c r="I216" s="23"/>
      <c r="J216" s="23"/>
      <c r="K216" s="23"/>
      <c r="L216" s="23"/>
      <c r="M216" s="23"/>
      <c r="N216" s="34">
        <v>0</v>
      </c>
      <c r="O216" s="34"/>
      <c r="P216" s="34"/>
      <c r="Q216" s="34">
        <f>G216+H216</f>
        <v>0</v>
      </c>
      <c r="R216" s="17"/>
    </row>
    <row r="217" spans="1:18" ht="38.25">
      <c r="A217" s="5" t="s">
        <v>282</v>
      </c>
      <c r="B217" s="25">
        <v>902</v>
      </c>
      <c r="C217" s="25" t="s">
        <v>54</v>
      </c>
      <c r="D217" s="25" t="s">
        <v>249</v>
      </c>
      <c r="E217" s="25" t="s">
        <v>253</v>
      </c>
      <c r="F217" s="35">
        <v>400</v>
      </c>
      <c r="G217" s="33"/>
      <c r="H217" s="34">
        <f>H219</f>
        <v>1711518</v>
      </c>
      <c r="I217" s="34"/>
      <c r="J217" s="34"/>
      <c r="K217" s="34"/>
      <c r="L217" s="34"/>
      <c r="M217" s="34"/>
      <c r="N217" s="34">
        <f>N218</f>
        <v>488126</v>
      </c>
      <c r="O217" s="34"/>
      <c r="P217" s="34"/>
      <c r="Q217" s="34">
        <f>Q218</f>
        <v>2199644</v>
      </c>
      <c r="R217" s="17"/>
    </row>
    <row r="218" spans="1:18" ht="12.75">
      <c r="A218" s="5" t="s">
        <v>112</v>
      </c>
      <c r="B218" s="25">
        <v>902</v>
      </c>
      <c r="C218" s="25" t="s">
        <v>54</v>
      </c>
      <c r="D218" s="25" t="s">
        <v>249</v>
      </c>
      <c r="E218" s="25" t="s">
        <v>253</v>
      </c>
      <c r="F218" s="35">
        <v>410</v>
      </c>
      <c r="G218" s="33"/>
      <c r="H218" s="34"/>
      <c r="I218" s="34"/>
      <c r="J218" s="34"/>
      <c r="K218" s="34"/>
      <c r="L218" s="34"/>
      <c r="M218" s="34"/>
      <c r="N218" s="34">
        <f>N219</f>
        <v>488126</v>
      </c>
      <c r="O218" s="34"/>
      <c r="P218" s="34"/>
      <c r="Q218" s="34">
        <f>Q219</f>
        <v>2199644</v>
      </c>
      <c r="R218" s="17"/>
    </row>
    <row r="219" spans="1:18" ht="38.25">
      <c r="A219" s="5" t="s">
        <v>283</v>
      </c>
      <c r="B219" s="25">
        <v>902</v>
      </c>
      <c r="C219" s="25" t="s">
        <v>54</v>
      </c>
      <c r="D219" s="25" t="s">
        <v>249</v>
      </c>
      <c r="E219" s="25" t="s">
        <v>253</v>
      </c>
      <c r="F219" s="35">
        <v>414</v>
      </c>
      <c r="G219" s="33"/>
      <c r="H219" s="23">
        <v>1711518</v>
      </c>
      <c r="I219" s="23"/>
      <c r="J219" s="23"/>
      <c r="K219" s="23"/>
      <c r="L219" s="23"/>
      <c r="M219" s="23"/>
      <c r="N219" s="23">
        <v>488126</v>
      </c>
      <c r="O219" s="23"/>
      <c r="P219" s="23"/>
      <c r="Q219" s="34">
        <f>G219+H219+I219+J219+K219+L219+M219+N219</f>
        <v>2199644</v>
      </c>
      <c r="R219" s="17"/>
    </row>
    <row r="220" spans="1:18" ht="12.75">
      <c r="A220" s="27" t="s">
        <v>113</v>
      </c>
      <c r="B220" s="28">
        <v>902</v>
      </c>
      <c r="C220" s="28" t="s">
        <v>54</v>
      </c>
      <c r="D220" s="28" t="s">
        <v>19</v>
      </c>
      <c r="E220" s="28"/>
      <c r="F220" s="29"/>
      <c r="G220" s="14">
        <f>G224+G229+G232+G235+G238+G241</f>
        <v>25653788</v>
      </c>
      <c r="H220" s="7">
        <f>H224+H229+H232+H235+H238+H241</f>
        <v>7842739.33</v>
      </c>
      <c r="I220" s="7">
        <f>I224+I229+I232+I235+I238+I241</f>
        <v>0</v>
      </c>
      <c r="J220" s="7"/>
      <c r="K220" s="7">
        <f>K224+K229+K232+K235+K238+K241</f>
        <v>150000</v>
      </c>
      <c r="L220" s="7">
        <f>L224+L229+L232+L235+L238+L241+L244</f>
        <v>209000</v>
      </c>
      <c r="M220" s="7">
        <f>M224+M229+M232+M235+M238+M241+M244</f>
        <v>-105678.4</v>
      </c>
      <c r="N220" s="7">
        <f>N224+N229+N232+N235+N238+N241+N244+N221</f>
        <v>1000000</v>
      </c>
      <c r="O220" s="7">
        <f>O224+O229+O232+O235+O238+O241+O244+O221</f>
        <v>18577</v>
      </c>
      <c r="P220" s="7"/>
      <c r="Q220" s="7">
        <f>Q224+Q229+Q232+Q235+Q238+Q241+Q244+Q221</f>
        <v>34768425.93</v>
      </c>
      <c r="R220" s="17"/>
    </row>
    <row r="221" spans="1:18" ht="38.25">
      <c r="A221" s="5" t="s">
        <v>321</v>
      </c>
      <c r="B221" s="25">
        <v>902</v>
      </c>
      <c r="C221" s="25" t="s">
        <v>54</v>
      </c>
      <c r="D221" s="25" t="s">
        <v>19</v>
      </c>
      <c r="E221" s="25" t="s">
        <v>322</v>
      </c>
      <c r="F221" s="29"/>
      <c r="G221" s="14"/>
      <c r="H221" s="7"/>
      <c r="I221" s="7"/>
      <c r="J221" s="7"/>
      <c r="K221" s="7"/>
      <c r="L221" s="7"/>
      <c r="M221" s="7"/>
      <c r="N221" s="7">
        <f>N222</f>
        <v>1000000</v>
      </c>
      <c r="O221" s="7"/>
      <c r="P221" s="7"/>
      <c r="Q221" s="7">
        <f>Q222</f>
        <v>1000000</v>
      </c>
      <c r="R221" s="17"/>
    </row>
    <row r="222" spans="1:18" ht="25.5">
      <c r="A222" s="5" t="s">
        <v>24</v>
      </c>
      <c r="B222" s="25">
        <v>902</v>
      </c>
      <c r="C222" s="25" t="s">
        <v>54</v>
      </c>
      <c r="D222" s="25" t="s">
        <v>19</v>
      </c>
      <c r="E222" s="25" t="s">
        <v>322</v>
      </c>
      <c r="F222" s="35">
        <v>200</v>
      </c>
      <c r="G222" s="14"/>
      <c r="H222" s="7"/>
      <c r="I222" s="7"/>
      <c r="J222" s="7"/>
      <c r="K222" s="7"/>
      <c r="L222" s="7"/>
      <c r="M222" s="7"/>
      <c r="N222" s="7">
        <f>N223</f>
        <v>1000000</v>
      </c>
      <c r="O222" s="7"/>
      <c r="P222" s="7"/>
      <c r="Q222" s="7">
        <f>Q223</f>
        <v>1000000</v>
      </c>
      <c r="R222" s="17"/>
    </row>
    <row r="223" spans="1:18" ht="38.25">
      <c r="A223" s="5" t="s">
        <v>26</v>
      </c>
      <c r="B223" s="25">
        <v>902</v>
      </c>
      <c r="C223" s="25" t="s">
        <v>54</v>
      </c>
      <c r="D223" s="25" t="s">
        <v>19</v>
      </c>
      <c r="E223" s="25" t="s">
        <v>322</v>
      </c>
      <c r="F223" s="35">
        <v>240</v>
      </c>
      <c r="G223" s="14"/>
      <c r="H223" s="7"/>
      <c r="I223" s="7"/>
      <c r="J223" s="7"/>
      <c r="K223" s="7"/>
      <c r="L223" s="7"/>
      <c r="M223" s="7"/>
      <c r="N223" s="34">
        <v>1000000</v>
      </c>
      <c r="O223" s="34"/>
      <c r="P223" s="34"/>
      <c r="Q223" s="34">
        <f>G223+H223+I223+J223+K223+L223+M223+N223</f>
        <v>1000000</v>
      </c>
      <c r="R223" s="17"/>
    </row>
    <row r="224" spans="1:18" ht="12.75">
      <c r="A224" s="5" t="s">
        <v>114</v>
      </c>
      <c r="B224" s="25">
        <v>902</v>
      </c>
      <c r="C224" s="25" t="s">
        <v>54</v>
      </c>
      <c r="D224" s="25" t="s">
        <v>19</v>
      </c>
      <c r="E224" s="25" t="s">
        <v>165</v>
      </c>
      <c r="F224" s="35"/>
      <c r="G224" s="33">
        <f>G227</f>
        <v>9808168</v>
      </c>
      <c r="H224" s="23"/>
      <c r="I224" s="34">
        <f>I227+I225</f>
        <v>0</v>
      </c>
      <c r="J224" s="34"/>
      <c r="K224" s="34"/>
      <c r="L224" s="34"/>
      <c r="M224" s="34">
        <f>M227+M225</f>
        <v>0</v>
      </c>
      <c r="N224" s="34"/>
      <c r="O224" s="34"/>
      <c r="P224" s="34">
        <f>P227+P225</f>
        <v>0</v>
      </c>
      <c r="Q224" s="34">
        <f>Q227+Q225</f>
        <v>9808168</v>
      </c>
      <c r="R224" s="17"/>
    </row>
    <row r="225" spans="1:18" ht="25.5">
      <c r="A225" s="5" t="s">
        <v>24</v>
      </c>
      <c r="B225" s="25">
        <v>902</v>
      </c>
      <c r="C225" s="25" t="s">
        <v>54</v>
      </c>
      <c r="D225" s="25" t="s">
        <v>19</v>
      </c>
      <c r="E225" s="25" t="s">
        <v>165</v>
      </c>
      <c r="F225" s="35">
        <v>200</v>
      </c>
      <c r="G225" s="33"/>
      <c r="H225" s="23"/>
      <c r="I225" s="34">
        <f>I226</f>
        <v>199700</v>
      </c>
      <c r="J225" s="34"/>
      <c r="K225" s="34"/>
      <c r="L225" s="34"/>
      <c r="M225" s="34">
        <f>M226</f>
        <v>500000</v>
      </c>
      <c r="N225" s="34"/>
      <c r="O225" s="34"/>
      <c r="P225" s="34">
        <f>P226</f>
        <v>4364937</v>
      </c>
      <c r="Q225" s="34">
        <f>Q226</f>
        <v>5064637</v>
      </c>
      <c r="R225" s="17"/>
    </row>
    <row r="226" spans="1:18" ht="38.25">
      <c r="A226" s="5" t="s">
        <v>26</v>
      </c>
      <c r="B226" s="25">
        <v>902</v>
      </c>
      <c r="C226" s="25" t="s">
        <v>54</v>
      </c>
      <c r="D226" s="25" t="s">
        <v>19</v>
      </c>
      <c r="E226" s="25" t="s">
        <v>165</v>
      </c>
      <c r="F226" s="35">
        <v>240</v>
      </c>
      <c r="G226" s="33"/>
      <c r="H226" s="23"/>
      <c r="I226" s="23">
        <v>199700</v>
      </c>
      <c r="J226" s="23"/>
      <c r="K226" s="23"/>
      <c r="L226" s="23"/>
      <c r="M226" s="23">
        <v>500000</v>
      </c>
      <c r="N226" s="23"/>
      <c r="O226" s="23"/>
      <c r="P226" s="23">
        <v>4364937</v>
      </c>
      <c r="Q226" s="34">
        <f>G226+H226+I226+J226+K226+L226+M226+N226+P226</f>
        <v>5064637</v>
      </c>
      <c r="R226" s="17"/>
    </row>
    <row r="227" spans="1:18" ht="12.75">
      <c r="A227" s="5" t="s">
        <v>28</v>
      </c>
      <c r="B227" s="25">
        <v>902</v>
      </c>
      <c r="C227" s="25" t="s">
        <v>54</v>
      </c>
      <c r="D227" s="25" t="s">
        <v>19</v>
      </c>
      <c r="E227" s="25" t="s">
        <v>165</v>
      </c>
      <c r="F227" s="35">
        <v>800</v>
      </c>
      <c r="G227" s="33">
        <f>G228</f>
        <v>9808168</v>
      </c>
      <c r="H227" s="23"/>
      <c r="I227" s="34">
        <f>I228</f>
        <v>-199700</v>
      </c>
      <c r="J227" s="34"/>
      <c r="K227" s="34"/>
      <c r="L227" s="34"/>
      <c r="M227" s="34">
        <f>M228</f>
        <v>-500000</v>
      </c>
      <c r="N227" s="34"/>
      <c r="O227" s="34"/>
      <c r="P227" s="34">
        <f>P228</f>
        <v>-4364937</v>
      </c>
      <c r="Q227" s="34">
        <f>Q228</f>
        <v>4743531</v>
      </c>
      <c r="R227" s="17"/>
    </row>
    <row r="228" spans="1:18" ht="38.25">
      <c r="A228" s="5" t="s">
        <v>109</v>
      </c>
      <c r="B228" s="25">
        <v>902</v>
      </c>
      <c r="C228" s="25" t="s">
        <v>54</v>
      </c>
      <c r="D228" s="25" t="s">
        <v>19</v>
      </c>
      <c r="E228" s="25" t="s">
        <v>165</v>
      </c>
      <c r="F228" s="35">
        <v>810</v>
      </c>
      <c r="G228" s="33">
        <v>9808168</v>
      </c>
      <c r="H228" s="23"/>
      <c r="I228" s="23">
        <v>-199700</v>
      </c>
      <c r="J228" s="23"/>
      <c r="K228" s="23"/>
      <c r="L228" s="23"/>
      <c r="M228" s="23">
        <v>-500000</v>
      </c>
      <c r="N228" s="23"/>
      <c r="O228" s="23"/>
      <c r="P228" s="23">
        <v>-4364937</v>
      </c>
      <c r="Q228" s="34">
        <f>G228+H228+I228+J228+K228+L228+M228+N228+P228</f>
        <v>4743531</v>
      </c>
      <c r="R228" s="17"/>
    </row>
    <row r="229" spans="1:18" ht="12.75">
      <c r="A229" s="5" t="s">
        <v>115</v>
      </c>
      <c r="B229" s="25">
        <v>902</v>
      </c>
      <c r="C229" s="25" t="s">
        <v>54</v>
      </c>
      <c r="D229" s="25" t="s">
        <v>19</v>
      </c>
      <c r="E229" s="25" t="s">
        <v>166</v>
      </c>
      <c r="F229" s="35"/>
      <c r="G229" s="33">
        <f>G230</f>
        <v>3400000</v>
      </c>
      <c r="H229" s="23"/>
      <c r="I229" s="23"/>
      <c r="J229" s="23"/>
      <c r="K229" s="34">
        <f>K230</f>
        <v>150000</v>
      </c>
      <c r="L229" s="34"/>
      <c r="M229" s="34">
        <f>M230</f>
        <v>-76370</v>
      </c>
      <c r="N229" s="34"/>
      <c r="O229" s="34"/>
      <c r="P229" s="34"/>
      <c r="Q229" s="34">
        <f>Q230</f>
        <v>3473630</v>
      </c>
      <c r="R229" s="17"/>
    </row>
    <row r="230" spans="1:18" ht="25.5">
      <c r="A230" s="5" t="s">
        <v>24</v>
      </c>
      <c r="B230" s="25">
        <v>902</v>
      </c>
      <c r="C230" s="25" t="s">
        <v>54</v>
      </c>
      <c r="D230" s="25" t="s">
        <v>19</v>
      </c>
      <c r="E230" s="25" t="s">
        <v>166</v>
      </c>
      <c r="F230" s="35">
        <v>200</v>
      </c>
      <c r="G230" s="33">
        <f>G231</f>
        <v>3400000</v>
      </c>
      <c r="H230" s="23"/>
      <c r="I230" s="23"/>
      <c r="J230" s="23"/>
      <c r="K230" s="34">
        <f>K231</f>
        <v>150000</v>
      </c>
      <c r="L230" s="34"/>
      <c r="M230" s="34">
        <f>M231</f>
        <v>-76370</v>
      </c>
      <c r="N230" s="34"/>
      <c r="O230" s="34"/>
      <c r="P230" s="34"/>
      <c r="Q230" s="34">
        <f>Q231</f>
        <v>3473630</v>
      </c>
      <c r="R230" s="17"/>
    </row>
    <row r="231" spans="1:18" ht="38.25">
      <c r="A231" s="5" t="s">
        <v>26</v>
      </c>
      <c r="B231" s="25">
        <v>902</v>
      </c>
      <c r="C231" s="25" t="s">
        <v>54</v>
      </c>
      <c r="D231" s="25" t="s">
        <v>19</v>
      </c>
      <c r="E231" s="25" t="s">
        <v>166</v>
      </c>
      <c r="F231" s="35">
        <v>240</v>
      </c>
      <c r="G231" s="33">
        <v>3400000</v>
      </c>
      <c r="H231" s="23"/>
      <c r="I231" s="23"/>
      <c r="J231" s="23"/>
      <c r="K231" s="23">
        <v>150000</v>
      </c>
      <c r="L231" s="23"/>
      <c r="M231" s="23">
        <v>-76370</v>
      </c>
      <c r="N231" s="23"/>
      <c r="O231" s="23"/>
      <c r="P231" s="23"/>
      <c r="Q231" s="34">
        <f>G231+H231+I231+J231+K231+L231+M231+N231</f>
        <v>3473630</v>
      </c>
      <c r="R231" s="17"/>
    </row>
    <row r="232" spans="1:18" ht="25.5">
      <c r="A232" s="5" t="s">
        <v>116</v>
      </c>
      <c r="B232" s="25">
        <v>902</v>
      </c>
      <c r="C232" s="25" t="s">
        <v>54</v>
      </c>
      <c r="D232" s="25" t="s">
        <v>19</v>
      </c>
      <c r="E232" s="25" t="s">
        <v>167</v>
      </c>
      <c r="F232" s="35"/>
      <c r="G232" s="33">
        <f>G233</f>
        <v>500000</v>
      </c>
      <c r="H232" s="23"/>
      <c r="I232" s="23"/>
      <c r="J232" s="23"/>
      <c r="K232" s="23"/>
      <c r="L232" s="23"/>
      <c r="M232" s="23"/>
      <c r="N232" s="23"/>
      <c r="O232" s="23"/>
      <c r="P232" s="23"/>
      <c r="Q232" s="34">
        <f>Q233</f>
        <v>500000</v>
      </c>
      <c r="R232" s="17"/>
    </row>
    <row r="233" spans="1:18" ht="25.5">
      <c r="A233" s="5" t="s">
        <v>24</v>
      </c>
      <c r="B233" s="25">
        <v>902</v>
      </c>
      <c r="C233" s="25" t="s">
        <v>54</v>
      </c>
      <c r="D233" s="25" t="s">
        <v>19</v>
      </c>
      <c r="E233" s="25" t="s">
        <v>167</v>
      </c>
      <c r="F233" s="35">
        <v>200</v>
      </c>
      <c r="G233" s="33">
        <f>G234</f>
        <v>500000</v>
      </c>
      <c r="H233" s="23"/>
      <c r="I233" s="23"/>
      <c r="J233" s="23"/>
      <c r="K233" s="23"/>
      <c r="L233" s="23"/>
      <c r="M233" s="23"/>
      <c r="N233" s="23"/>
      <c r="O233" s="23"/>
      <c r="P233" s="23"/>
      <c r="Q233" s="34">
        <f>Q234</f>
        <v>500000</v>
      </c>
      <c r="R233" s="17"/>
    </row>
    <row r="234" spans="1:18" ht="38.25">
      <c r="A234" s="5" t="s">
        <v>26</v>
      </c>
      <c r="B234" s="25">
        <v>902</v>
      </c>
      <c r="C234" s="25" t="s">
        <v>54</v>
      </c>
      <c r="D234" s="25" t="s">
        <v>19</v>
      </c>
      <c r="E234" s="25" t="s">
        <v>167</v>
      </c>
      <c r="F234" s="35">
        <v>240</v>
      </c>
      <c r="G234" s="33">
        <v>500000</v>
      </c>
      <c r="H234" s="23"/>
      <c r="I234" s="23"/>
      <c r="J234" s="23"/>
      <c r="K234" s="23"/>
      <c r="L234" s="23"/>
      <c r="M234" s="23"/>
      <c r="N234" s="23"/>
      <c r="O234" s="23"/>
      <c r="P234" s="23"/>
      <c r="Q234" s="34">
        <f>G234+H234+I234+J234+K234+L234+M234+N234</f>
        <v>500000</v>
      </c>
      <c r="R234" s="17"/>
    </row>
    <row r="235" spans="1:18" ht="25.5">
      <c r="A235" s="5" t="s">
        <v>117</v>
      </c>
      <c r="B235" s="25">
        <v>902</v>
      </c>
      <c r="C235" s="25" t="s">
        <v>54</v>
      </c>
      <c r="D235" s="25" t="s">
        <v>19</v>
      </c>
      <c r="E235" s="25" t="s">
        <v>168</v>
      </c>
      <c r="F235" s="35"/>
      <c r="G235" s="33">
        <f>G236</f>
        <v>2320883</v>
      </c>
      <c r="H235" s="34">
        <f>H236</f>
        <v>7344425.33</v>
      </c>
      <c r="I235" s="34"/>
      <c r="J235" s="34"/>
      <c r="K235" s="34"/>
      <c r="L235" s="34"/>
      <c r="M235" s="34"/>
      <c r="N235" s="34"/>
      <c r="O235" s="34"/>
      <c r="P235" s="34"/>
      <c r="Q235" s="34">
        <f>Q236</f>
        <v>9665308.33</v>
      </c>
      <c r="R235" s="17"/>
    </row>
    <row r="236" spans="1:18" ht="25.5">
      <c r="A236" s="5" t="s">
        <v>24</v>
      </c>
      <c r="B236" s="25">
        <v>902</v>
      </c>
      <c r="C236" s="25" t="s">
        <v>54</v>
      </c>
      <c r="D236" s="25" t="s">
        <v>19</v>
      </c>
      <c r="E236" s="25" t="s">
        <v>168</v>
      </c>
      <c r="F236" s="35">
        <v>200</v>
      </c>
      <c r="G236" s="33">
        <f>G237</f>
        <v>2320883</v>
      </c>
      <c r="H236" s="34">
        <f>H237</f>
        <v>7344425.33</v>
      </c>
      <c r="I236" s="34"/>
      <c r="J236" s="34"/>
      <c r="K236" s="34"/>
      <c r="L236" s="34"/>
      <c r="M236" s="34"/>
      <c r="N236" s="34"/>
      <c r="O236" s="34"/>
      <c r="P236" s="34"/>
      <c r="Q236" s="34">
        <f>Q237</f>
        <v>9665308.33</v>
      </c>
      <c r="R236" s="17"/>
    </row>
    <row r="237" spans="1:18" ht="38.25">
      <c r="A237" s="5" t="s">
        <v>26</v>
      </c>
      <c r="B237" s="25">
        <v>902</v>
      </c>
      <c r="C237" s="25" t="s">
        <v>54</v>
      </c>
      <c r="D237" s="25" t="s">
        <v>19</v>
      </c>
      <c r="E237" s="25" t="s">
        <v>168</v>
      </c>
      <c r="F237" s="35">
        <v>240</v>
      </c>
      <c r="G237" s="33">
        <v>2320883</v>
      </c>
      <c r="H237" s="23">
        <v>7344425.33</v>
      </c>
      <c r="I237" s="23"/>
      <c r="J237" s="23"/>
      <c r="K237" s="23"/>
      <c r="L237" s="23"/>
      <c r="M237" s="23"/>
      <c r="N237" s="23"/>
      <c r="O237" s="23"/>
      <c r="P237" s="23"/>
      <c r="Q237" s="34">
        <f>G237+H237+I237+J237+K237+L237+M237+N237</f>
        <v>9665308.33</v>
      </c>
      <c r="R237" s="17"/>
    </row>
    <row r="238" spans="1:18" ht="25.5">
      <c r="A238" s="36" t="s">
        <v>170</v>
      </c>
      <c r="B238" s="25">
        <v>902</v>
      </c>
      <c r="C238" s="25" t="s">
        <v>54</v>
      </c>
      <c r="D238" s="25" t="s">
        <v>19</v>
      </c>
      <c r="E238" s="25" t="s">
        <v>169</v>
      </c>
      <c r="F238" s="35"/>
      <c r="G238" s="33">
        <f>G239</f>
        <v>9019737</v>
      </c>
      <c r="H238" s="34">
        <f>H239</f>
        <v>997635.6</v>
      </c>
      <c r="I238" s="34"/>
      <c r="J238" s="34"/>
      <c r="K238" s="34"/>
      <c r="L238" s="34"/>
      <c r="M238" s="34"/>
      <c r="N238" s="34"/>
      <c r="O238" s="34"/>
      <c r="P238" s="34"/>
      <c r="Q238" s="34">
        <f>Q239</f>
        <v>10017372.6</v>
      </c>
      <c r="R238" s="17"/>
    </row>
    <row r="239" spans="1:18" ht="25.5">
      <c r="A239" s="5" t="s">
        <v>24</v>
      </c>
      <c r="B239" s="25">
        <v>902</v>
      </c>
      <c r="C239" s="25" t="s">
        <v>54</v>
      </c>
      <c r="D239" s="25" t="s">
        <v>19</v>
      </c>
      <c r="E239" s="25" t="s">
        <v>169</v>
      </c>
      <c r="F239" s="35">
        <v>200</v>
      </c>
      <c r="G239" s="33">
        <f>G240</f>
        <v>9019737</v>
      </c>
      <c r="H239" s="34">
        <f>H240</f>
        <v>997635.6</v>
      </c>
      <c r="I239" s="34"/>
      <c r="J239" s="34"/>
      <c r="K239" s="34"/>
      <c r="L239" s="34"/>
      <c r="M239" s="34"/>
      <c r="N239" s="34"/>
      <c r="O239" s="34"/>
      <c r="P239" s="34"/>
      <c r="Q239" s="34">
        <f>Q240</f>
        <v>10017372.6</v>
      </c>
      <c r="R239" s="17"/>
    </row>
    <row r="240" spans="1:18" ht="38.25">
      <c r="A240" s="5" t="s">
        <v>26</v>
      </c>
      <c r="B240" s="25">
        <v>902</v>
      </c>
      <c r="C240" s="25" t="s">
        <v>54</v>
      </c>
      <c r="D240" s="25" t="s">
        <v>19</v>
      </c>
      <c r="E240" s="25" t="s">
        <v>169</v>
      </c>
      <c r="F240" s="35">
        <v>240</v>
      </c>
      <c r="G240" s="33">
        <v>9019737</v>
      </c>
      <c r="H240" s="23">
        <v>997635.6</v>
      </c>
      <c r="I240" s="23"/>
      <c r="J240" s="23"/>
      <c r="K240" s="23"/>
      <c r="L240" s="23"/>
      <c r="M240" s="23"/>
      <c r="N240" s="23"/>
      <c r="O240" s="23"/>
      <c r="P240" s="23"/>
      <c r="Q240" s="34">
        <f>G240+H240+I240+J240+K240+L240+M240+N240</f>
        <v>10017372.6</v>
      </c>
      <c r="R240" s="17"/>
    </row>
    <row r="241" spans="1:18" ht="32.25" customHeight="1" hidden="1">
      <c r="A241" s="5" t="s">
        <v>159</v>
      </c>
      <c r="B241" s="25">
        <v>902</v>
      </c>
      <c r="C241" s="25" t="s">
        <v>54</v>
      </c>
      <c r="D241" s="25" t="s">
        <v>19</v>
      </c>
      <c r="E241" s="25" t="s">
        <v>158</v>
      </c>
      <c r="F241" s="35"/>
      <c r="G241" s="33">
        <f>G242</f>
        <v>605000</v>
      </c>
      <c r="H241" s="34">
        <f>H242</f>
        <v>-499321.6</v>
      </c>
      <c r="I241" s="34"/>
      <c r="J241" s="34"/>
      <c r="K241" s="34"/>
      <c r="L241" s="34"/>
      <c r="M241" s="34">
        <f>M242</f>
        <v>-105678.4</v>
      </c>
      <c r="N241" s="34"/>
      <c r="O241" s="34"/>
      <c r="P241" s="34"/>
      <c r="Q241" s="34">
        <f>Q242</f>
        <v>2.9103830456733704E-11</v>
      </c>
      <c r="R241" s="17"/>
    </row>
    <row r="242" spans="1:18" ht="25.5" hidden="1">
      <c r="A242" s="5" t="s">
        <v>24</v>
      </c>
      <c r="B242" s="25">
        <v>902</v>
      </c>
      <c r="C242" s="25" t="s">
        <v>54</v>
      </c>
      <c r="D242" s="25" t="s">
        <v>19</v>
      </c>
      <c r="E242" s="25" t="s">
        <v>158</v>
      </c>
      <c r="F242" s="35">
        <v>200</v>
      </c>
      <c r="G242" s="33">
        <f>G243</f>
        <v>605000</v>
      </c>
      <c r="H242" s="34">
        <f>H243</f>
        <v>-499321.6</v>
      </c>
      <c r="I242" s="34"/>
      <c r="J242" s="34"/>
      <c r="K242" s="34"/>
      <c r="L242" s="34"/>
      <c r="M242" s="34">
        <f>M243</f>
        <v>-105678.4</v>
      </c>
      <c r="N242" s="34"/>
      <c r="O242" s="34"/>
      <c r="P242" s="34"/>
      <c r="Q242" s="34">
        <f>Q243</f>
        <v>2.9103830456733704E-11</v>
      </c>
      <c r="R242" s="17"/>
    </row>
    <row r="243" spans="1:18" ht="38.25" hidden="1">
      <c r="A243" s="5" t="s">
        <v>26</v>
      </c>
      <c r="B243" s="25">
        <v>902</v>
      </c>
      <c r="C243" s="25" t="s">
        <v>54</v>
      </c>
      <c r="D243" s="25" t="s">
        <v>19</v>
      </c>
      <c r="E243" s="25" t="s">
        <v>158</v>
      </c>
      <c r="F243" s="35">
        <v>240</v>
      </c>
      <c r="G243" s="33">
        <v>605000</v>
      </c>
      <c r="H243" s="23">
        <v>-499321.6</v>
      </c>
      <c r="I243" s="23"/>
      <c r="J243" s="23"/>
      <c r="K243" s="23"/>
      <c r="L243" s="23"/>
      <c r="M243" s="23">
        <v>-105678.4</v>
      </c>
      <c r="N243" s="23"/>
      <c r="O243" s="23"/>
      <c r="P243" s="23"/>
      <c r="Q243" s="34">
        <f>G243+H243+I243+J243+K243+L243+M243+N243</f>
        <v>2.9103830456733704E-11</v>
      </c>
      <c r="R243" s="17"/>
    </row>
    <row r="244" spans="1:18" ht="12.75">
      <c r="A244" s="5" t="s">
        <v>106</v>
      </c>
      <c r="B244" s="25">
        <v>902</v>
      </c>
      <c r="C244" s="25" t="s">
        <v>54</v>
      </c>
      <c r="D244" s="25" t="s">
        <v>19</v>
      </c>
      <c r="E244" s="25" t="s">
        <v>107</v>
      </c>
      <c r="F244" s="35"/>
      <c r="G244" s="33"/>
      <c r="H244" s="23"/>
      <c r="I244" s="23"/>
      <c r="J244" s="23"/>
      <c r="K244" s="23"/>
      <c r="L244" s="34">
        <f aca="true" t="shared" si="13" ref="L244:Q245">L245</f>
        <v>209000</v>
      </c>
      <c r="M244" s="34">
        <f t="shared" si="13"/>
        <v>76370</v>
      </c>
      <c r="N244" s="34"/>
      <c r="O244" s="34">
        <f t="shared" si="13"/>
        <v>18577</v>
      </c>
      <c r="P244" s="34"/>
      <c r="Q244" s="34">
        <f t="shared" si="13"/>
        <v>303947</v>
      </c>
      <c r="R244" s="17"/>
    </row>
    <row r="245" spans="1:18" ht="12.75">
      <c r="A245" s="5" t="s">
        <v>28</v>
      </c>
      <c r="B245" s="25">
        <v>902</v>
      </c>
      <c r="C245" s="25" t="s">
        <v>54</v>
      </c>
      <c r="D245" s="25" t="s">
        <v>19</v>
      </c>
      <c r="E245" s="25" t="s">
        <v>107</v>
      </c>
      <c r="F245" s="35">
        <v>800</v>
      </c>
      <c r="G245" s="33"/>
      <c r="H245" s="23"/>
      <c r="I245" s="23"/>
      <c r="J245" s="23"/>
      <c r="K245" s="23"/>
      <c r="L245" s="34">
        <f t="shared" si="13"/>
        <v>209000</v>
      </c>
      <c r="M245" s="34">
        <f t="shared" si="13"/>
        <v>76370</v>
      </c>
      <c r="N245" s="34"/>
      <c r="O245" s="34">
        <f t="shared" si="13"/>
        <v>18577</v>
      </c>
      <c r="P245" s="34"/>
      <c r="Q245" s="34">
        <f t="shared" si="13"/>
        <v>303947</v>
      </c>
      <c r="R245" s="17"/>
    </row>
    <row r="246" spans="1:18" ht="12.75">
      <c r="A246" s="5" t="s">
        <v>60</v>
      </c>
      <c r="B246" s="25">
        <v>902</v>
      </c>
      <c r="C246" s="25" t="s">
        <v>54</v>
      </c>
      <c r="D246" s="25" t="s">
        <v>19</v>
      </c>
      <c r="E246" s="25" t="s">
        <v>107</v>
      </c>
      <c r="F246" s="35">
        <v>870</v>
      </c>
      <c r="G246" s="33"/>
      <c r="H246" s="23"/>
      <c r="I246" s="23"/>
      <c r="J246" s="23"/>
      <c r="K246" s="23"/>
      <c r="L246" s="23">
        <v>209000</v>
      </c>
      <c r="M246" s="23">
        <v>76370</v>
      </c>
      <c r="N246" s="23"/>
      <c r="O246" s="23">
        <v>18577</v>
      </c>
      <c r="P246" s="23"/>
      <c r="Q246" s="34">
        <f>G246+H246+I246+J246+K246+L246+M246+N246+O246</f>
        <v>303947</v>
      </c>
      <c r="R246" s="17"/>
    </row>
    <row r="247" spans="1:18" ht="12.75">
      <c r="A247" s="27" t="s">
        <v>254</v>
      </c>
      <c r="B247" s="28">
        <v>902</v>
      </c>
      <c r="C247" s="28" t="s">
        <v>255</v>
      </c>
      <c r="D247" s="28"/>
      <c r="E247" s="28"/>
      <c r="F247" s="29"/>
      <c r="G247" s="14">
        <f>G248</f>
        <v>95000</v>
      </c>
      <c r="H247" s="23"/>
      <c r="I247" s="23"/>
      <c r="J247" s="23"/>
      <c r="K247" s="23"/>
      <c r="L247" s="23"/>
      <c r="M247" s="23"/>
      <c r="N247" s="23"/>
      <c r="O247" s="23"/>
      <c r="P247" s="23"/>
      <c r="Q247" s="7">
        <f>Q248</f>
        <v>95000</v>
      </c>
      <c r="R247" s="17"/>
    </row>
    <row r="248" spans="1:18" ht="25.5">
      <c r="A248" s="5" t="s">
        <v>256</v>
      </c>
      <c r="B248" s="25">
        <v>902</v>
      </c>
      <c r="C248" s="25" t="s">
        <v>255</v>
      </c>
      <c r="D248" s="25" t="s">
        <v>54</v>
      </c>
      <c r="E248" s="25"/>
      <c r="F248" s="35"/>
      <c r="G248" s="33">
        <f>G249</f>
        <v>95000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34">
        <f>Q249</f>
        <v>95000</v>
      </c>
      <c r="R248" s="17"/>
    </row>
    <row r="249" spans="1:18" ht="63.75" customHeight="1">
      <c r="A249" s="5" t="s">
        <v>257</v>
      </c>
      <c r="B249" s="25">
        <v>902</v>
      </c>
      <c r="C249" s="25" t="s">
        <v>255</v>
      </c>
      <c r="D249" s="25" t="s">
        <v>54</v>
      </c>
      <c r="E249" s="25" t="s">
        <v>258</v>
      </c>
      <c r="F249" s="35"/>
      <c r="G249" s="33">
        <f>G250</f>
        <v>95000</v>
      </c>
      <c r="H249" s="23"/>
      <c r="I249" s="23"/>
      <c r="J249" s="23"/>
      <c r="K249" s="23"/>
      <c r="L249" s="23"/>
      <c r="M249" s="23"/>
      <c r="N249" s="23"/>
      <c r="O249" s="23"/>
      <c r="P249" s="23"/>
      <c r="Q249" s="34">
        <f>Q250</f>
        <v>95000</v>
      </c>
      <c r="R249" s="17"/>
    </row>
    <row r="250" spans="1:18" ht="25.5">
      <c r="A250" s="5" t="s">
        <v>24</v>
      </c>
      <c r="B250" s="25">
        <v>902</v>
      </c>
      <c r="C250" s="25" t="s">
        <v>255</v>
      </c>
      <c r="D250" s="25" t="s">
        <v>54</v>
      </c>
      <c r="E250" s="25" t="s">
        <v>258</v>
      </c>
      <c r="F250" s="35">
        <v>200</v>
      </c>
      <c r="G250" s="33">
        <f>G251</f>
        <v>95000</v>
      </c>
      <c r="H250" s="23"/>
      <c r="I250" s="23"/>
      <c r="J250" s="23"/>
      <c r="K250" s="23"/>
      <c r="L250" s="23"/>
      <c r="M250" s="23"/>
      <c r="N250" s="23"/>
      <c r="O250" s="23"/>
      <c r="P250" s="23"/>
      <c r="Q250" s="34">
        <f>Q251</f>
        <v>95000</v>
      </c>
      <c r="R250" s="17"/>
    </row>
    <row r="251" spans="1:18" ht="38.25">
      <c r="A251" s="5" t="s">
        <v>26</v>
      </c>
      <c r="B251" s="25">
        <v>902</v>
      </c>
      <c r="C251" s="25" t="s">
        <v>255</v>
      </c>
      <c r="D251" s="25" t="s">
        <v>54</v>
      </c>
      <c r="E251" s="25" t="s">
        <v>258</v>
      </c>
      <c r="F251" s="35">
        <v>240</v>
      </c>
      <c r="G251" s="33">
        <v>95000</v>
      </c>
      <c r="H251" s="23"/>
      <c r="I251" s="23"/>
      <c r="J251" s="23"/>
      <c r="K251" s="23"/>
      <c r="L251" s="23"/>
      <c r="M251" s="23"/>
      <c r="N251" s="23"/>
      <c r="O251" s="23"/>
      <c r="P251" s="23"/>
      <c r="Q251" s="34">
        <f>G251+H251+I251+J251+K251+L251+M251+N251</f>
        <v>95000</v>
      </c>
      <c r="R251" s="17"/>
    </row>
    <row r="252" spans="1:18" ht="12.75">
      <c r="A252" s="27" t="s">
        <v>52</v>
      </c>
      <c r="B252" s="28">
        <v>902</v>
      </c>
      <c r="C252" s="28" t="s">
        <v>53</v>
      </c>
      <c r="D252" s="28"/>
      <c r="E252" s="28"/>
      <c r="F252" s="29"/>
      <c r="G252" s="14">
        <f>G258+G271</f>
        <v>14613705</v>
      </c>
      <c r="H252" s="23"/>
      <c r="I252" s="7">
        <f>I258+I271+I253</f>
        <v>802970</v>
      </c>
      <c r="J252" s="7"/>
      <c r="K252" s="7">
        <f>K258+K271+K253</f>
        <v>42000</v>
      </c>
      <c r="L252" s="7"/>
      <c r="M252" s="7">
        <f>M258+M271+M253</f>
        <v>105678.4</v>
      </c>
      <c r="N252" s="7"/>
      <c r="O252" s="7"/>
      <c r="P252" s="7"/>
      <c r="Q252" s="7">
        <f>Q258+Q271+Q253</f>
        <v>15564353.4</v>
      </c>
      <c r="R252" s="17"/>
    </row>
    <row r="253" spans="1:18" ht="12.75">
      <c r="A253" s="27" t="s">
        <v>75</v>
      </c>
      <c r="B253" s="28">
        <v>902</v>
      </c>
      <c r="C253" s="28" t="s">
        <v>53</v>
      </c>
      <c r="D253" s="25" t="s">
        <v>286</v>
      </c>
      <c r="E253" s="28"/>
      <c r="F253" s="29"/>
      <c r="G253" s="14"/>
      <c r="H253" s="23"/>
      <c r="I253" s="7">
        <f>I254</f>
        <v>802970</v>
      </c>
      <c r="J253" s="7"/>
      <c r="K253" s="7"/>
      <c r="L253" s="7"/>
      <c r="M253" s="7"/>
      <c r="N253" s="7"/>
      <c r="O253" s="7"/>
      <c r="P253" s="7"/>
      <c r="Q253" s="7">
        <f>Q254</f>
        <v>802970</v>
      </c>
      <c r="R253" s="17"/>
    </row>
    <row r="254" spans="1:18" ht="22.5">
      <c r="A254" s="40" t="s">
        <v>284</v>
      </c>
      <c r="B254" s="25">
        <v>902</v>
      </c>
      <c r="C254" s="28" t="s">
        <v>53</v>
      </c>
      <c r="D254" s="25" t="s">
        <v>286</v>
      </c>
      <c r="E254" s="25" t="s">
        <v>287</v>
      </c>
      <c r="F254" s="35"/>
      <c r="G254" s="14"/>
      <c r="H254" s="23"/>
      <c r="I254" s="7">
        <f>I255</f>
        <v>802970</v>
      </c>
      <c r="J254" s="7"/>
      <c r="K254" s="7"/>
      <c r="L254" s="7"/>
      <c r="M254" s="7"/>
      <c r="N254" s="7"/>
      <c r="O254" s="7"/>
      <c r="P254" s="7"/>
      <c r="Q254" s="7">
        <f>Q255</f>
        <v>802970</v>
      </c>
      <c r="R254" s="17"/>
    </row>
    <row r="255" spans="1:18" ht="33.75">
      <c r="A255" s="40" t="s">
        <v>282</v>
      </c>
      <c r="B255" s="25">
        <v>902</v>
      </c>
      <c r="C255" s="28" t="s">
        <v>53</v>
      </c>
      <c r="D255" s="25" t="s">
        <v>286</v>
      </c>
      <c r="E255" s="25" t="s">
        <v>287</v>
      </c>
      <c r="F255" s="35">
        <v>400</v>
      </c>
      <c r="G255" s="14"/>
      <c r="H255" s="23"/>
      <c r="I255" s="7">
        <f>I257</f>
        <v>802970</v>
      </c>
      <c r="J255" s="7"/>
      <c r="K255" s="7"/>
      <c r="L255" s="7"/>
      <c r="M255" s="7"/>
      <c r="N255" s="7"/>
      <c r="O255" s="7"/>
      <c r="P255" s="7"/>
      <c r="Q255" s="7">
        <f>Q256</f>
        <v>802970</v>
      </c>
      <c r="R255" s="17"/>
    </row>
    <row r="256" spans="1:18" ht="12.75">
      <c r="A256" s="5" t="s">
        <v>112</v>
      </c>
      <c r="B256" s="25">
        <v>902</v>
      </c>
      <c r="C256" s="28" t="s">
        <v>53</v>
      </c>
      <c r="D256" s="25" t="s">
        <v>286</v>
      </c>
      <c r="E256" s="25" t="s">
        <v>287</v>
      </c>
      <c r="F256" s="35">
        <v>410</v>
      </c>
      <c r="G256" s="14"/>
      <c r="H256" s="23"/>
      <c r="I256" s="7"/>
      <c r="J256" s="7"/>
      <c r="K256" s="7"/>
      <c r="L256" s="7"/>
      <c r="M256" s="7"/>
      <c r="N256" s="7"/>
      <c r="O256" s="7"/>
      <c r="P256" s="7"/>
      <c r="Q256" s="7">
        <f>Q257</f>
        <v>802970</v>
      </c>
      <c r="R256" s="17"/>
    </row>
    <row r="257" spans="1:18" ht="33.75">
      <c r="A257" s="40" t="s">
        <v>285</v>
      </c>
      <c r="B257" s="25">
        <v>902</v>
      </c>
      <c r="C257" s="28" t="s">
        <v>53</v>
      </c>
      <c r="D257" s="25" t="s">
        <v>286</v>
      </c>
      <c r="E257" s="25" t="s">
        <v>287</v>
      </c>
      <c r="F257" s="35">
        <v>414</v>
      </c>
      <c r="G257" s="14"/>
      <c r="H257" s="23"/>
      <c r="I257" s="23">
        <v>802970</v>
      </c>
      <c r="J257" s="23"/>
      <c r="K257" s="23"/>
      <c r="L257" s="23"/>
      <c r="M257" s="23"/>
      <c r="N257" s="23"/>
      <c r="O257" s="23"/>
      <c r="P257" s="23"/>
      <c r="Q257" s="34">
        <f>G257+H257+I257+J257+K257+L257+M257+N257</f>
        <v>802970</v>
      </c>
      <c r="R257" s="17"/>
    </row>
    <row r="258" spans="1:18" ht="12.75">
      <c r="A258" s="27" t="s">
        <v>77</v>
      </c>
      <c r="B258" s="28">
        <v>902</v>
      </c>
      <c r="C258" s="28" t="s">
        <v>53</v>
      </c>
      <c r="D258" s="28" t="s">
        <v>34</v>
      </c>
      <c r="E258" s="28"/>
      <c r="F258" s="29"/>
      <c r="G258" s="14">
        <f>G259+G263</f>
        <v>14513705</v>
      </c>
      <c r="H258" s="23"/>
      <c r="I258" s="23"/>
      <c r="J258" s="23"/>
      <c r="K258" s="7">
        <f>K259+K263+K267</f>
        <v>42000</v>
      </c>
      <c r="L258" s="7"/>
      <c r="M258" s="7"/>
      <c r="N258" s="7"/>
      <c r="O258" s="7"/>
      <c r="P258" s="7"/>
      <c r="Q258" s="7">
        <f>Q259+Q263+Q267</f>
        <v>14555705</v>
      </c>
      <c r="R258" s="17"/>
    </row>
    <row r="259" spans="1:18" ht="38.25">
      <c r="A259" s="36" t="s">
        <v>172</v>
      </c>
      <c r="B259" s="25">
        <v>902</v>
      </c>
      <c r="C259" s="25" t="s">
        <v>53</v>
      </c>
      <c r="D259" s="25" t="s">
        <v>34</v>
      </c>
      <c r="E259" s="25" t="s">
        <v>171</v>
      </c>
      <c r="F259" s="35"/>
      <c r="G259" s="33">
        <f>G260</f>
        <v>11447205</v>
      </c>
      <c r="H259" s="23"/>
      <c r="I259" s="23"/>
      <c r="J259" s="23"/>
      <c r="K259" s="23"/>
      <c r="L259" s="23"/>
      <c r="M259" s="23"/>
      <c r="N259" s="23"/>
      <c r="O259" s="23"/>
      <c r="P259" s="23"/>
      <c r="Q259" s="34">
        <f>Q260</f>
        <v>11447205</v>
      </c>
      <c r="R259" s="17"/>
    </row>
    <row r="260" spans="1:18" ht="38.25">
      <c r="A260" s="5" t="s">
        <v>235</v>
      </c>
      <c r="B260" s="25">
        <v>902</v>
      </c>
      <c r="C260" s="25" t="s">
        <v>53</v>
      </c>
      <c r="D260" s="25" t="s">
        <v>34</v>
      </c>
      <c r="E260" s="25" t="s">
        <v>171</v>
      </c>
      <c r="F260" s="35">
        <v>600</v>
      </c>
      <c r="G260" s="33">
        <f>G261</f>
        <v>11447205</v>
      </c>
      <c r="H260" s="23"/>
      <c r="I260" s="23"/>
      <c r="J260" s="23"/>
      <c r="K260" s="23"/>
      <c r="L260" s="23"/>
      <c r="M260" s="23"/>
      <c r="N260" s="23"/>
      <c r="O260" s="23"/>
      <c r="P260" s="23"/>
      <c r="Q260" s="34">
        <f>Q261</f>
        <v>11447205</v>
      </c>
      <c r="R260" s="17"/>
    </row>
    <row r="261" spans="1:18" ht="12.75">
      <c r="A261" s="5" t="s">
        <v>118</v>
      </c>
      <c r="B261" s="25">
        <v>902</v>
      </c>
      <c r="C261" s="25" t="s">
        <v>53</v>
      </c>
      <c r="D261" s="25" t="s">
        <v>34</v>
      </c>
      <c r="E261" s="25" t="s">
        <v>171</v>
      </c>
      <c r="F261" s="35">
        <v>610</v>
      </c>
      <c r="G261" s="33">
        <f>G262</f>
        <v>11447205</v>
      </c>
      <c r="H261" s="23"/>
      <c r="I261" s="23"/>
      <c r="J261" s="23"/>
      <c r="K261" s="23"/>
      <c r="L261" s="23"/>
      <c r="M261" s="23"/>
      <c r="N261" s="23"/>
      <c r="O261" s="23"/>
      <c r="P261" s="23"/>
      <c r="Q261" s="34">
        <f>Q262</f>
        <v>11447205</v>
      </c>
      <c r="R261" s="17"/>
    </row>
    <row r="262" spans="1:18" ht="51">
      <c r="A262" s="5" t="s">
        <v>40</v>
      </c>
      <c r="B262" s="25">
        <v>902</v>
      </c>
      <c r="C262" s="25" t="s">
        <v>53</v>
      </c>
      <c r="D262" s="25" t="s">
        <v>34</v>
      </c>
      <c r="E262" s="25" t="s">
        <v>171</v>
      </c>
      <c r="F262" s="35">
        <v>611</v>
      </c>
      <c r="G262" s="33">
        <v>11447205</v>
      </c>
      <c r="H262" s="23"/>
      <c r="I262" s="23"/>
      <c r="J262" s="23"/>
      <c r="K262" s="23"/>
      <c r="L262" s="23"/>
      <c r="M262" s="23"/>
      <c r="N262" s="23"/>
      <c r="O262" s="23"/>
      <c r="P262" s="23"/>
      <c r="Q262" s="34">
        <f>G262+H262+I262+J262+K262+L262+M262+N262</f>
        <v>11447205</v>
      </c>
      <c r="R262" s="17"/>
    </row>
    <row r="263" spans="1:18" ht="38.25">
      <c r="A263" s="5" t="s">
        <v>119</v>
      </c>
      <c r="B263" s="25">
        <v>902</v>
      </c>
      <c r="C263" s="25" t="s">
        <v>53</v>
      </c>
      <c r="D263" s="25" t="s">
        <v>34</v>
      </c>
      <c r="E263" s="25" t="s">
        <v>173</v>
      </c>
      <c r="F263" s="35"/>
      <c r="G263" s="33">
        <f>G264</f>
        <v>3066500</v>
      </c>
      <c r="H263" s="23"/>
      <c r="I263" s="23"/>
      <c r="J263" s="23"/>
      <c r="K263" s="23"/>
      <c r="L263" s="23"/>
      <c r="M263" s="23"/>
      <c r="N263" s="23"/>
      <c r="O263" s="23"/>
      <c r="P263" s="23"/>
      <c r="Q263" s="34">
        <f>Q264</f>
        <v>3066500</v>
      </c>
      <c r="R263" s="17"/>
    </row>
    <row r="264" spans="1:18" ht="38.25">
      <c r="A264" s="5" t="s">
        <v>235</v>
      </c>
      <c r="B264" s="25">
        <v>902</v>
      </c>
      <c r="C264" s="25" t="s">
        <v>53</v>
      </c>
      <c r="D264" s="25" t="s">
        <v>34</v>
      </c>
      <c r="E264" s="25" t="s">
        <v>173</v>
      </c>
      <c r="F264" s="35">
        <v>600</v>
      </c>
      <c r="G264" s="33">
        <f>G265</f>
        <v>3066500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34">
        <f>Q265</f>
        <v>3066500</v>
      </c>
      <c r="R264" s="17"/>
    </row>
    <row r="265" spans="1:18" ht="12.75">
      <c r="A265" s="5" t="s">
        <v>118</v>
      </c>
      <c r="B265" s="25">
        <v>902</v>
      </c>
      <c r="C265" s="25" t="s">
        <v>53</v>
      </c>
      <c r="D265" s="25" t="s">
        <v>34</v>
      </c>
      <c r="E265" s="25" t="s">
        <v>173</v>
      </c>
      <c r="F265" s="35">
        <v>610</v>
      </c>
      <c r="G265" s="33">
        <f>G266</f>
        <v>3066500</v>
      </c>
      <c r="H265" s="23"/>
      <c r="I265" s="23"/>
      <c r="J265" s="23"/>
      <c r="K265" s="23"/>
      <c r="L265" s="23"/>
      <c r="M265" s="23"/>
      <c r="N265" s="23"/>
      <c r="O265" s="23"/>
      <c r="P265" s="23"/>
      <c r="Q265" s="34">
        <f>Q266</f>
        <v>3066500</v>
      </c>
      <c r="R265" s="17"/>
    </row>
    <row r="266" spans="1:18" ht="51">
      <c r="A266" s="5" t="s">
        <v>40</v>
      </c>
      <c r="B266" s="25">
        <v>902</v>
      </c>
      <c r="C266" s="25" t="s">
        <v>53</v>
      </c>
      <c r="D266" s="25" t="s">
        <v>34</v>
      </c>
      <c r="E266" s="25" t="s">
        <v>173</v>
      </c>
      <c r="F266" s="35">
        <v>611</v>
      </c>
      <c r="G266" s="33">
        <v>3066500</v>
      </c>
      <c r="H266" s="23"/>
      <c r="I266" s="23"/>
      <c r="J266" s="23"/>
      <c r="K266" s="23"/>
      <c r="L266" s="23"/>
      <c r="M266" s="23"/>
      <c r="N266" s="23"/>
      <c r="O266" s="23"/>
      <c r="P266" s="23"/>
      <c r="Q266" s="34">
        <f>G266+H266+I266+J266+K266+L266+M266+N266</f>
        <v>3066500</v>
      </c>
      <c r="R266" s="17"/>
    </row>
    <row r="267" spans="1:18" ht="25.5">
      <c r="A267" s="36" t="s">
        <v>228</v>
      </c>
      <c r="B267" s="25">
        <v>902</v>
      </c>
      <c r="C267" s="25" t="s">
        <v>53</v>
      </c>
      <c r="D267" s="25" t="s">
        <v>34</v>
      </c>
      <c r="E267" s="25" t="s">
        <v>229</v>
      </c>
      <c r="F267" s="35"/>
      <c r="G267" s="33"/>
      <c r="H267" s="23"/>
      <c r="I267" s="23"/>
      <c r="J267" s="23"/>
      <c r="K267" s="34">
        <f>K268</f>
        <v>42000</v>
      </c>
      <c r="L267" s="34"/>
      <c r="M267" s="34"/>
      <c r="N267" s="34"/>
      <c r="O267" s="34"/>
      <c r="P267" s="34"/>
      <c r="Q267" s="34">
        <f>Q268</f>
        <v>42000</v>
      </c>
      <c r="R267" s="17"/>
    </row>
    <row r="268" spans="1:18" ht="38.25">
      <c r="A268" s="5" t="s">
        <v>235</v>
      </c>
      <c r="B268" s="25">
        <v>902</v>
      </c>
      <c r="C268" s="25" t="s">
        <v>53</v>
      </c>
      <c r="D268" s="25" t="s">
        <v>34</v>
      </c>
      <c r="E268" s="25" t="s">
        <v>229</v>
      </c>
      <c r="F268" s="35">
        <v>600</v>
      </c>
      <c r="G268" s="33"/>
      <c r="H268" s="23"/>
      <c r="I268" s="23"/>
      <c r="J268" s="23"/>
      <c r="K268" s="34">
        <f>K269</f>
        <v>42000</v>
      </c>
      <c r="L268" s="34"/>
      <c r="M268" s="34"/>
      <c r="N268" s="34"/>
      <c r="O268" s="34"/>
      <c r="P268" s="34"/>
      <c r="Q268" s="34">
        <f>Q269</f>
        <v>42000</v>
      </c>
      <c r="R268" s="17"/>
    </row>
    <row r="269" spans="1:18" ht="12.75">
      <c r="A269" s="5" t="s">
        <v>118</v>
      </c>
      <c r="B269" s="25">
        <v>902</v>
      </c>
      <c r="C269" s="25" t="s">
        <v>53</v>
      </c>
      <c r="D269" s="25" t="s">
        <v>34</v>
      </c>
      <c r="E269" s="25" t="s">
        <v>229</v>
      </c>
      <c r="F269" s="35">
        <v>610</v>
      </c>
      <c r="G269" s="33"/>
      <c r="H269" s="23"/>
      <c r="I269" s="23"/>
      <c r="J269" s="23"/>
      <c r="K269" s="34">
        <f>K270</f>
        <v>42000</v>
      </c>
      <c r="L269" s="34"/>
      <c r="M269" s="34"/>
      <c r="N269" s="34"/>
      <c r="O269" s="34"/>
      <c r="P269" s="34"/>
      <c r="Q269" s="34">
        <f>Q270</f>
        <v>42000</v>
      </c>
      <c r="R269" s="17"/>
    </row>
    <row r="270" spans="1:18" ht="12.75">
      <c r="A270" s="5" t="s">
        <v>263</v>
      </c>
      <c r="B270" s="25">
        <v>902</v>
      </c>
      <c r="C270" s="25" t="s">
        <v>53</v>
      </c>
      <c r="D270" s="25" t="s">
        <v>34</v>
      </c>
      <c r="E270" s="25" t="s">
        <v>229</v>
      </c>
      <c r="F270" s="35">
        <v>612</v>
      </c>
      <c r="G270" s="33"/>
      <c r="H270" s="23"/>
      <c r="I270" s="23"/>
      <c r="J270" s="23"/>
      <c r="K270" s="23">
        <v>42000</v>
      </c>
      <c r="L270" s="23"/>
      <c r="M270" s="23"/>
      <c r="N270" s="23"/>
      <c r="O270" s="23"/>
      <c r="P270" s="23"/>
      <c r="Q270" s="34">
        <f>G270+H270+I270+J270+K270+L270+M270+N270</f>
        <v>42000</v>
      </c>
      <c r="R270" s="17"/>
    </row>
    <row r="271" spans="1:18" ht="12.75">
      <c r="A271" s="27" t="s">
        <v>78</v>
      </c>
      <c r="B271" s="28">
        <v>902</v>
      </c>
      <c r="C271" s="28" t="s">
        <v>53</v>
      </c>
      <c r="D271" s="28" t="s">
        <v>53</v>
      </c>
      <c r="E271" s="30" t="s">
        <v>0</v>
      </c>
      <c r="F271" s="31" t="s">
        <v>0</v>
      </c>
      <c r="G271" s="33">
        <f>G272</f>
        <v>100000</v>
      </c>
      <c r="H271" s="23"/>
      <c r="I271" s="23"/>
      <c r="J271" s="23"/>
      <c r="K271" s="23"/>
      <c r="L271" s="23"/>
      <c r="M271" s="34">
        <f>M272</f>
        <v>105678.4</v>
      </c>
      <c r="N271" s="34"/>
      <c r="O271" s="34"/>
      <c r="P271" s="34"/>
      <c r="Q271" s="34">
        <f>Q272</f>
        <v>205678.4</v>
      </c>
      <c r="R271" s="17"/>
    </row>
    <row r="272" spans="1:18" ht="12.75">
      <c r="A272" s="36" t="s">
        <v>44</v>
      </c>
      <c r="B272" s="25">
        <v>902</v>
      </c>
      <c r="C272" s="25" t="s">
        <v>53</v>
      </c>
      <c r="D272" s="25" t="s">
        <v>53</v>
      </c>
      <c r="E272" s="25" t="s">
        <v>174</v>
      </c>
      <c r="F272" s="32" t="s">
        <v>0</v>
      </c>
      <c r="G272" s="14">
        <f>G273</f>
        <v>100000</v>
      </c>
      <c r="H272" s="23"/>
      <c r="I272" s="23"/>
      <c r="J272" s="23"/>
      <c r="K272" s="23"/>
      <c r="L272" s="23"/>
      <c r="M272" s="7">
        <f>M273</f>
        <v>105678.4</v>
      </c>
      <c r="N272" s="7"/>
      <c r="O272" s="7"/>
      <c r="P272" s="7"/>
      <c r="Q272" s="7">
        <f>Q273</f>
        <v>205678.4</v>
      </c>
      <c r="R272" s="17"/>
    </row>
    <row r="273" spans="1:18" ht="25.5">
      <c r="A273" s="5" t="s">
        <v>24</v>
      </c>
      <c r="B273" s="25">
        <v>902</v>
      </c>
      <c r="C273" s="25" t="s">
        <v>53</v>
      </c>
      <c r="D273" s="25" t="s">
        <v>53</v>
      </c>
      <c r="E273" s="25" t="s">
        <v>174</v>
      </c>
      <c r="F273" s="35" t="s">
        <v>25</v>
      </c>
      <c r="G273" s="33">
        <f>G274</f>
        <v>100000</v>
      </c>
      <c r="H273" s="23"/>
      <c r="I273" s="23"/>
      <c r="J273" s="23"/>
      <c r="K273" s="23"/>
      <c r="L273" s="23"/>
      <c r="M273" s="34">
        <f>M274</f>
        <v>105678.4</v>
      </c>
      <c r="N273" s="34"/>
      <c r="O273" s="34"/>
      <c r="P273" s="34"/>
      <c r="Q273" s="34">
        <f>Q274</f>
        <v>205678.4</v>
      </c>
      <c r="R273" s="17"/>
    </row>
    <row r="274" spans="1:18" ht="38.25">
      <c r="A274" s="5" t="s">
        <v>26</v>
      </c>
      <c r="B274" s="25">
        <v>902</v>
      </c>
      <c r="C274" s="25" t="s">
        <v>53</v>
      </c>
      <c r="D274" s="25" t="s">
        <v>53</v>
      </c>
      <c r="E274" s="25" t="s">
        <v>174</v>
      </c>
      <c r="F274" s="35" t="s">
        <v>27</v>
      </c>
      <c r="G274" s="33">
        <v>100000</v>
      </c>
      <c r="H274" s="23"/>
      <c r="I274" s="23"/>
      <c r="J274" s="23"/>
      <c r="K274" s="23"/>
      <c r="L274" s="23"/>
      <c r="M274" s="23">
        <v>105678.4</v>
      </c>
      <c r="N274" s="23"/>
      <c r="O274" s="23"/>
      <c r="P274" s="23"/>
      <c r="Q274" s="34">
        <f>G274+H274+I274+J274+K274+L274+M274+N274</f>
        <v>205678.4</v>
      </c>
      <c r="R274" s="17"/>
    </row>
    <row r="275" spans="1:18" ht="12.75">
      <c r="A275" s="27" t="s">
        <v>70</v>
      </c>
      <c r="B275" s="28">
        <v>902</v>
      </c>
      <c r="C275" s="28" t="s">
        <v>51</v>
      </c>
      <c r="D275" s="30" t="s">
        <v>0</v>
      </c>
      <c r="E275" s="30" t="s">
        <v>0</v>
      </c>
      <c r="F275" s="31" t="s">
        <v>0</v>
      </c>
      <c r="G275" s="14">
        <f>G276+G293</f>
        <v>22390090</v>
      </c>
      <c r="H275" s="23"/>
      <c r="I275" s="7">
        <f>I276+I293</f>
        <v>49370</v>
      </c>
      <c r="J275" s="7"/>
      <c r="K275" s="7">
        <f aca="true" t="shared" si="14" ref="K275:Q275">K276+K293</f>
        <v>281940</v>
      </c>
      <c r="L275" s="7">
        <f t="shared" si="14"/>
        <v>30000</v>
      </c>
      <c r="M275" s="7">
        <f t="shared" si="14"/>
        <v>1707005</v>
      </c>
      <c r="N275" s="7">
        <f t="shared" si="14"/>
        <v>50400</v>
      </c>
      <c r="O275" s="7">
        <f t="shared" si="14"/>
        <v>134799.5</v>
      </c>
      <c r="P275" s="7">
        <f t="shared" si="14"/>
        <v>60000</v>
      </c>
      <c r="Q275" s="7">
        <f t="shared" si="14"/>
        <v>24703604.5</v>
      </c>
      <c r="R275" s="17"/>
    </row>
    <row r="276" spans="1:18" ht="12.75">
      <c r="A276" s="27" t="s">
        <v>71</v>
      </c>
      <c r="B276" s="28">
        <v>902</v>
      </c>
      <c r="C276" s="28" t="s">
        <v>51</v>
      </c>
      <c r="D276" s="28" t="s">
        <v>17</v>
      </c>
      <c r="E276" s="30" t="s">
        <v>0</v>
      </c>
      <c r="F276" s="31" t="s">
        <v>0</v>
      </c>
      <c r="G276" s="14">
        <f>G277+G281+G285+G289</f>
        <v>20196410</v>
      </c>
      <c r="H276" s="23"/>
      <c r="I276" s="23"/>
      <c r="J276" s="23"/>
      <c r="K276" s="23"/>
      <c r="L276" s="23"/>
      <c r="M276" s="23"/>
      <c r="N276" s="23"/>
      <c r="O276" s="23"/>
      <c r="P276" s="23"/>
      <c r="Q276" s="7">
        <f>Q277+Q281+Q285+Q289</f>
        <v>20196410</v>
      </c>
      <c r="R276" s="17"/>
    </row>
    <row r="277" spans="1:18" ht="12.75">
      <c r="A277" s="5" t="s">
        <v>72</v>
      </c>
      <c r="B277" s="25">
        <v>902</v>
      </c>
      <c r="C277" s="25" t="s">
        <v>51</v>
      </c>
      <c r="D277" s="25" t="s">
        <v>17</v>
      </c>
      <c r="E277" s="25" t="s">
        <v>175</v>
      </c>
      <c r="F277" s="32" t="s">
        <v>0</v>
      </c>
      <c r="G277" s="33">
        <f>G278</f>
        <v>9040000</v>
      </c>
      <c r="H277" s="23"/>
      <c r="I277" s="23"/>
      <c r="J277" s="23"/>
      <c r="K277" s="23"/>
      <c r="L277" s="23"/>
      <c r="M277" s="23"/>
      <c r="N277" s="23"/>
      <c r="O277" s="23"/>
      <c r="P277" s="23"/>
      <c r="Q277" s="34">
        <f>Q278</f>
        <v>9040000</v>
      </c>
      <c r="R277" s="17"/>
    </row>
    <row r="278" spans="1:18" ht="38.25">
      <c r="A278" s="5" t="s">
        <v>235</v>
      </c>
      <c r="B278" s="25">
        <v>902</v>
      </c>
      <c r="C278" s="25" t="s">
        <v>51</v>
      </c>
      <c r="D278" s="25" t="s">
        <v>17</v>
      </c>
      <c r="E278" s="25" t="s">
        <v>175</v>
      </c>
      <c r="F278" s="35" t="s">
        <v>39</v>
      </c>
      <c r="G278" s="33">
        <f>G279</f>
        <v>9040000</v>
      </c>
      <c r="H278" s="23"/>
      <c r="I278" s="23"/>
      <c r="J278" s="23"/>
      <c r="K278" s="23"/>
      <c r="L278" s="23"/>
      <c r="M278" s="23"/>
      <c r="N278" s="23"/>
      <c r="O278" s="23"/>
      <c r="P278" s="23"/>
      <c r="Q278" s="34">
        <f>Q279</f>
        <v>9040000</v>
      </c>
      <c r="R278" s="17"/>
    </row>
    <row r="279" spans="1:18" ht="12.75">
      <c r="A279" s="5" t="s">
        <v>118</v>
      </c>
      <c r="B279" s="25">
        <v>902</v>
      </c>
      <c r="C279" s="25" t="s">
        <v>51</v>
      </c>
      <c r="D279" s="25" t="s">
        <v>17</v>
      </c>
      <c r="E279" s="25" t="s">
        <v>175</v>
      </c>
      <c r="F279" s="35">
        <v>610</v>
      </c>
      <c r="G279" s="33">
        <f>G280</f>
        <v>9040000</v>
      </c>
      <c r="H279" s="23"/>
      <c r="I279" s="23"/>
      <c r="J279" s="23"/>
      <c r="K279" s="23"/>
      <c r="L279" s="23"/>
      <c r="M279" s="23"/>
      <c r="N279" s="23"/>
      <c r="O279" s="23"/>
      <c r="P279" s="23"/>
      <c r="Q279" s="34">
        <f>Q280</f>
        <v>9040000</v>
      </c>
      <c r="R279" s="17"/>
    </row>
    <row r="280" spans="1:18" ht="51">
      <c r="A280" s="5" t="s">
        <v>40</v>
      </c>
      <c r="B280" s="25">
        <v>902</v>
      </c>
      <c r="C280" s="25" t="s">
        <v>51</v>
      </c>
      <c r="D280" s="25" t="s">
        <v>17</v>
      </c>
      <c r="E280" s="25" t="s">
        <v>175</v>
      </c>
      <c r="F280" s="35" t="s">
        <v>41</v>
      </c>
      <c r="G280" s="33">
        <v>9040000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34">
        <f>G280+H280+I280+J280+K280+L280+M280+N280</f>
        <v>9040000</v>
      </c>
      <c r="R280" s="17"/>
    </row>
    <row r="281" spans="1:18" ht="38.25">
      <c r="A281" s="36" t="s">
        <v>177</v>
      </c>
      <c r="B281" s="25">
        <v>902</v>
      </c>
      <c r="C281" s="25" t="s">
        <v>51</v>
      </c>
      <c r="D281" s="25" t="s">
        <v>17</v>
      </c>
      <c r="E281" s="25" t="s">
        <v>176</v>
      </c>
      <c r="F281" s="32" t="s">
        <v>0</v>
      </c>
      <c r="G281" s="33">
        <f>G282</f>
        <v>6166670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34">
        <f>Q282</f>
        <v>6166670</v>
      </c>
      <c r="R281" s="17"/>
    </row>
    <row r="282" spans="1:18" ht="38.25">
      <c r="A282" s="5" t="s">
        <v>235</v>
      </c>
      <c r="B282" s="25">
        <v>902</v>
      </c>
      <c r="C282" s="25" t="s">
        <v>51</v>
      </c>
      <c r="D282" s="25" t="s">
        <v>17</v>
      </c>
      <c r="E282" s="25" t="s">
        <v>176</v>
      </c>
      <c r="F282" s="35" t="s">
        <v>39</v>
      </c>
      <c r="G282" s="33">
        <f>G283</f>
        <v>6166670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34">
        <f>Q283</f>
        <v>6166670</v>
      </c>
      <c r="R282" s="17"/>
    </row>
    <row r="283" spans="1:18" ht="12.75">
      <c r="A283" s="5" t="s">
        <v>118</v>
      </c>
      <c r="B283" s="25">
        <v>902</v>
      </c>
      <c r="C283" s="25" t="s">
        <v>51</v>
      </c>
      <c r="D283" s="25" t="s">
        <v>17</v>
      </c>
      <c r="E283" s="25" t="s">
        <v>176</v>
      </c>
      <c r="F283" s="35">
        <v>610</v>
      </c>
      <c r="G283" s="33">
        <f>G284</f>
        <v>6166670</v>
      </c>
      <c r="H283" s="23"/>
      <c r="I283" s="23"/>
      <c r="J283" s="23"/>
      <c r="K283" s="23"/>
      <c r="L283" s="23"/>
      <c r="M283" s="23"/>
      <c r="N283" s="23"/>
      <c r="O283" s="23"/>
      <c r="P283" s="23"/>
      <c r="Q283" s="34">
        <f>Q284</f>
        <v>6166670</v>
      </c>
      <c r="R283" s="17"/>
    </row>
    <row r="284" spans="1:18" ht="51">
      <c r="A284" s="5" t="s">
        <v>40</v>
      </c>
      <c r="B284" s="25">
        <v>902</v>
      </c>
      <c r="C284" s="25" t="s">
        <v>51</v>
      </c>
      <c r="D284" s="25" t="s">
        <v>17</v>
      </c>
      <c r="E284" s="25" t="s">
        <v>176</v>
      </c>
      <c r="F284" s="35" t="s">
        <v>41</v>
      </c>
      <c r="G284" s="33">
        <v>6166670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34">
        <f>G284+H284+I284+J284+K284+L284+M284+N284</f>
        <v>6166670</v>
      </c>
      <c r="R284" s="17"/>
    </row>
    <row r="285" spans="1:18" ht="38.25">
      <c r="A285" s="36" t="s">
        <v>179</v>
      </c>
      <c r="B285" s="25">
        <v>902</v>
      </c>
      <c r="C285" s="25" t="s">
        <v>51</v>
      </c>
      <c r="D285" s="25" t="s">
        <v>17</v>
      </c>
      <c r="E285" s="25" t="s">
        <v>178</v>
      </c>
      <c r="F285" s="32" t="s">
        <v>0</v>
      </c>
      <c r="G285" s="33">
        <f>G286</f>
        <v>4980200</v>
      </c>
      <c r="H285" s="23"/>
      <c r="I285" s="23"/>
      <c r="J285" s="23"/>
      <c r="K285" s="23"/>
      <c r="L285" s="23"/>
      <c r="M285" s="23"/>
      <c r="N285" s="23"/>
      <c r="O285" s="23"/>
      <c r="P285" s="23"/>
      <c r="Q285" s="34">
        <f>Q286</f>
        <v>4980200</v>
      </c>
      <c r="R285" s="17"/>
    </row>
    <row r="286" spans="1:18" ht="38.25">
      <c r="A286" s="5" t="s">
        <v>235</v>
      </c>
      <c r="B286" s="25">
        <v>902</v>
      </c>
      <c r="C286" s="25" t="s">
        <v>51</v>
      </c>
      <c r="D286" s="25" t="s">
        <v>17</v>
      </c>
      <c r="E286" s="25" t="s">
        <v>178</v>
      </c>
      <c r="F286" s="35" t="s">
        <v>39</v>
      </c>
      <c r="G286" s="33">
        <f>G287</f>
        <v>4980200</v>
      </c>
      <c r="H286" s="23"/>
      <c r="I286" s="23"/>
      <c r="J286" s="23"/>
      <c r="K286" s="23"/>
      <c r="L286" s="23"/>
      <c r="M286" s="23"/>
      <c r="N286" s="23"/>
      <c r="O286" s="23"/>
      <c r="P286" s="23"/>
      <c r="Q286" s="34">
        <f>Q287</f>
        <v>4980200</v>
      </c>
      <c r="R286" s="17"/>
    </row>
    <row r="287" spans="1:18" ht="12.75">
      <c r="A287" s="5" t="s">
        <v>118</v>
      </c>
      <c r="B287" s="25">
        <v>902</v>
      </c>
      <c r="C287" s="25" t="s">
        <v>51</v>
      </c>
      <c r="D287" s="25" t="s">
        <v>17</v>
      </c>
      <c r="E287" s="25" t="s">
        <v>178</v>
      </c>
      <c r="F287" s="35">
        <v>610</v>
      </c>
      <c r="G287" s="33">
        <f>G288</f>
        <v>4980200</v>
      </c>
      <c r="H287" s="23"/>
      <c r="I287" s="23"/>
      <c r="J287" s="23"/>
      <c r="K287" s="23"/>
      <c r="L287" s="23"/>
      <c r="M287" s="23"/>
      <c r="N287" s="23"/>
      <c r="O287" s="23"/>
      <c r="P287" s="23"/>
      <c r="Q287" s="34">
        <f>Q288</f>
        <v>4980200</v>
      </c>
      <c r="R287" s="17"/>
    </row>
    <row r="288" spans="1:18" ht="51">
      <c r="A288" s="5" t="s">
        <v>40</v>
      </c>
      <c r="B288" s="25">
        <v>902</v>
      </c>
      <c r="C288" s="25" t="s">
        <v>51</v>
      </c>
      <c r="D288" s="25" t="s">
        <v>17</v>
      </c>
      <c r="E288" s="25" t="s">
        <v>178</v>
      </c>
      <c r="F288" s="35" t="s">
        <v>41</v>
      </c>
      <c r="G288" s="33">
        <v>4980200</v>
      </c>
      <c r="H288" s="23"/>
      <c r="I288" s="23"/>
      <c r="J288" s="23"/>
      <c r="K288" s="23"/>
      <c r="L288" s="23"/>
      <c r="M288" s="23"/>
      <c r="N288" s="23"/>
      <c r="O288" s="23"/>
      <c r="P288" s="23"/>
      <c r="Q288" s="34">
        <f>G288+H288+I288+J288+K288+L288+M288+N288</f>
        <v>4980200</v>
      </c>
      <c r="R288" s="17"/>
    </row>
    <row r="289" spans="1:18" ht="76.5">
      <c r="A289" s="36" t="s">
        <v>73</v>
      </c>
      <c r="B289" s="25">
        <v>902</v>
      </c>
      <c r="C289" s="25" t="s">
        <v>51</v>
      </c>
      <c r="D289" s="25" t="s">
        <v>17</v>
      </c>
      <c r="E289" s="25" t="s">
        <v>120</v>
      </c>
      <c r="F289" s="32" t="s">
        <v>0</v>
      </c>
      <c r="G289" s="33">
        <f>G290</f>
        <v>9540</v>
      </c>
      <c r="H289" s="23"/>
      <c r="I289" s="23"/>
      <c r="J289" s="23"/>
      <c r="K289" s="23"/>
      <c r="L289" s="23"/>
      <c r="M289" s="23"/>
      <c r="N289" s="23"/>
      <c r="O289" s="23"/>
      <c r="P289" s="23"/>
      <c r="Q289" s="34">
        <f>Q290</f>
        <v>9540</v>
      </c>
      <c r="R289" s="17"/>
    </row>
    <row r="290" spans="1:18" ht="38.25">
      <c r="A290" s="5" t="s">
        <v>235</v>
      </c>
      <c r="B290" s="25">
        <v>902</v>
      </c>
      <c r="C290" s="25" t="s">
        <v>51</v>
      </c>
      <c r="D290" s="25" t="s">
        <v>17</v>
      </c>
      <c r="E290" s="25" t="s">
        <v>120</v>
      </c>
      <c r="F290" s="35" t="s">
        <v>39</v>
      </c>
      <c r="G290" s="33">
        <f>G291</f>
        <v>9540</v>
      </c>
      <c r="H290" s="23"/>
      <c r="I290" s="23"/>
      <c r="J290" s="23"/>
      <c r="K290" s="23"/>
      <c r="L290" s="23"/>
      <c r="M290" s="23"/>
      <c r="N290" s="23"/>
      <c r="O290" s="23"/>
      <c r="P290" s="23"/>
      <c r="Q290" s="34">
        <f>Q291</f>
        <v>9540</v>
      </c>
      <c r="R290" s="17"/>
    </row>
    <row r="291" spans="1:18" ht="12.75">
      <c r="A291" s="5" t="s">
        <v>118</v>
      </c>
      <c r="B291" s="25">
        <v>902</v>
      </c>
      <c r="C291" s="25" t="s">
        <v>51</v>
      </c>
      <c r="D291" s="25" t="s">
        <v>17</v>
      </c>
      <c r="E291" s="25" t="s">
        <v>120</v>
      </c>
      <c r="F291" s="35">
        <v>610</v>
      </c>
      <c r="G291" s="33">
        <v>9540</v>
      </c>
      <c r="H291" s="23"/>
      <c r="I291" s="23"/>
      <c r="J291" s="23"/>
      <c r="K291" s="23"/>
      <c r="L291" s="23"/>
      <c r="M291" s="23"/>
      <c r="N291" s="23"/>
      <c r="O291" s="23"/>
      <c r="P291" s="23"/>
      <c r="Q291" s="34">
        <v>9540</v>
      </c>
      <c r="R291" s="17"/>
    </row>
    <row r="292" spans="1:18" ht="51">
      <c r="A292" s="5" t="s">
        <v>40</v>
      </c>
      <c r="B292" s="25">
        <v>902</v>
      </c>
      <c r="C292" s="25" t="s">
        <v>51</v>
      </c>
      <c r="D292" s="25" t="s">
        <v>17</v>
      </c>
      <c r="E292" s="25" t="s">
        <v>120</v>
      </c>
      <c r="F292" s="35" t="s">
        <v>41</v>
      </c>
      <c r="G292" s="33">
        <v>9540</v>
      </c>
      <c r="H292" s="23"/>
      <c r="I292" s="23"/>
      <c r="J292" s="23"/>
      <c r="K292" s="23"/>
      <c r="L292" s="23"/>
      <c r="M292" s="23"/>
      <c r="N292" s="23"/>
      <c r="O292" s="23"/>
      <c r="P292" s="23"/>
      <c r="Q292" s="34">
        <f>G292+H292+I292+J292+K292+L292+M292+N292</f>
        <v>9540</v>
      </c>
      <c r="R292" s="17"/>
    </row>
    <row r="293" spans="1:18" ht="25.5">
      <c r="A293" s="5" t="s">
        <v>259</v>
      </c>
      <c r="B293" s="25">
        <v>902</v>
      </c>
      <c r="C293" s="25" t="s">
        <v>51</v>
      </c>
      <c r="D293" s="25" t="s">
        <v>260</v>
      </c>
      <c r="E293" s="25"/>
      <c r="F293" s="35"/>
      <c r="G293" s="33">
        <f>G294</f>
        <v>2193680</v>
      </c>
      <c r="H293" s="23"/>
      <c r="I293" s="34">
        <f>I294</f>
        <v>49370</v>
      </c>
      <c r="J293" s="34"/>
      <c r="K293" s="34">
        <f aca="true" t="shared" si="15" ref="K293:Q293">K294</f>
        <v>281940</v>
      </c>
      <c r="L293" s="34">
        <f t="shared" si="15"/>
        <v>30000</v>
      </c>
      <c r="M293" s="34">
        <f t="shared" si="15"/>
        <v>1707005</v>
      </c>
      <c r="N293" s="34">
        <f t="shared" si="15"/>
        <v>50400</v>
      </c>
      <c r="O293" s="34">
        <f t="shared" si="15"/>
        <v>134799.5</v>
      </c>
      <c r="P293" s="34">
        <f t="shared" si="15"/>
        <v>60000</v>
      </c>
      <c r="Q293" s="34">
        <f t="shared" si="15"/>
        <v>4507194.5</v>
      </c>
      <c r="R293" s="17"/>
    </row>
    <row r="294" spans="1:18" ht="46.5" customHeight="1">
      <c r="A294" s="5" t="s">
        <v>261</v>
      </c>
      <c r="B294" s="25">
        <v>902</v>
      </c>
      <c r="C294" s="25" t="s">
        <v>51</v>
      </c>
      <c r="D294" s="25" t="s">
        <v>260</v>
      </c>
      <c r="E294" s="25" t="s">
        <v>262</v>
      </c>
      <c r="F294" s="35"/>
      <c r="G294" s="33">
        <f>G295+G297</f>
        <v>2193680</v>
      </c>
      <c r="H294" s="23"/>
      <c r="I294" s="34">
        <f>I295+I297</f>
        <v>49370</v>
      </c>
      <c r="J294" s="34"/>
      <c r="K294" s="34">
        <f aca="true" t="shared" si="16" ref="K294:Q294">K295+K297</f>
        <v>281940</v>
      </c>
      <c r="L294" s="34">
        <f t="shared" si="16"/>
        <v>30000</v>
      </c>
      <c r="M294" s="34">
        <f t="shared" si="16"/>
        <v>1707005</v>
      </c>
      <c r="N294" s="34">
        <f t="shared" si="16"/>
        <v>50400</v>
      </c>
      <c r="O294" s="34">
        <f t="shared" si="16"/>
        <v>134799.5</v>
      </c>
      <c r="P294" s="34">
        <f>P295+P297</f>
        <v>60000</v>
      </c>
      <c r="Q294" s="34">
        <f t="shared" si="16"/>
        <v>4507194.5</v>
      </c>
      <c r="R294" s="17"/>
    </row>
    <row r="295" spans="1:18" ht="25.5">
      <c r="A295" s="5" t="s">
        <v>24</v>
      </c>
      <c r="B295" s="25">
        <v>902</v>
      </c>
      <c r="C295" s="25" t="s">
        <v>51</v>
      </c>
      <c r="D295" s="25" t="s">
        <v>260</v>
      </c>
      <c r="E295" s="25" t="s">
        <v>262</v>
      </c>
      <c r="F295" s="35">
        <v>200</v>
      </c>
      <c r="G295" s="33">
        <f>G296</f>
        <v>615000</v>
      </c>
      <c r="H295" s="23"/>
      <c r="I295" s="23"/>
      <c r="J295" s="23"/>
      <c r="K295" s="34">
        <f aca="true" t="shared" si="17" ref="K295:Q295">K296</f>
        <v>159620</v>
      </c>
      <c r="L295" s="34">
        <f t="shared" si="17"/>
        <v>30000</v>
      </c>
      <c r="M295" s="34">
        <f t="shared" si="17"/>
        <v>1561426</v>
      </c>
      <c r="N295" s="34">
        <f t="shared" si="17"/>
        <v>50400</v>
      </c>
      <c r="O295" s="34">
        <f t="shared" si="17"/>
        <v>134799.5</v>
      </c>
      <c r="P295" s="34">
        <f t="shared" si="17"/>
        <v>453000</v>
      </c>
      <c r="Q295" s="34">
        <f t="shared" si="17"/>
        <v>3004245.5</v>
      </c>
      <c r="R295" s="17"/>
    </row>
    <row r="296" spans="1:18" ht="38.25">
      <c r="A296" s="5" t="s">
        <v>26</v>
      </c>
      <c r="B296" s="25">
        <v>902</v>
      </c>
      <c r="C296" s="25" t="s">
        <v>51</v>
      </c>
      <c r="D296" s="25" t="s">
        <v>260</v>
      </c>
      <c r="E296" s="25" t="s">
        <v>262</v>
      </c>
      <c r="F296" s="35">
        <v>240</v>
      </c>
      <c r="G296" s="33">
        <v>615000</v>
      </c>
      <c r="H296" s="23"/>
      <c r="I296" s="23"/>
      <c r="J296" s="23"/>
      <c r="K296" s="23">
        <v>159620</v>
      </c>
      <c r="L296" s="23">
        <v>30000</v>
      </c>
      <c r="M296" s="23">
        <v>1561426</v>
      </c>
      <c r="N296" s="23">
        <v>50400</v>
      </c>
      <c r="O296" s="23">
        <v>134799.5</v>
      </c>
      <c r="P296" s="23">
        <v>453000</v>
      </c>
      <c r="Q296" s="34">
        <f>G296+H296+I296+J296+K296+L296+M296+N296+P296+O296</f>
        <v>3004245.5</v>
      </c>
      <c r="R296" s="17"/>
    </row>
    <row r="297" spans="1:18" ht="38.25">
      <c r="A297" s="5" t="s">
        <v>235</v>
      </c>
      <c r="B297" s="25">
        <v>902</v>
      </c>
      <c r="C297" s="25" t="s">
        <v>51</v>
      </c>
      <c r="D297" s="25" t="s">
        <v>260</v>
      </c>
      <c r="E297" s="25" t="s">
        <v>262</v>
      </c>
      <c r="F297" s="35">
        <v>600</v>
      </c>
      <c r="G297" s="33">
        <f>G298</f>
        <v>1578680</v>
      </c>
      <c r="H297" s="23"/>
      <c r="I297" s="34">
        <f>I298</f>
        <v>49370</v>
      </c>
      <c r="J297" s="34"/>
      <c r="K297" s="34">
        <f>K298</f>
        <v>122320</v>
      </c>
      <c r="L297" s="34"/>
      <c r="M297" s="34">
        <f>M298</f>
        <v>145579</v>
      </c>
      <c r="N297" s="34"/>
      <c r="O297" s="34"/>
      <c r="P297" s="34">
        <f>P298</f>
        <v>-393000</v>
      </c>
      <c r="Q297" s="34">
        <f>Q298</f>
        <v>1502949</v>
      </c>
      <c r="R297" s="17"/>
    </row>
    <row r="298" spans="1:18" ht="12.75">
      <c r="A298" s="5" t="s">
        <v>118</v>
      </c>
      <c r="B298" s="25">
        <v>902</v>
      </c>
      <c r="C298" s="25" t="s">
        <v>51</v>
      </c>
      <c r="D298" s="25" t="s">
        <v>260</v>
      </c>
      <c r="E298" s="25" t="s">
        <v>262</v>
      </c>
      <c r="F298" s="35">
        <v>610</v>
      </c>
      <c r="G298" s="33">
        <f>G299</f>
        <v>1578680</v>
      </c>
      <c r="H298" s="23"/>
      <c r="I298" s="34">
        <f>I299</f>
        <v>49370</v>
      </c>
      <c r="J298" s="34"/>
      <c r="K298" s="34">
        <f>K299</f>
        <v>122320</v>
      </c>
      <c r="L298" s="34"/>
      <c r="M298" s="34">
        <f>M299</f>
        <v>145579</v>
      </c>
      <c r="N298" s="34"/>
      <c r="O298" s="34"/>
      <c r="P298" s="34">
        <f>P299</f>
        <v>-393000</v>
      </c>
      <c r="Q298" s="34">
        <f>Q299</f>
        <v>1502949</v>
      </c>
      <c r="R298" s="17"/>
    </row>
    <row r="299" spans="1:18" ht="12.75">
      <c r="A299" s="5" t="s">
        <v>263</v>
      </c>
      <c r="B299" s="25">
        <v>902</v>
      </c>
      <c r="C299" s="25" t="s">
        <v>51</v>
      </c>
      <c r="D299" s="25" t="s">
        <v>260</v>
      </c>
      <c r="E299" s="25" t="s">
        <v>262</v>
      </c>
      <c r="F299" s="35">
        <v>612</v>
      </c>
      <c r="G299" s="33">
        <v>1578680</v>
      </c>
      <c r="H299" s="23"/>
      <c r="I299" s="23">
        <v>49370</v>
      </c>
      <c r="J299" s="23"/>
      <c r="K299" s="23">
        <v>122320</v>
      </c>
      <c r="L299" s="23"/>
      <c r="M299" s="23">
        <v>145579</v>
      </c>
      <c r="N299" s="23"/>
      <c r="O299" s="23"/>
      <c r="P299" s="23">
        <v>-393000</v>
      </c>
      <c r="Q299" s="34">
        <f>G299+H299+I299+J299+K299+L299+M299+N299+P299</f>
        <v>1502949</v>
      </c>
      <c r="R299" s="17"/>
    </row>
    <row r="300" spans="1:18" ht="12.75">
      <c r="A300" s="42" t="s">
        <v>288</v>
      </c>
      <c r="B300" s="25">
        <v>902</v>
      </c>
      <c r="C300" s="25" t="s">
        <v>292</v>
      </c>
      <c r="D300" s="25"/>
      <c r="E300" s="25"/>
      <c r="F300" s="35"/>
      <c r="G300" s="33"/>
      <c r="H300" s="23"/>
      <c r="I300" s="34">
        <f>I301</f>
        <v>15200000</v>
      </c>
      <c r="J300" s="34"/>
      <c r="K300" s="34"/>
      <c r="L300" s="34">
        <f>L301</f>
        <v>100000</v>
      </c>
      <c r="M300" s="34"/>
      <c r="N300" s="34"/>
      <c r="O300" s="34"/>
      <c r="P300" s="34">
        <f>P301</f>
        <v>4000000</v>
      </c>
      <c r="Q300" s="34">
        <f>Q301</f>
        <v>19300000</v>
      </c>
      <c r="R300" s="17"/>
    </row>
    <row r="301" spans="1:18" ht="12.75">
      <c r="A301" s="43" t="s">
        <v>289</v>
      </c>
      <c r="B301" s="25">
        <v>902</v>
      </c>
      <c r="C301" s="25" t="s">
        <v>292</v>
      </c>
      <c r="D301" s="25" t="s">
        <v>286</v>
      </c>
      <c r="E301" s="25"/>
      <c r="F301" s="35"/>
      <c r="G301" s="33"/>
      <c r="H301" s="23"/>
      <c r="I301" s="34">
        <f>I302</f>
        <v>15200000</v>
      </c>
      <c r="J301" s="34"/>
      <c r="K301" s="34"/>
      <c r="L301" s="34">
        <f>L302+L306</f>
        <v>100000</v>
      </c>
      <c r="M301" s="34"/>
      <c r="N301" s="34"/>
      <c r="O301" s="34"/>
      <c r="P301" s="34">
        <f>P302+P306</f>
        <v>4000000</v>
      </c>
      <c r="Q301" s="34">
        <f>Q302+Q306</f>
        <v>19300000</v>
      </c>
      <c r="R301" s="17"/>
    </row>
    <row r="302" spans="1:18" ht="22.5">
      <c r="A302" s="43" t="s">
        <v>290</v>
      </c>
      <c r="B302" s="25">
        <v>902</v>
      </c>
      <c r="C302" s="25" t="s">
        <v>292</v>
      </c>
      <c r="D302" s="25" t="s">
        <v>286</v>
      </c>
      <c r="E302" s="25" t="s">
        <v>287</v>
      </c>
      <c r="F302" s="35"/>
      <c r="G302" s="33"/>
      <c r="H302" s="23"/>
      <c r="I302" s="34">
        <f>I303</f>
        <v>15200000</v>
      </c>
      <c r="J302" s="34"/>
      <c r="K302" s="34"/>
      <c r="L302" s="34"/>
      <c r="M302" s="34"/>
      <c r="N302" s="34"/>
      <c r="O302" s="34"/>
      <c r="P302" s="34">
        <f>P303</f>
        <v>4000000</v>
      </c>
      <c r="Q302" s="34">
        <f>Q303</f>
        <v>19200000</v>
      </c>
      <c r="R302" s="17"/>
    </row>
    <row r="303" spans="1:18" ht="33.75">
      <c r="A303" s="43" t="s">
        <v>282</v>
      </c>
      <c r="B303" s="25">
        <v>902</v>
      </c>
      <c r="C303" s="25" t="s">
        <v>292</v>
      </c>
      <c r="D303" s="25" t="s">
        <v>286</v>
      </c>
      <c r="E303" s="25" t="s">
        <v>287</v>
      </c>
      <c r="F303" s="35">
        <v>400</v>
      </c>
      <c r="G303" s="33"/>
      <c r="H303" s="23"/>
      <c r="I303" s="34">
        <f>I305</f>
        <v>15200000</v>
      </c>
      <c r="J303" s="34"/>
      <c r="K303" s="34"/>
      <c r="L303" s="34"/>
      <c r="M303" s="34"/>
      <c r="N303" s="34"/>
      <c r="O303" s="34"/>
      <c r="P303" s="34">
        <f>P305</f>
        <v>4000000</v>
      </c>
      <c r="Q303" s="34">
        <f>Q305</f>
        <v>19200000</v>
      </c>
      <c r="R303" s="17"/>
    </row>
    <row r="304" spans="1:18" ht="12.75">
      <c r="A304" s="5" t="s">
        <v>112</v>
      </c>
      <c r="B304" s="25">
        <v>902</v>
      </c>
      <c r="C304" s="25" t="s">
        <v>292</v>
      </c>
      <c r="D304" s="25" t="s">
        <v>286</v>
      </c>
      <c r="E304" s="25" t="s">
        <v>287</v>
      </c>
      <c r="F304" s="35">
        <v>410</v>
      </c>
      <c r="G304" s="33"/>
      <c r="H304" s="23"/>
      <c r="I304" s="34"/>
      <c r="J304" s="34"/>
      <c r="K304" s="34"/>
      <c r="L304" s="34"/>
      <c r="M304" s="34"/>
      <c r="N304" s="34"/>
      <c r="O304" s="34"/>
      <c r="P304" s="34">
        <f>P305</f>
        <v>4000000</v>
      </c>
      <c r="Q304" s="34">
        <f>Q305</f>
        <v>19200000</v>
      </c>
      <c r="R304" s="17"/>
    </row>
    <row r="305" spans="1:18" ht="33.75">
      <c r="A305" s="43" t="s">
        <v>291</v>
      </c>
      <c r="B305" s="25">
        <v>902</v>
      </c>
      <c r="C305" s="25" t="s">
        <v>292</v>
      </c>
      <c r="D305" s="25" t="s">
        <v>286</v>
      </c>
      <c r="E305" s="25" t="s">
        <v>287</v>
      </c>
      <c r="F305" s="35">
        <v>414</v>
      </c>
      <c r="G305" s="33"/>
      <c r="H305" s="23"/>
      <c r="I305" s="23">
        <v>15200000</v>
      </c>
      <c r="J305" s="23"/>
      <c r="K305" s="23"/>
      <c r="L305" s="23"/>
      <c r="M305" s="23"/>
      <c r="N305" s="23"/>
      <c r="O305" s="23"/>
      <c r="P305" s="23">
        <v>4000000</v>
      </c>
      <c r="Q305" s="34">
        <f>G305+H305+I305+J305+K305+L305+M305+N305+P305</f>
        <v>19200000</v>
      </c>
      <c r="R305" s="17"/>
    </row>
    <row r="306" spans="1:18" ht="45">
      <c r="A306" s="44" t="s">
        <v>303</v>
      </c>
      <c r="B306" s="25">
        <v>902</v>
      </c>
      <c r="C306" s="25" t="s">
        <v>292</v>
      </c>
      <c r="D306" s="25" t="s">
        <v>286</v>
      </c>
      <c r="E306" s="25" t="s">
        <v>304</v>
      </c>
      <c r="F306" s="35"/>
      <c r="G306" s="33"/>
      <c r="H306" s="23"/>
      <c r="I306" s="23"/>
      <c r="J306" s="23"/>
      <c r="K306" s="23"/>
      <c r="L306" s="34">
        <f>L307</f>
        <v>100000</v>
      </c>
      <c r="M306" s="34"/>
      <c r="N306" s="34"/>
      <c r="O306" s="34"/>
      <c r="P306" s="34"/>
      <c r="Q306" s="34">
        <f>Q307</f>
        <v>100000</v>
      </c>
      <c r="R306" s="17"/>
    </row>
    <row r="307" spans="1:18" ht="25.5">
      <c r="A307" s="5" t="s">
        <v>24</v>
      </c>
      <c r="B307" s="25">
        <v>902</v>
      </c>
      <c r="C307" s="25" t="s">
        <v>292</v>
      </c>
      <c r="D307" s="25" t="s">
        <v>286</v>
      </c>
      <c r="E307" s="25" t="s">
        <v>304</v>
      </c>
      <c r="F307" s="35">
        <v>200</v>
      </c>
      <c r="G307" s="33"/>
      <c r="H307" s="23"/>
      <c r="I307" s="23"/>
      <c r="J307" s="23"/>
      <c r="K307" s="23"/>
      <c r="L307" s="34">
        <f>L308</f>
        <v>100000</v>
      </c>
      <c r="M307" s="34"/>
      <c r="N307" s="34"/>
      <c r="O307" s="34"/>
      <c r="P307" s="34"/>
      <c r="Q307" s="34">
        <f>Q308</f>
        <v>100000</v>
      </c>
      <c r="R307" s="17"/>
    </row>
    <row r="308" spans="1:18" ht="38.25">
      <c r="A308" s="5" t="s">
        <v>26</v>
      </c>
      <c r="B308" s="25">
        <v>902</v>
      </c>
      <c r="C308" s="25" t="s">
        <v>292</v>
      </c>
      <c r="D308" s="25" t="s">
        <v>286</v>
      </c>
      <c r="E308" s="25" t="s">
        <v>304</v>
      </c>
      <c r="F308" s="35">
        <v>240</v>
      </c>
      <c r="G308" s="33"/>
      <c r="H308" s="23"/>
      <c r="I308" s="23"/>
      <c r="J308" s="23"/>
      <c r="K308" s="23"/>
      <c r="L308" s="23">
        <v>100000</v>
      </c>
      <c r="M308" s="23"/>
      <c r="N308" s="23"/>
      <c r="O308" s="23"/>
      <c r="P308" s="23"/>
      <c r="Q308" s="34">
        <f>G308+H308+I308+J308+K308+L308+M308+N308</f>
        <v>100000</v>
      </c>
      <c r="R308" s="17"/>
    </row>
    <row r="309" spans="1:18" ht="12.75">
      <c r="A309" s="27" t="s">
        <v>64</v>
      </c>
      <c r="B309" s="28">
        <v>902</v>
      </c>
      <c r="C309" s="28" t="s">
        <v>48</v>
      </c>
      <c r="D309" s="30" t="s">
        <v>0</v>
      </c>
      <c r="E309" s="30" t="s">
        <v>0</v>
      </c>
      <c r="F309" s="31" t="s">
        <v>0</v>
      </c>
      <c r="G309" s="14">
        <f>G310+G315+G331+G366</f>
        <v>29246257</v>
      </c>
      <c r="H309" s="7">
        <f>H310+H315+H331+H366</f>
        <v>223538</v>
      </c>
      <c r="I309" s="7">
        <f>I310+I315+I331+I366</f>
        <v>5000</v>
      </c>
      <c r="J309" s="7"/>
      <c r="K309" s="7">
        <f>K310+K315+K331+K366</f>
        <v>1083260</v>
      </c>
      <c r="L309" s="7">
        <f>L310+L315+L331+L366</f>
        <v>127500</v>
      </c>
      <c r="M309" s="7"/>
      <c r="N309" s="7">
        <f>N310+N315+N331+N366</f>
        <v>387657.17</v>
      </c>
      <c r="O309" s="7">
        <f>O310+O315+O331+O366</f>
        <v>47000</v>
      </c>
      <c r="P309" s="7">
        <f>P310+P315+P331+P366</f>
        <v>-3978000</v>
      </c>
      <c r="Q309" s="7">
        <f>Q310+Q315+Q331+Q366</f>
        <v>27142212.17</v>
      </c>
      <c r="R309" s="17"/>
    </row>
    <row r="310" spans="1:18" ht="12.75">
      <c r="A310" s="27" t="s">
        <v>92</v>
      </c>
      <c r="B310" s="28">
        <v>902</v>
      </c>
      <c r="C310" s="28" t="s">
        <v>48</v>
      </c>
      <c r="D310" s="28" t="s">
        <v>17</v>
      </c>
      <c r="E310" s="30" t="s">
        <v>0</v>
      </c>
      <c r="F310" s="31" t="s">
        <v>0</v>
      </c>
      <c r="G310" s="14">
        <f>G311</f>
        <v>3519513</v>
      </c>
      <c r="H310" s="23"/>
      <c r="I310" s="23"/>
      <c r="J310" s="23"/>
      <c r="K310" s="23"/>
      <c r="L310" s="23"/>
      <c r="M310" s="23"/>
      <c r="N310" s="7">
        <f>N311</f>
        <v>387657.17</v>
      </c>
      <c r="O310" s="7"/>
      <c r="P310" s="7"/>
      <c r="Q310" s="7">
        <f>Q311</f>
        <v>3907170.17</v>
      </c>
      <c r="R310" s="17"/>
    </row>
    <row r="311" spans="1:18" ht="38.25">
      <c r="A311" s="36" t="s">
        <v>181</v>
      </c>
      <c r="B311" s="25">
        <v>902</v>
      </c>
      <c r="C311" s="25" t="s">
        <v>48</v>
      </c>
      <c r="D311" s="25" t="s">
        <v>17</v>
      </c>
      <c r="E311" s="25" t="s">
        <v>180</v>
      </c>
      <c r="F311" s="32" t="s">
        <v>0</v>
      </c>
      <c r="G311" s="33">
        <f>G312</f>
        <v>3519513</v>
      </c>
      <c r="H311" s="23"/>
      <c r="I311" s="23"/>
      <c r="J311" s="23"/>
      <c r="K311" s="23"/>
      <c r="L311" s="23"/>
      <c r="M311" s="23"/>
      <c r="N311" s="34">
        <f>N312</f>
        <v>387657.17</v>
      </c>
      <c r="O311" s="34"/>
      <c r="P311" s="34"/>
      <c r="Q311" s="34">
        <f>Q312</f>
        <v>3907170.17</v>
      </c>
      <c r="R311" s="17"/>
    </row>
    <row r="312" spans="1:18" ht="25.5">
      <c r="A312" s="5" t="s">
        <v>61</v>
      </c>
      <c r="B312" s="25">
        <v>902</v>
      </c>
      <c r="C312" s="25" t="s">
        <v>48</v>
      </c>
      <c r="D312" s="25" t="s">
        <v>17</v>
      </c>
      <c r="E312" s="25" t="s">
        <v>180</v>
      </c>
      <c r="F312" s="35" t="s">
        <v>62</v>
      </c>
      <c r="G312" s="33">
        <f>G314</f>
        <v>3519513</v>
      </c>
      <c r="H312" s="23"/>
      <c r="I312" s="23"/>
      <c r="J312" s="23"/>
      <c r="K312" s="23"/>
      <c r="L312" s="23"/>
      <c r="M312" s="23"/>
      <c r="N312" s="34">
        <f>N314</f>
        <v>387657.17</v>
      </c>
      <c r="O312" s="34"/>
      <c r="P312" s="34"/>
      <c r="Q312" s="34">
        <f>Q314</f>
        <v>3907170.17</v>
      </c>
      <c r="R312" s="17"/>
    </row>
    <row r="313" spans="1:18" ht="25.5">
      <c r="A313" s="5" t="s">
        <v>266</v>
      </c>
      <c r="B313" s="25">
        <v>902</v>
      </c>
      <c r="C313" s="25" t="s">
        <v>48</v>
      </c>
      <c r="D313" s="25" t="s">
        <v>17</v>
      </c>
      <c r="E313" s="25" t="s">
        <v>180</v>
      </c>
      <c r="F313" s="35">
        <v>320</v>
      </c>
      <c r="G313" s="33">
        <f>G314</f>
        <v>3519513</v>
      </c>
      <c r="H313" s="23"/>
      <c r="I313" s="23"/>
      <c r="J313" s="23"/>
      <c r="K313" s="23"/>
      <c r="L313" s="23"/>
      <c r="M313" s="23"/>
      <c r="N313" s="34">
        <f>N314</f>
        <v>387657.17</v>
      </c>
      <c r="O313" s="34"/>
      <c r="P313" s="34"/>
      <c r="Q313" s="34">
        <f>Q314</f>
        <v>3907170.17</v>
      </c>
      <c r="R313" s="17"/>
    </row>
    <row r="314" spans="1:18" ht="38.25">
      <c r="A314" s="5" t="s">
        <v>66</v>
      </c>
      <c r="B314" s="25">
        <v>902</v>
      </c>
      <c r="C314" s="25" t="s">
        <v>48</v>
      </c>
      <c r="D314" s="25" t="s">
        <v>17</v>
      </c>
      <c r="E314" s="25" t="s">
        <v>180</v>
      </c>
      <c r="F314" s="35" t="s">
        <v>67</v>
      </c>
      <c r="G314" s="33">
        <v>3519513</v>
      </c>
      <c r="H314" s="23"/>
      <c r="I314" s="23"/>
      <c r="J314" s="23"/>
      <c r="K314" s="23"/>
      <c r="L314" s="23"/>
      <c r="M314" s="23"/>
      <c r="N314" s="23">
        <v>387657.17</v>
      </c>
      <c r="O314" s="23"/>
      <c r="P314" s="23"/>
      <c r="Q314" s="34">
        <f>G314+H314+I314+J314+K314+L314+M314+N314</f>
        <v>3907170.17</v>
      </c>
      <c r="R314" s="17"/>
    </row>
    <row r="315" spans="1:18" ht="12.75">
      <c r="A315" s="27" t="s">
        <v>65</v>
      </c>
      <c r="B315" s="28">
        <v>902</v>
      </c>
      <c r="C315" s="28" t="s">
        <v>48</v>
      </c>
      <c r="D315" s="28" t="s">
        <v>19</v>
      </c>
      <c r="E315" s="25"/>
      <c r="F315" s="32"/>
      <c r="G315" s="14">
        <f>G316+G320</f>
        <v>365556</v>
      </c>
      <c r="H315" s="7">
        <f>H316+H320</f>
        <v>193320</v>
      </c>
      <c r="I315" s="7">
        <f>I316+I320+I328</f>
        <v>5000</v>
      </c>
      <c r="J315" s="7"/>
      <c r="K315" s="7">
        <f>K316+K320+K328+K324</f>
        <v>1083260</v>
      </c>
      <c r="L315" s="7">
        <f>L316+L320+L328+L324</f>
        <v>127500</v>
      </c>
      <c r="M315" s="7"/>
      <c r="N315" s="7"/>
      <c r="O315" s="7">
        <f>O316+O320+O328+O324</f>
        <v>47000</v>
      </c>
      <c r="P315" s="7">
        <f>P316+P320+P328+P324</f>
        <v>22000</v>
      </c>
      <c r="Q315" s="7">
        <f>Q316+Q320+Q328+Q324</f>
        <v>1843636</v>
      </c>
      <c r="R315" s="17"/>
    </row>
    <row r="316" spans="1:18" ht="38.25">
      <c r="A316" s="5" t="s">
        <v>93</v>
      </c>
      <c r="B316" s="25">
        <v>902</v>
      </c>
      <c r="C316" s="25" t="s">
        <v>48</v>
      </c>
      <c r="D316" s="25" t="s">
        <v>19</v>
      </c>
      <c r="E316" s="25" t="s">
        <v>121</v>
      </c>
      <c r="F316" s="32" t="s">
        <v>0</v>
      </c>
      <c r="G316" s="33">
        <f>G317</f>
        <v>172236</v>
      </c>
      <c r="H316" s="23"/>
      <c r="I316" s="23"/>
      <c r="J316" s="23"/>
      <c r="K316" s="23"/>
      <c r="L316" s="23"/>
      <c r="M316" s="23"/>
      <c r="N316" s="23"/>
      <c r="O316" s="23"/>
      <c r="P316" s="23"/>
      <c r="Q316" s="34">
        <f>Q317</f>
        <v>172236</v>
      </c>
      <c r="R316" s="17"/>
    </row>
    <row r="317" spans="1:18" ht="25.5">
      <c r="A317" s="5" t="s">
        <v>61</v>
      </c>
      <c r="B317" s="25">
        <v>902</v>
      </c>
      <c r="C317" s="25" t="s">
        <v>48</v>
      </c>
      <c r="D317" s="25" t="s">
        <v>19</v>
      </c>
      <c r="E317" s="25" t="s">
        <v>121</v>
      </c>
      <c r="F317" s="35">
        <v>300</v>
      </c>
      <c r="G317" s="33">
        <f>G318</f>
        <v>172236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34">
        <f>Q318</f>
        <v>172236</v>
      </c>
      <c r="R317" s="17"/>
    </row>
    <row r="318" spans="1:18" ht="25.5">
      <c r="A318" s="5" t="s">
        <v>266</v>
      </c>
      <c r="B318" s="25">
        <v>902</v>
      </c>
      <c r="C318" s="25" t="s">
        <v>48</v>
      </c>
      <c r="D318" s="25" t="s">
        <v>19</v>
      </c>
      <c r="E318" s="25" t="s">
        <v>121</v>
      </c>
      <c r="F318" s="35">
        <v>320</v>
      </c>
      <c r="G318" s="33">
        <f>G319</f>
        <v>172236</v>
      </c>
      <c r="H318" s="23"/>
      <c r="I318" s="23"/>
      <c r="J318" s="23"/>
      <c r="K318" s="23"/>
      <c r="L318" s="23"/>
      <c r="M318" s="23"/>
      <c r="N318" s="23"/>
      <c r="O318" s="23"/>
      <c r="P318" s="23"/>
      <c r="Q318" s="34">
        <f>Q319</f>
        <v>172236</v>
      </c>
      <c r="R318" s="17"/>
    </row>
    <row r="319" spans="1:18" ht="25.5">
      <c r="A319" s="5" t="s">
        <v>63</v>
      </c>
      <c r="B319" s="25">
        <v>902</v>
      </c>
      <c r="C319" s="25" t="s">
        <v>48</v>
      </c>
      <c r="D319" s="25" t="s">
        <v>19</v>
      </c>
      <c r="E319" s="25" t="s">
        <v>121</v>
      </c>
      <c r="F319" s="35">
        <v>323</v>
      </c>
      <c r="G319" s="33">
        <v>172236</v>
      </c>
      <c r="H319" s="23"/>
      <c r="I319" s="23"/>
      <c r="J319" s="23"/>
      <c r="K319" s="23"/>
      <c r="L319" s="23"/>
      <c r="M319" s="23"/>
      <c r="N319" s="23"/>
      <c r="O319" s="23"/>
      <c r="P319" s="23"/>
      <c r="Q319" s="34">
        <f>G319+H319+I319+J319+K319+L319+M319+N319</f>
        <v>172236</v>
      </c>
      <c r="R319" s="17"/>
    </row>
    <row r="320" spans="1:18" ht="12.75">
      <c r="A320" s="5" t="s">
        <v>264</v>
      </c>
      <c r="B320" s="25">
        <v>902</v>
      </c>
      <c r="C320" s="25" t="s">
        <v>48</v>
      </c>
      <c r="D320" s="25" t="s">
        <v>19</v>
      </c>
      <c r="E320" s="25" t="s">
        <v>265</v>
      </c>
      <c r="F320" s="35"/>
      <c r="G320" s="33">
        <f aca="true" t="shared" si="18" ref="G320:H322">G321</f>
        <v>193320</v>
      </c>
      <c r="H320" s="34">
        <f t="shared" si="18"/>
        <v>193320</v>
      </c>
      <c r="I320" s="34"/>
      <c r="J320" s="34"/>
      <c r="K320" s="34"/>
      <c r="L320" s="34"/>
      <c r="M320" s="34"/>
      <c r="N320" s="34"/>
      <c r="O320" s="34"/>
      <c r="P320" s="34"/>
      <c r="Q320" s="34">
        <f>Q321</f>
        <v>386640</v>
      </c>
      <c r="R320" s="17"/>
    </row>
    <row r="321" spans="1:18" ht="25.5">
      <c r="A321" s="5" t="s">
        <v>61</v>
      </c>
      <c r="B321" s="25">
        <v>902</v>
      </c>
      <c r="C321" s="25" t="s">
        <v>48</v>
      </c>
      <c r="D321" s="25" t="s">
        <v>19</v>
      </c>
      <c r="E321" s="25" t="s">
        <v>265</v>
      </c>
      <c r="F321" s="35">
        <v>300</v>
      </c>
      <c r="G321" s="33">
        <f t="shared" si="18"/>
        <v>193320</v>
      </c>
      <c r="H321" s="34">
        <f t="shared" si="18"/>
        <v>193320</v>
      </c>
      <c r="I321" s="34"/>
      <c r="J321" s="34"/>
      <c r="K321" s="34"/>
      <c r="L321" s="34"/>
      <c r="M321" s="34"/>
      <c r="N321" s="34"/>
      <c r="O321" s="34"/>
      <c r="P321" s="34"/>
      <c r="Q321" s="34">
        <f>Q322</f>
        <v>386640</v>
      </c>
      <c r="R321" s="17"/>
    </row>
    <row r="322" spans="1:18" ht="25.5">
      <c r="A322" s="5" t="s">
        <v>266</v>
      </c>
      <c r="B322" s="25">
        <v>902</v>
      </c>
      <c r="C322" s="25" t="s">
        <v>48</v>
      </c>
      <c r="D322" s="25" t="s">
        <v>19</v>
      </c>
      <c r="E322" s="25" t="s">
        <v>265</v>
      </c>
      <c r="F322" s="35">
        <v>320</v>
      </c>
      <c r="G322" s="33">
        <f t="shared" si="18"/>
        <v>193320</v>
      </c>
      <c r="H322" s="34">
        <f t="shared" si="18"/>
        <v>193320</v>
      </c>
      <c r="I322" s="34"/>
      <c r="J322" s="34"/>
      <c r="K322" s="34"/>
      <c r="L322" s="34"/>
      <c r="M322" s="34"/>
      <c r="N322" s="34"/>
      <c r="O322" s="34"/>
      <c r="P322" s="34"/>
      <c r="Q322" s="34">
        <f>Q323</f>
        <v>386640</v>
      </c>
      <c r="R322" s="17"/>
    </row>
    <row r="323" spans="1:18" ht="12.75">
      <c r="A323" s="5" t="s">
        <v>267</v>
      </c>
      <c r="B323" s="25">
        <v>902</v>
      </c>
      <c r="C323" s="25" t="s">
        <v>48</v>
      </c>
      <c r="D323" s="25" t="s">
        <v>19</v>
      </c>
      <c r="E323" s="25" t="s">
        <v>265</v>
      </c>
      <c r="F323" s="35">
        <v>322</v>
      </c>
      <c r="G323" s="33">
        <v>193320</v>
      </c>
      <c r="H323" s="23">
        <v>193320</v>
      </c>
      <c r="I323" s="23"/>
      <c r="J323" s="23"/>
      <c r="K323" s="23"/>
      <c r="L323" s="23"/>
      <c r="M323" s="23"/>
      <c r="N323" s="23"/>
      <c r="O323" s="23"/>
      <c r="P323" s="23"/>
      <c r="Q323" s="34">
        <f>G323+H323+I323+J323+K323+L323+M323+N323</f>
        <v>386640</v>
      </c>
      <c r="R323" s="17"/>
    </row>
    <row r="324" spans="1:18" ht="22.5">
      <c r="A324" s="45" t="s">
        <v>297</v>
      </c>
      <c r="B324" s="25">
        <v>902</v>
      </c>
      <c r="C324" s="25" t="s">
        <v>48</v>
      </c>
      <c r="D324" s="25" t="s">
        <v>19</v>
      </c>
      <c r="E324" s="25" t="s">
        <v>298</v>
      </c>
      <c r="F324" s="35"/>
      <c r="G324" s="33"/>
      <c r="H324" s="23"/>
      <c r="I324" s="23"/>
      <c r="J324" s="23"/>
      <c r="K324" s="34">
        <f>K325</f>
        <v>1063260</v>
      </c>
      <c r="L324" s="34"/>
      <c r="M324" s="34"/>
      <c r="N324" s="34"/>
      <c r="O324" s="34"/>
      <c r="P324" s="34"/>
      <c r="Q324" s="34">
        <f>Q325</f>
        <v>1063260</v>
      </c>
      <c r="R324" s="17"/>
    </row>
    <row r="325" spans="1:18" ht="25.5">
      <c r="A325" s="5" t="s">
        <v>61</v>
      </c>
      <c r="B325" s="25">
        <v>902</v>
      </c>
      <c r="C325" s="25" t="s">
        <v>48</v>
      </c>
      <c r="D325" s="25" t="s">
        <v>19</v>
      </c>
      <c r="E325" s="25" t="s">
        <v>298</v>
      </c>
      <c r="F325" s="35">
        <v>300</v>
      </c>
      <c r="G325" s="33"/>
      <c r="H325" s="23"/>
      <c r="I325" s="23"/>
      <c r="J325" s="23"/>
      <c r="K325" s="34">
        <f>K326</f>
        <v>1063260</v>
      </c>
      <c r="L325" s="34"/>
      <c r="M325" s="34"/>
      <c r="N325" s="34"/>
      <c r="O325" s="34"/>
      <c r="P325" s="34"/>
      <c r="Q325" s="34">
        <f>Q326</f>
        <v>1063260</v>
      </c>
      <c r="R325" s="17"/>
    </row>
    <row r="326" spans="1:18" ht="25.5">
      <c r="A326" s="5" t="s">
        <v>266</v>
      </c>
      <c r="B326" s="25">
        <v>902</v>
      </c>
      <c r="C326" s="25" t="s">
        <v>48</v>
      </c>
      <c r="D326" s="25" t="s">
        <v>19</v>
      </c>
      <c r="E326" s="25" t="s">
        <v>298</v>
      </c>
      <c r="F326" s="35">
        <v>320</v>
      </c>
      <c r="G326" s="33"/>
      <c r="H326" s="23"/>
      <c r="I326" s="23"/>
      <c r="J326" s="23"/>
      <c r="K326" s="34">
        <f>K327</f>
        <v>1063260</v>
      </c>
      <c r="L326" s="34"/>
      <c r="M326" s="34"/>
      <c r="N326" s="34"/>
      <c r="O326" s="34"/>
      <c r="P326" s="34"/>
      <c r="Q326" s="34">
        <f>Q327</f>
        <v>1063260</v>
      </c>
      <c r="R326" s="17"/>
    </row>
    <row r="327" spans="1:18" ht="12.75">
      <c r="A327" s="5" t="s">
        <v>267</v>
      </c>
      <c r="B327" s="25">
        <v>902</v>
      </c>
      <c r="C327" s="25" t="s">
        <v>48</v>
      </c>
      <c r="D327" s="25" t="s">
        <v>19</v>
      </c>
      <c r="E327" s="25" t="s">
        <v>298</v>
      </c>
      <c r="F327" s="35">
        <v>322</v>
      </c>
      <c r="G327" s="33"/>
      <c r="H327" s="23"/>
      <c r="I327" s="23"/>
      <c r="J327" s="23"/>
      <c r="K327" s="23">
        <v>1063260</v>
      </c>
      <c r="L327" s="23"/>
      <c r="M327" s="23"/>
      <c r="N327" s="23"/>
      <c r="O327" s="23"/>
      <c r="P327" s="23"/>
      <c r="Q327" s="34">
        <f>G327+H327+I327+J327+K327+L327+M327+N327</f>
        <v>1063260</v>
      </c>
      <c r="R327" s="17"/>
    </row>
    <row r="328" spans="1:18" ht="12.75">
      <c r="A328" s="5" t="s">
        <v>106</v>
      </c>
      <c r="B328" s="25">
        <v>902</v>
      </c>
      <c r="C328" s="25" t="s">
        <v>48</v>
      </c>
      <c r="D328" s="25" t="s">
        <v>19</v>
      </c>
      <c r="E328" s="25" t="s">
        <v>107</v>
      </c>
      <c r="F328" s="35"/>
      <c r="G328" s="33"/>
      <c r="H328" s="23"/>
      <c r="I328" s="34">
        <f>I329</f>
        <v>5000</v>
      </c>
      <c r="J328" s="34"/>
      <c r="K328" s="34">
        <f aca="true" t="shared" si="19" ref="K328:Q329">K329</f>
        <v>20000</v>
      </c>
      <c r="L328" s="34">
        <f t="shared" si="19"/>
        <v>127500</v>
      </c>
      <c r="M328" s="34"/>
      <c r="N328" s="34"/>
      <c r="O328" s="34">
        <f t="shared" si="19"/>
        <v>47000</v>
      </c>
      <c r="P328" s="34">
        <f t="shared" si="19"/>
        <v>22000</v>
      </c>
      <c r="Q328" s="34">
        <f t="shared" si="19"/>
        <v>221500</v>
      </c>
      <c r="R328" s="17"/>
    </row>
    <row r="329" spans="1:18" ht="12.75">
      <c r="A329" s="5" t="s">
        <v>28</v>
      </c>
      <c r="B329" s="25">
        <v>902</v>
      </c>
      <c r="C329" s="25" t="s">
        <v>48</v>
      </c>
      <c r="D329" s="25" t="s">
        <v>19</v>
      </c>
      <c r="E329" s="25" t="s">
        <v>107</v>
      </c>
      <c r="F329" s="35">
        <v>800</v>
      </c>
      <c r="G329" s="33"/>
      <c r="H329" s="23"/>
      <c r="I329" s="34">
        <f>I330</f>
        <v>5000</v>
      </c>
      <c r="J329" s="34"/>
      <c r="K329" s="34">
        <f t="shared" si="19"/>
        <v>20000</v>
      </c>
      <c r="L329" s="34">
        <f t="shared" si="19"/>
        <v>127500</v>
      </c>
      <c r="M329" s="34"/>
      <c r="N329" s="34"/>
      <c r="O329" s="34">
        <f t="shared" si="19"/>
        <v>47000</v>
      </c>
      <c r="P329" s="34">
        <f t="shared" si="19"/>
        <v>22000</v>
      </c>
      <c r="Q329" s="34">
        <f t="shared" si="19"/>
        <v>221500</v>
      </c>
      <c r="R329" s="17"/>
    </row>
    <row r="330" spans="1:18" ht="12.75">
      <c r="A330" s="5" t="s">
        <v>60</v>
      </c>
      <c r="B330" s="25">
        <v>902</v>
      </c>
      <c r="C330" s="25" t="s">
        <v>48</v>
      </c>
      <c r="D330" s="25" t="s">
        <v>19</v>
      </c>
      <c r="E330" s="25" t="s">
        <v>107</v>
      </c>
      <c r="F330" s="35">
        <v>870</v>
      </c>
      <c r="G330" s="33"/>
      <c r="H330" s="23"/>
      <c r="I330" s="23">
        <v>5000</v>
      </c>
      <c r="J330" s="23"/>
      <c r="K330" s="23">
        <v>20000</v>
      </c>
      <c r="L330" s="23">
        <v>127500</v>
      </c>
      <c r="M330" s="23"/>
      <c r="N330" s="23"/>
      <c r="O330" s="23">
        <v>47000</v>
      </c>
      <c r="P330" s="23">
        <v>22000</v>
      </c>
      <c r="Q330" s="34">
        <f>G330+H330+I330+J330+K330+L330+M330+N330+P330+O330</f>
        <v>221500</v>
      </c>
      <c r="R330" s="17"/>
    </row>
    <row r="331" spans="1:18" ht="12.75">
      <c r="A331" s="27" t="s">
        <v>80</v>
      </c>
      <c r="B331" s="28">
        <v>902</v>
      </c>
      <c r="C331" s="28" t="s">
        <v>48</v>
      </c>
      <c r="D331" s="28" t="s">
        <v>36</v>
      </c>
      <c r="E331" s="28"/>
      <c r="F331" s="29"/>
      <c r="G331" s="14">
        <f>G346+G342+G336</f>
        <v>22607204</v>
      </c>
      <c r="H331" s="23"/>
      <c r="I331" s="23"/>
      <c r="J331" s="23"/>
      <c r="K331" s="23"/>
      <c r="L331" s="23"/>
      <c r="M331" s="23"/>
      <c r="N331" s="23"/>
      <c r="O331" s="23"/>
      <c r="P331" s="7">
        <f>P346+P342+P336</f>
        <v>-4000000</v>
      </c>
      <c r="Q331" s="7">
        <f>Q346+Q342+Q336</f>
        <v>18607204</v>
      </c>
      <c r="R331" s="17"/>
    </row>
    <row r="332" spans="1:18" ht="76.5" hidden="1">
      <c r="A332" s="36" t="s">
        <v>281</v>
      </c>
      <c r="B332" s="25">
        <v>902</v>
      </c>
      <c r="C332" s="25" t="s">
        <v>48</v>
      </c>
      <c r="D332" s="25" t="s">
        <v>36</v>
      </c>
      <c r="E332" s="25" t="s">
        <v>122</v>
      </c>
      <c r="F332" s="35"/>
      <c r="G332" s="33">
        <f>G333</f>
        <v>0</v>
      </c>
      <c r="H332" s="23"/>
      <c r="I332" s="23"/>
      <c r="J332" s="23"/>
      <c r="K332" s="23"/>
      <c r="L332" s="23"/>
      <c r="M332" s="23"/>
      <c r="N332" s="23"/>
      <c r="O332" s="23"/>
      <c r="P332" s="34">
        <f aca="true" t="shared" si="20" ref="P332:Q334">P333</f>
        <v>457356</v>
      </c>
      <c r="Q332" s="34">
        <f t="shared" si="20"/>
        <v>457356</v>
      </c>
      <c r="R332" s="17"/>
    </row>
    <row r="333" spans="1:18" ht="25.5" hidden="1">
      <c r="A333" s="5" t="s">
        <v>61</v>
      </c>
      <c r="B333" s="25">
        <v>902</v>
      </c>
      <c r="C333" s="25" t="s">
        <v>48</v>
      </c>
      <c r="D333" s="25" t="s">
        <v>36</v>
      </c>
      <c r="E333" s="25" t="s">
        <v>122</v>
      </c>
      <c r="F333" s="35">
        <v>300</v>
      </c>
      <c r="G333" s="33">
        <f>G334</f>
        <v>0</v>
      </c>
      <c r="H333" s="23"/>
      <c r="I333" s="23"/>
      <c r="J333" s="23"/>
      <c r="K333" s="23"/>
      <c r="L333" s="23"/>
      <c r="M333" s="23"/>
      <c r="N333" s="23"/>
      <c r="O333" s="23"/>
      <c r="P333" s="34">
        <f t="shared" si="20"/>
        <v>457356</v>
      </c>
      <c r="Q333" s="34">
        <f t="shared" si="20"/>
        <v>457356</v>
      </c>
      <c r="R333" s="17"/>
    </row>
    <row r="334" spans="1:18" ht="25.5" hidden="1">
      <c r="A334" s="5" t="s">
        <v>123</v>
      </c>
      <c r="B334" s="25">
        <v>902</v>
      </c>
      <c r="C334" s="25" t="s">
        <v>48</v>
      </c>
      <c r="D334" s="25" t="s">
        <v>36</v>
      </c>
      <c r="E334" s="25" t="s">
        <v>122</v>
      </c>
      <c r="F334" s="35">
        <v>310</v>
      </c>
      <c r="G334" s="33">
        <f>G335</f>
        <v>0</v>
      </c>
      <c r="H334" s="23"/>
      <c r="I334" s="23"/>
      <c r="J334" s="23"/>
      <c r="K334" s="23"/>
      <c r="L334" s="23"/>
      <c r="M334" s="23"/>
      <c r="N334" s="23"/>
      <c r="O334" s="23"/>
      <c r="P334" s="34">
        <f t="shared" si="20"/>
        <v>457356</v>
      </c>
      <c r="Q334" s="34">
        <f t="shared" si="20"/>
        <v>457356</v>
      </c>
      <c r="R334" s="17"/>
    </row>
    <row r="335" spans="1:18" ht="38.25" hidden="1">
      <c r="A335" s="5" t="s">
        <v>68</v>
      </c>
      <c r="B335" s="25">
        <v>902</v>
      </c>
      <c r="C335" s="25" t="s">
        <v>48</v>
      </c>
      <c r="D335" s="25" t="s">
        <v>36</v>
      </c>
      <c r="E335" s="25" t="s">
        <v>122</v>
      </c>
      <c r="F335" s="35">
        <v>313</v>
      </c>
      <c r="G335" s="33">
        <v>0</v>
      </c>
      <c r="H335" s="23"/>
      <c r="I335" s="23"/>
      <c r="J335" s="23"/>
      <c r="K335" s="23"/>
      <c r="L335" s="23"/>
      <c r="M335" s="23"/>
      <c r="N335" s="23"/>
      <c r="O335" s="23"/>
      <c r="P335" s="34">
        <v>457356</v>
      </c>
      <c r="Q335" s="34">
        <v>457356</v>
      </c>
      <c r="R335" s="17"/>
    </row>
    <row r="336" spans="1:18" ht="76.5">
      <c r="A336" s="36" t="s">
        <v>94</v>
      </c>
      <c r="B336" s="25">
        <v>902</v>
      </c>
      <c r="C336" s="25" t="s">
        <v>48</v>
      </c>
      <c r="D336" s="25" t="s">
        <v>36</v>
      </c>
      <c r="E336" s="25" t="s">
        <v>125</v>
      </c>
      <c r="F336" s="32"/>
      <c r="G336" s="33">
        <f>G337+G339</f>
        <v>20377748</v>
      </c>
      <c r="H336" s="23"/>
      <c r="I336" s="23"/>
      <c r="J336" s="23"/>
      <c r="K336" s="23"/>
      <c r="L336" s="23"/>
      <c r="M336" s="23"/>
      <c r="N336" s="23"/>
      <c r="O336" s="23"/>
      <c r="P336" s="34">
        <f>P337+P339</f>
        <v>-4000000</v>
      </c>
      <c r="Q336" s="34">
        <f>Q337+Q339</f>
        <v>16377748</v>
      </c>
      <c r="R336" s="17"/>
    </row>
    <row r="337" spans="1:18" ht="25.5">
      <c r="A337" s="5" t="s">
        <v>24</v>
      </c>
      <c r="B337" s="25">
        <v>902</v>
      </c>
      <c r="C337" s="25" t="s">
        <v>48</v>
      </c>
      <c r="D337" s="25" t="s">
        <v>36</v>
      </c>
      <c r="E337" s="25" t="s">
        <v>125</v>
      </c>
      <c r="F337" s="35" t="s">
        <v>25</v>
      </c>
      <c r="G337" s="33">
        <f>G338</f>
        <v>2483611.8</v>
      </c>
      <c r="H337" s="23"/>
      <c r="I337" s="23"/>
      <c r="J337" s="23"/>
      <c r="K337" s="23"/>
      <c r="L337" s="23"/>
      <c r="M337" s="23"/>
      <c r="N337" s="23"/>
      <c r="O337" s="23"/>
      <c r="P337" s="23"/>
      <c r="Q337" s="34">
        <f>Q338</f>
        <v>2483611.8</v>
      </c>
      <c r="R337" s="17"/>
    </row>
    <row r="338" spans="1:18" ht="38.25">
      <c r="A338" s="5" t="s">
        <v>26</v>
      </c>
      <c r="B338" s="25">
        <v>902</v>
      </c>
      <c r="C338" s="25" t="s">
        <v>48</v>
      </c>
      <c r="D338" s="25" t="s">
        <v>36</v>
      </c>
      <c r="E338" s="25" t="s">
        <v>125</v>
      </c>
      <c r="F338" s="35" t="s">
        <v>27</v>
      </c>
      <c r="G338" s="33">
        <v>2483611.8</v>
      </c>
      <c r="H338" s="23"/>
      <c r="I338" s="23"/>
      <c r="J338" s="23"/>
      <c r="K338" s="23"/>
      <c r="L338" s="23"/>
      <c r="M338" s="23"/>
      <c r="N338" s="23"/>
      <c r="O338" s="23"/>
      <c r="P338" s="23"/>
      <c r="Q338" s="34">
        <f>G338+H338+I338+J338+K338+L338+M338+N338</f>
        <v>2483611.8</v>
      </c>
      <c r="R338" s="17"/>
    </row>
    <row r="339" spans="1:18" ht="25.5">
      <c r="A339" s="5" t="s">
        <v>61</v>
      </c>
      <c r="B339" s="25">
        <v>902</v>
      </c>
      <c r="C339" s="25" t="s">
        <v>48</v>
      </c>
      <c r="D339" s="25" t="s">
        <v>36</v>
      </c>
      <c r="E339" s="25" t="s">
        <v>125</v>
      </c>
      <c r="F339" s="35">
        <v>300</v>
      </c>
      <c r="G339" s="33">
        <f>G340</f>
        <v>17894136.2</v>
      </c>
      <c r="H339" s="23"/>
      <c r="I339" s="23"/>
      <c r="J339" s="23"/>
      <c r="K339" s="23"/>
      <c r="L339" s="23"/>
      <c r="M339" s="23"/>
      <c r="N339" s="23"/>
      <c r="O339" s="23"/>
      <c r="P339" s="34">
        <f>P340</f>
        <v>-4000000</v>
      </c>
      <c r="Q339" s="34">
        <f>Q340</f>
        <v>13894136.2</v>
      </c>
      <c r="R339" s="17"/>
    </row>
    <row r="340" spans="1:18" ht="25.5">
      <c r="A340" s="5" t="s">
        <v>123</v>
      </c>
      <c r="B340" s="25">
        <v>902</v>
      </c>
      <c r="C340" s="25" t="s">
        <v>48</v>
      </c>
      <c r="D340" s="25" t="s">
        <v>36</v>
      </c>
      <c r="E340" s="25" t="s">
        <v>125</v>
      </c>
      <c r="F340" s="35">
        <v>310</v>
      </c>
      <c r="G340" s="33">
        <f>G341</f>
        <v>17894136.2</v>
      </c>
      <c r="H340" s="23"/>
      <c r="I340" s="23"/>
      <c r="J340" s="23"/>
      <c r="K340" s="23"/>
      <c r="L340" s="23"/>
      <c r="M340" s="23"/>
      <c r="N340" s="23"/>
      <c r="O340" s="23"/>
      <c r="P340" s="34">
        <f>P341</f>
        <v>-4000000</v>
      </c>
      <c r="Q340" s="34">
        <f>Q341</f>
        <v>13894136.2</v>
      </c>
      <c r="R340" s="17"/>
    </row>
    <row r="341" spans="1:18" ht="38.25">
      <c r="A341" s="5" t="s">
        <v>68</v>
      </c>
      <c r="B341" s="25">
        <v>902</v>
      </c>
      <c r="C341" s="25" t="s">
        <v>48</v>
      </c>
      <c r="D341" s="25" t="s">
        <v>36</v>
      </c>
      <c r="E341" s="25" t="s">
        <v>125</v>
      </c>
      <c r="F341" s="35">
        <v>313</v>
      </c>
      <c r="G341" s="33">
        <v>17894136.2</v>
      </c>
      <c r="H341" s="23"/>
      <c r="I341" s="23"/>
      <c r="J341" s="23"/>
      <c r="K341" s="23"/>
      <c r="L341" s="23"/>
      <c r="M341" s="23"/>
      <c r="N341" s="23"/>
      <c r="O341" s="23"/>
      <c r="P341" s="23">
        <v>-4000000</v>
      </c>
      <c r="Q341" s="34">
        <f>G341+H341+I341+J341+K341+L341+M341+N341+P341</f>
        <v>13894136.2</v>
      </c>
      <c r="R341" s="17"/>
    </row>
    <row r="342" spans="1:18" ht="51">
      <c r="A342" s="36" t="s">
        <v>182</v>
      </c>
      <c r="B342" s="25">
        <v>902</v>
      </c>
      <c r="C342" s="25" t="s">
        <v>48</v>
      </c>
      <c r="D342" s="25" t="s">
        <v>36</v>
      </c>
      <c r="E342" s="25" t="s">
        <v>124</v>
      </c>
      <c r="F342" s="32"/>
      <c r="G342" s="33">
        <f>G343</f>
        <v>1772100</v>
      </c>
      <c r="H342" s="23"/>
      <c r="I342" s="23"/>
      <c r="J342" s="23"/>
      <c r="K342" s="23"/>
      <c r="L342" s="23"/>
      <c r="M342" s="23"/>
      <c r="N342" s="23"/>
      <c r="O342" s="23"/>
      <c r="P342" s="23"/>
      <c r="Q342" s="34">
        <f>Q343</f>
        <v>1772100</v>
      </c>
      <c r="R342" s="17"/>
    </row>
    <row r="343" spans="1:18" ht="25.5">
      <c r="A343" s="5" t="s">
        <v>61</v>
      </c>
      <c r="B343" s="25">
        <v>902</v>
      </c>
      <c r="C343" s="25" t="s">
        <v>48</v>
      </c>
      <c r="D343" s="25" t="s">
        <v>36</v>
      </c>
      <c r="E343" s="25" t="s">
        <v>124</v>
      </c>
      <c r="F343" s="35">
        <v>300</v>
      </c>
      <c r="G343" s="33">
        <f>G344</f>
        <v>1772100</v>
      </c>
      <c r="H343" s="23"/>
      <c r="I343" s="23"/>
      <c r="J343" s="23"/>
      <c r="K343" s="23"/>
      <c r="L343" s="23"/>
      <c r="M343" s="23"/>
      <c r="N343" s="23"/>
      <c r="O343" s="23"/>
      <c r="P343" s="23"/>
      <c r="Q343" s="34">
        <f>Q344</f>
        <v>1772100</v>
      </c>
      <c r="R343" s="17"/>
    </row>
    <row r="344" spans="1:18" ht="25.5">
      <c r="A344" s="5" t="s">
        <v>266</v>
      </c>
      <c r="B344" s="25">
        <v>902</v>
      </c>
      <c r="C344" s="25" t="s">
        <v>48</v>
      </c>
      <c r="D344" s="25" t="s">
        <v>36</v>
      </c>
      <c r="E344" s="25" t="s">
        <v>124</v>
      </c>
      <c r="F344" s="35">
        <v>320</v>
      </c>
      <c r="G344" s="33">
        <f>G345</f>
        <v>1772100</v>
      </c>
      <c r="H344" s="23"/>
      <c r="I344" s="23"/>
      <c r="J344" s="23"/>
      <c r="K344" s="23"/>
      <c r="L344" s="23"/>
      <c r="M344" s="23"/>
      <c r="N344" s="23"/>
      <c r="O344" s="23"/>
      <c r="P344" s="23"/>
      <c r="Q344" s="34">
        <f>Q345</f>
        <v>1772100</v>
      </c>
      <c r="R344" s="17"/>
    </row>
    <row r="345" spans="1:18" ht="25.5">
      <c r="A345" s="5" t="s">
        <v>63</v>
      </c>
      <c r="B345" s="25">
        <v>902</v>
      </c>
      <c r="C345" s="25" t="s">
        <v>48</v>
      </c>
      <c r="D345" s="25" t="s">
        <v>36</v>
      </c>
      <c r="E345" s="25" t="s">
        <v>124</v>
      </c>
      <c r="F345" s="35">
        <v>323</v>
      </c>
      <c r="G345" s="33">
        <v>1772100</v>
      </c>
      <c r="H345" s="23"/>
      <c r="I345" s="23"/>
      <c r="J345" s="23"/>
      <c r="K345" s="23"/>
      <c r="L345" s="23"/>
      <c r="M345" s="23"/>
      <c r="N345" s="23"/>
      <c r="O345" s="23"/>
      <c r="P345" s="23"/>
      <c r="Q345" s="34">
        <f>G345+H345+I345+J345+K345+L345+M345+N345</f>
        <v>1772100</v>
      </c>
      <c r="R345" s="17"/>
    </row>
    <row r="346" spans="1:18" ht="76.5">
      <c r="A346" s="36" t="s">
        <v>281</v>
      </c>
      <c r="B346" s="25">
        <v>902</v>
      </c>
      <c r="C346" s="25" t="s">
        <v>48</v>
      </c>
      <c r="D346" s="25" t="s">
        <v>36</v>
      </c>
      <c r="E346" s="25" t="s">
        <v>122</v>
      </c>
      <c r="F346" s="35"/>
      <c r="G346" s="33">
        <f>G347</f>
        <v>457356</v>
      </c>
      <c r="H346" s="23"/>
      <c r="I346" s="23"/>
      <c r="J346" s="23"/>
      <c r="K346" s="23"/>
      <c r="L346" s="23"/>
      <c r="M346" s="23"/>
      <c r="N346" s="23"/>
      <c r="O346" s="23"/>
      <c r="P346" s="23"/>
      <c r="Q346" s="34">
        <f>Q347</f>
        <v>457356</v>
      </c>
      <c r="R346" s="17"/>
    </row>
    <row r="347" spans="1:18" ht="25.5">
      <c r="A347" s="5" t="s">
        <v>61</v>
      </c>
      <c r="B347" s="25">
        <v>902</v>
      </c>
      <c r="C347" s="25" t="s">
        <v>48</v>
      </c>
      <c r="D347" s="25" t="s">
        <v>36</v>
      </c>
      <c r="E347" s="25" t="s">
        <v>122</v>
      </c>
      <c r="F347" s="35">
        <v>300</v>
      </c>
      <c r="G347" s="33">
        <f>G348</f>
        <v>457356</v>
      </c>
      <c r="H347" s="23"/>
      <c r="I347" s="23"/>
      <c r="J347" s="23"/>
      <c r="K347" s="23"/>
      <c r="L347" s="23"/>
      <c r="M347" s="23"/>
      <c r="N347" s="23"/>
      <c r="O347" s="23"/>
      <c r="P347" s="23"/>
      <c r="Q347" s="34">
        <f>Q348</f>
        <v>457356</v>
      </c>
      <c r="R347" s="17"/>
    </row>
    <row r="348" spans="1:18" ht="25.5">
      <c r="A348" s="5" t="s">
        <v>123</v>
      </c>
      <c r="B348" s="25">
        <v>902</v>
      </c>
      <c r="C348" s="25" t="s">
        <v>48</v>
      </c>
      <c r="D348" s="25" t="s">
        <v>36</v>
      </c>
      <c r="E348" s="25" t="s">
        <v>122</v>
      </c>
      <c r="F348" s="35">
        <v>310</v>
      </c>
      <c r="G348" s="33">
        <f>G349</f>
        <v>457356</v>
      </c>
      <c r="H348" s="23"/>
      <c r="I348" s="23"/>
      <c r="J348" s="23"/>
      <c r="K348" s="23"/>
      <c r="L348" s="23"/>
      <c r="M348" s="23"/>
      <c r="N348" s="23"/>
      <c r="O348" s="23"/>
      <c r="P348" s="23"/>
      <c r="Q348" s="34">
        <f>Q349</f>
        <v>457356</v>
      </c>
      <c r="R348" s="17"/>
    </row>
    <row r="349" spans="1:18" ht="38.25">
      <c r="A349" s="5" t="s">
        <v>68</v>
      </c>
      <c r="B349" s="25">
        <v>902</v>
      </c>
      <c r="C349" s="25" t="s">
        <v>48</v>
      </c>
      <c r="D349" s="25" t="s">
        <v>36</v>
      </c>
      <c r="E349" s="25" t="s">
        <v>122</v>
      </c>
      <c r="F349" s="35">
        <v>313</v>
      </c>
      <c r="G349" s="33">
        <v>457356</v>
      </c>
      <c r="H349" s="23"/>
      <c r="I349" s="23"/>
      <c r="J349" s="23"/>
      <c r="K349" s="23"/>
      <c r="L349" s="23"/>
      <c r="M349" s="23"/>
      <c r="N349" s="23"/>
      <c r="O349" s="23"/>
      <c r="P349" s="23"/>
      <c r="Q349" s="34">
        <f>G349+H349+I349+J349+K349+L349+M349+N349</f>
        <v>457356</v>
      </c>
      <c r="R349" s="17"/>
    </row>
    <row r="350" spans="1:18" ht="76.5" hidden="1">
      <c r="A350" s="36" t="s">
        <v>94</v>
      </c>
      <c r="B350" s="25">
        <v>902</v>
      </c>
      <c r="C350" s="25" t="s">
        <v>48</v>
      </c>
      <c r="D350" s="25" t="s">
        <v>36</v>
      </c>
      <c r="E350" s="25" t="s">
        <v>125</v>
      </c>
      <c r="F350" s="32"/>
      <c r="G350" s="33">
        <f>G351+G353</f>
        <v>0</v>
      </c>
      <c r="H350" s="23"/>
      <c r="I350" s="23"/>
      <c r="J350" s="23"/>
      <c r="K350" s="23"/>
      <c r="L350" s="23"/>
      <c r="M350" s="23"/>
      <c r="N350" s="23"/>
      <c r="O350" s="23"/>
      <c r="P350" s="23"/>
      <c r="Q350" s="34">
        <f>Q351+Q353</f>
        <v>20377748</v>
      </c>
      <c r="R350" s="17"/>
    </row>
    <row r="351" spans="1:18" ht="25.5" hidden="1">
      <c r="A351" s="5" t="s">
        <v>24</v>
      </c>
      <c r="B351" s="25">
        <v>902</v>
      </c>
      <c r="C351" s="25" t="s">
        <v>48</v>
      </c>
      <c r="D351" s="25" t="s">
        <v>36</v>
      </c>
      <c r="E351" s="25" t="s">
        <v>125</v>
      </c>
      <c r="F351" s="35" t="s">
        <v>25</v>
      </c>
      <c r="G351" s="33">
        <f>G352</f>
        <v>0</v>
      </c>
      <c r="H351" s="23"/>
      <c r="I351" s="23"/>
      <c r="J351" s="23"/>
      <c r="K351" s="23"/>
      <c r="L351" s="23"/>
      <c r="M351" s="23"/>
      <c r="N351" s="23"/>
      <c r="O351" s="23"/>
      <c r="P351" s="23"/>
      <c r="Q351" s="34">
        <f>Q352</f>
        <v>2483611.8</v>
      </c>
      <c r="R351" s="17"/>
    </row>
    <row r="352" spans="1:18" ht="38.25" hidden="1">
      <c r="A352" s="5" t="s">
        <v>26</v>
      </c>
      <c r="B352" s="25">
        <v>902</v>
      </c>
      <c r="C352" s="25" t="s">
        <v>48</v>
      </c>
      <c r="D352" s="25" t="s">
        <v>36</v>
      </c>
      <c r="E352" s="25" t="s">
        <v>125</v>
      </c>
      <c r="F352" s="35" t="s">
        <v>27</v>
      </c>
      <c r="G352" s="33">
        <v>0</v>
      </c>
      <c r="H352" s="23"/>
      <c r="I352" s="23"/>
      <c r="J352" s="23"/>
      <c r="K352" s="23"/>
      <c r="L352" s="23"/>
      <c r="M352" s="23"/>
      <c r="N352" s="23"/>
      <c r="O352" s="23"/>
      <c r="P352" s="23"/>
      <c r="Q352" s="34">
        <v>2483611.8</v>
      </c>
      <c r="R352" s="17"/>
    </row>
    <row r="353" spans="1:18" ht="25.5" hidden="1">
      <c r="A353" s="5" t="s">
        <v>61</v>
      </c>
      <c r="B353" s="25">
        <v>902</v>
      </c>
      <c r="C353" s="25" t="s">
        <v>48</v>
      </c>
      <c r="D353" s="25" t="s">
        <v>36</v>
      </c>
      <c r="E353" s="25" t="s">
        <v>125</v>
      </c>
      <c r="F353" s="35">
        <v>300</v>
      </c>
      <c r="G353" s="33">
        <f>G354</f>
        <v>0</v>
      </c>
      <c r="H353" s="23"/>
      <c r="I353" s="23"/>
      <c r="J353" s="23"/>
      <c r="K353" s="23"/>
      <c r="L353" s="23"/>
      <c r="M353" s="23"/>
      <c r="N353" s="23"/>
      <c r="O353" s="23"/>
      <c r="P353" s="23"/>
      <c r="Q353" s="34">
        <f>Q354</f>
        <v>17894136.2</v>
      </c>
      <c r="R353" s="17"/>
    </row>
    <row r="354" spans="1:18" ht="25.5" hidden="1">
      <c r="A354" s="5" t="s">
        <v>123</v>
      </c>
      <c r="B354" s="25">
        <v>902</v>
      </c>
      <c r="C354" s="25" t="s">
        <v>48</v>
      </c>
      <c r="D354" s="25" t="s">
        <v>36</v>
      </c>
      <c r="E354" s="25" t="s">
        <v>125</v>
      </c>
      <c r="F354" s="35">
        <v>310</v>
      </c>
      <c r="G354" s="33">
        <f>G355</f>
        <v>0</v>
      </c>
      <c r="H354" s="23"/>
      <c r="I354" s="23"/>
      <c r="J354" s="23"/>
      <c r="K354" s="23"/>
      <c r="L354" s="23"/>
      <c r="M354" s="23"/>
      <c r="N354" s="23"/>
      <c r="O354" s="23"/>
      <c r="P354" s="23"/>
      <c r="Q354" s="34">
        <f>Q355</f>
        <v>17894136.2</v>
      </c>
      <c r="R354" s="17"/>
    </row>
    <row r="355" spans="1:18" ht="38.25" hidden="1">
      <c r="A355" s="5" t="s">
        <v>68</v>
      </c>
      <c r="B355" s="25">
        <v>902</v>
      </c>
      <c r="C355" s="25" t="s">
        <v>48</v>
      </c>
      <c r="D355" s="25" t="s">
        <v>36</v>
      </c>
      <c r="E355" s="25" t="s">
        <v>125</v>
      </c>
      <c r="F355" s="35">
        <v>313</v>
      </c>
      <c r="G355" s="33">
        <v>0</v>
      </c>
      <c r="H355" s="23"/>
      <c r="I355" s="23"/>
      <c r="J355" s="23"/>
      <c r="K355" s="23"/>
      <c r="L355" s="23"/>
      <c r="M355" s="23"/>
      <c r="N355" s="23"/>
      <c r="O355" s="23"/>
      <c r="P355" s="23"/>
      <c r="Q355" s="34">
        <v>17894136.2</v>
      </c>
      <c r="R355" s="17"/>
    </row>
    <row r="356" spans="1:18" ht="76.5" hidden="1">
      <c r="A356" s="36" t="s">
        <v>281</v>
      </c>
      <c r="B356" s="25">
        <v>902</v>
      </c>
      <c r="C356" s="25" t="s">
        <v>48</v>
      </c>
      <c r="D356" s="25" t="s">
        <v>36</v>
      </c>
      <c r="E356" s="25" t="s">
        <v>122</v>
      </c>
      <c r="F356" s="35"/>
      <c r="G356" s="33">
        <f>G357</f>
        <v>0</v>
      </c>
      <c r="H356" s="23"/>
      <c r="I356" s="23"/>
      <c r="J356" s="23"/>
      <c r="K356" s="23"/>
      <c r="L356" s="23"/>
      <c r="M356" s="23"/>
      <c r="N356" s="23"/>
      <c r="O356" s="23"/>
      <c r="P356" s="23"/>
      <c r="Q356" s="34">
        <f>Q357</f>
        <v>0</v>
      </c>
      <c r="R356" s="17"/>
    </row>
    <row r="357" spans="1:18" ht="25.5" hidden="1">
      <c r="A357" s="5" t="s">
        <v>61</v>
      </c>
      <c r="B357" s="25">
        <v>902</v>
      </c>
      <c r="C357" s="25" t="s">
        <v>48</v>
      </c>
      <c r="D357" s="25" t="s">
        <v>36</v>
      </c>
      <c r="E357" s="25" t="s">
        <v>122</v>
      </c>
      <c r="F357" s="35">
        <v>300</v>
      </c>
      <c r="G357" s="33">
        <f>G358</f>
        <v>0</v>
      </c>
      <c r="H357" s="23"/>
      <c r="I357" s="23"/>
      <c r="J357" s="23"/>
      <c r="K357" s="23"/>
      <c r="L357" s="23"/>
      <c r="M357" s="23"/>
      <c r="N357" s="23"/>
      <c r="O357" s="23"/>
      <c r="P357" s="23"/>
      <c r="Q357" s="34">
        <f>Q358</f>
        <v>0</v>
      </c>
      <c r="R357" s="17"/>
    </row>
    <row r="358" spans="1:18" ht="25.5" hidden="1">
      <c r="A358" s="5" t="s">
        <v>123</v>
      </c>
      <c r="B358" s="25">
        <v>902</v>
      </c>
      <c r="C358" s="25" t="s">
        <v>48</v>
      </c>
      <c r="D358" s="25" t="s">
        <v>36</v>
      </c>
      <c r="E358" s="25" t="s">
        <v>122</v>
      </c>
      <c r="F358" s="35">
        <v>310</v>
      </c>
      <c r="G358" s="33">
        <f>G359</f>
        <v>0</v>
      </c>
      <c r="H358" s="23"/>
      <c r="I358" s="23"/>
      <c r="J358" s="23"/>
      <c r="K358" s="23"/>
      <c r="L358" s="23"/>
      <c r="M358" s="23"/>
      <c r="N358" s="23"/>
      <c r="O358" s="23"/>
      <c r="P358" s="23"/>
      <c r="Q358" s="34">
        <f>Q359</f>
        <v>0</v>
      </c>
      <c r="R358" s="17"/>
    </row>
    <row r="359" spans="1:18" ht="38.25" hidden="1">
      <c r="A359" s="5" t="s">
        <v>68</v>
      </c>
      <c r="B359" s="25">
        <v>902</v>
      </c>
      <c r="C359" s="25" t="s">
        <v>48</v>
      </c>
      <c r="D359" s="25" t="s">
        <v>36</v>
      </c>
      <c r="E359" s="25" t="s">
        <v>122</v>
      </c>
      <c r="F359" s="35">
        <v>313</v>
      </c>
      <c r="G359" s="33">
        <v>0</v>
      </c>
      <c r="H359" s="23"/>
      <c r="I359" s="23"/>
      <c r="J359" s="23"/>
      <c r="K359" s="23"/>
      <c r="L359" s="23"/>
      <c r="M359" s="23"/>
      <c r="N359" s="23"/>
      <c r="O359" s="23"/>
      <c r="P359" s="23"/>
      <c r="Q359" s="34">
        <v>0</v>
      </c>
      <c r="R359" s="17"/>
    </row>
    <row r="360" spans="1:18" ht="76.5" hidden="1">
      <c r="A360" s="36" t="s">
        <v>94</v>
      </c>
      <c r="B360" s="25">
        <v>902</v>
      </c>
      <c r="C360" s="25" t="s">
        <v>48</v>
      </c>
      <c r="D360" s="25" t="s">
        <v>36</v>
      </c>
      <c r="E360" s="25" t="s">
        <v>125</v>
      </c>
      <c r="F360" s="32"/>
      <c r="G360" s="33">
        <f>G361+G363</f>
        <v>0</v>
      </c>
      <c r="H360" s="23"/>
      <c r="I360" s="23"/>
      <c r="J360" s="23"/>
      <c r="K360" s="23"/>
      <c r="L360" s="23"/>
      <c r="M360" s="23"/>
      <c r="N360" s="23"/>
      <c r="O360" s="23"/>
      <c r="P360" s="23"/>
      <c r="Q360" s="34">
        <f>Q361+Q363</f>
        <v>20377748</v>
      </c>
      <c r="R360" s="17"/>
    </row>
    <row r="361" spans="1:18" ht="25.5" hidden="1">
      <c r="A361" s="5" t="s">
        <v>24</v>
      </c>
      <c r="B361" s="25">
        <v>902</v>
      </c>
      <c r="C361" s="25" t="s">
        <v>48</v>
      </c>
      <c r="D361" s="25" t="s">
        <v>36</v>
      </c>
      <c r="E361" s="25" t="s">
        <v>125</v>
      </c>
      <c r="F361" s="35" t="s">
        <v>25</v>
      </c>
      <c r="G361" s="33">
        <f>G362</f>
        <v>0</v>
      </c>
      <c r="H361" s="23"/>
      <c r="I361" s="23"/>
      <c r="J361" s="23"/>
      <c r="K361" s="23"/>
      <c r="L361" s="23"/>
      <c r="M361" s="23"/>
      <c r="N361" s="23"/>
      <c r="O361" s="23"/>
      <c r="P361" s="23"/>
      <c r="Q361" s="34">
        <f>Q362</f>
        <v>2483611.8</v>
      </c>
      <c r="R361" s="17"/>
    </row>
    <row r="362" spans="1:18" ht="38.25" hidden="1">
      <c r="A362" s="5" t="s">
        <v>26</v>
      </c>
      <c r="B362" s="25">
        <v>902</v>
      </c>
      <c r="C362" s="25" t="s">
        <v>48</v>
      </c>
      <c r="D362" s="25" t="s">
        <v>36</v>
      </c>
      <c r="E362" s="25" t="s">
        <v>125</v>
      </c>
      <c r="F362" s="35" t="s">
        <v>27</v>
      </c>
      <c r="G362" s="33">
        <v>0</v>
      </c>
      <c r="H362" s="23"/>
      <c r="I362" s="23"/>
      <c r="J362" s="23"/>
      <c r="K362" s="23"/>
      <c r="L362" s="23"/>
      <c r="M362" s="23"/>
      <c r="N362" s="23"/>
      <c r="O362" s="23"/>
      <c r="P362" s="23"/>
      <c r="Q362" s="34">
        <v>2483611.8</v>
      </c>
      <c r="R362" s="17"/>
    </row>
    <row r="363" spans="1:18" ht="25.5" hidden="1">
      <c r="A363" s="5" t="s">
        <v>61</v>
      </c>
      <c r="B363" s="25">
        <v>902</v>
      </c>
      <c r="C363" s="25" t="s">
        <v>48</v>
      </c>
      <c r="D363" s="25" t="s">
        <v>36</v>
      </c>
      <c r="E363" s="25" t="s">
        <v>125</v>
      </c>
      <c r="F363" s="35">
        <v>300</v>
      </c>
      <c r="G363" s="33">
        <f>G364</f>
        <v>0</v>
      </c>
      <c r="H363" s="23"/>
      <c r="I363" s="23"/>
      <c r="J363" s="23"/>
      <c r="K363" s="23"/>
      <c r="L363" s="23"/>
      <c r="M363" s="23"/>
      <c r="N363" s="23"/>
      <c r="O363" s="23"/>
      <c r="P363" s="23"/>
      <c r="Q363" s="34">
        <f>Q364</f>
        <v>17894136.2</v>
      </c>
      <c r="R363" s="17"/>
    </row>
    <row r="364" spans="1:18" ht="25.5" hidden="1">
      <c r="A364" s="5" t="s">
        <v>123</v>
      </c>
      <c r="B364" s="25">
        <v>902</v>
      </c>
      <c r="C364" s="25" t="s">
        <v>48</v>
      </c>
      <c r="D364" s="25" t="s">
        <v>36</v>
      </c>
      <c r="E364" s="25" t="s">
        <v>125</v>
      </c>
      <c r="F364" s="35">
        <v>310</v>
      </c>
      <c r="G364" s="33">
        <f>G365</f>
        <v>0</v>
      </c>
      <c r="H364" s="23"/>
      <c r="I364" s="23"/>
      <c r="J364" s="23"/>
      <c r="K364" s="23"/>
      <c r="L364" s="23"/>
      <c r="M364" s="23"/>
      <c r="N364" s="23"/>
      <c r="O364" s="23"/>
      <c r="P364" s="23"/>
      <c r="Q364" s="34">
        <f>Q365</f>
        <v>17894136.2</v>
      </c>
      <c r="R364" s="17"/>
    </row>
    <row r="365" spans="1:18" ht="38.25" hidden="1">
      <c r="A365" s="5" t="s">
        <v>68</v>
      </c>
      <c r="B365" s="25">
        <v>902</v>
      </c>
      <c r="C365" s="25" t="s">
        <v>48</v>
      </c>
      <c r="D365" s="25" t="s">
        <v>36</v>
      </c>
      <c r="E365" s="25" t="s">
        <v>125</v>
      </c>
      <c r="F365" s="35">
        <v>313</v>
      </c>
      <c r="G365" s="33">
        <v>0</v>
      </c>
      <c r="H365" s="23"/>
      <c r="I365" s="23"/>
      <c r="J365" s="23"/>
      <c r="K365" s="23"/>
      <c r="L365" s="23"/>
      <c r="M365" s="23"/>
      <c r="N365" s="23"/>
      <c r="O365" s="23"/>
      <c r="P365" s="23"/>
      <c r="Q365" s="34">
        <v>17894136.2</v>
      </c>
      <c r="R365" s="17"/>
    </row>
    <row r="366" spans="1:18" ht="12.75">
      <c r="A366" s="27" t="s">
        <v>74</v>
      </c>
      <c r="B366" s="28">
        <v>902</v>
      </c>
      <c r="C366" s="28" t="s">
        <v>48</v>
      </c>
      <c r="D366" s="28" t="s">
        <v>58</v>
      </c>
      <c r="E366" s="25"/>
      <c r="F366" s="35"/>
      <c r="G366" s="14">
        <f>G367+G372+G376</f>
        <v>2753984</v>
      </c>
      <c r="H366" s="7">
        <f>H367+H372+H376</f>
        <v>30218</v>
      </c>
      <c r="I366" s="7"/>
      <c r="J366" s="7"/>
      <c r="K366" s="7"/>
      <c r="L366" s="7"/>
      <c r="M366" s="7"/>
      <c r="N366" s="7"/>
      <c r="O366" s="7"/>
      <c r="P366" s="7"/>
      <c r="Q366" s="7">
        <f>Q367+Q372+Q376</f>
        <v>2784202</v>
      </c>
      <c r="R366" s="17"/>
    </row>
    <row r="367" spans="1:18" ht="25.5">
      <c r="A367" s="36" t="s">
        <v>144</v>
      </c>
      <c r="B367" s="25">
        <v>902</v>
      </c>
      <c r="C367" s="25">
        <v>10</v>
      </c>
      <c r="D367" s="25" t="s">
        <v>58</v>
      </c>
      <c r="E367" s="25" t="s">
        <v>146</v>
      </c>
      <c r="F367" s="35"/>
      <c r="G367" s="33">
        <f>G368</f>
        <v>121984</v>
      </c>
      <c r="H367" s="34">
        <f>H368</f>
        <v>30218</v>
      </c>
      <c r="I367" s="34"/>
      <c r="J367" s="34"/>
      <c r="K367" s="34"/>
      <c r="L367" s="34"/>
      <c r="M367" s="34"/>
      <c r="N367" s="34"/>
      <c r="O367" s="34"/>
      <c r="P367" s="34"/>
      <c r="Q367" s="34">
        <f>Q368</f>
        <v>152202</v>
      </c>
      <c r="R367" s="17"/>
    </row>
    <row r="368" spans="1:18" ht="63.75">
      <c r="A368" s="5" t="s">
        <v>20</v>
      </c>
      <c r="B368" s="25">
        <v>902</v>
      </c>
      <c r="C368" s="25">
        <v>10</v>
      </c>
      <c r="D368" s="25" t="s">
        <v>58</v>
      </c>
      <c r="E368" s="25" t="s">
        <v>146</v>
      </c>
      <c r="F368" s="35">
        <v>100</v>
      </c>
      <c r="G368" s="33">
        <f>G369</f>
        <v>121984</v>
      </c>
      <c r="H368" s="34">
        <f>H369</f>
        <v>30218</v>
      </c>
      <c r="I368" s="34"/>
      <c r="J368" s="34"/>
      <c r="K368" s="34"/>
      <c r="L368" s="34"/>
      <c r="M368" s="34"/>
      <c r="N368" s="34"/>
      <c r="O368" s="34"/>
      <c r="P368" s="34"/>
      <c r="Q368" s="34">
        <f>Q369</f>
        <v>152202</v>
      </c>
      <c r="R368" s="17"/>
    </row>
    <row r="369" spans="1:18" ht="25.5">
      <c r="A369" s="5" t="s">
        <v>22</v>
      </c>
      <c r="B369" s="25">
        <v>902</v>
      </c>
      <c r="C369" s="25">
        <v>10</v>
      </c>
      <c r="D369" s="25" t="s">
        <v>58</v>
      </c>
      <c r="E369" s="25" t="s">
        <v>146</v>
      </c>
      <c r="F369" s="35">
        <v>120</v>
      </c>
      <c r="G369" s="33">
        <f>G370+G371</f>
        <v>121984</v>
      </c>
      <c r="H369" s="34">
        <f>H370+H371</f>
        <v>30218</v>
      </c>
      <c r="I369" s="34"/>
      <c r="J369" s="34"/>
      <c r="K369" s="34"/>
      <c r="L369" s="34"/>
      <c r="M369" s="34"/>
      <c r="N369" s="34"/>
      <c r="O369" s="34"/>
      <c r="P369" s="34"/>
      <c r="Q369" s="34">
        <f>Q370+Q371</f>
        <v>152202</v>
      </c>
      <c r="R369" s="17"/>
    </row>
    <row r="370" spans="1:18" ht="38.25">
      <c r="A370" s="5" t="s">
        <v>233</v>
      </c>
      <c r="B370" s="25">
        <v>902</v>
      </c>
      <c r="C370" s="25">
        <v>10</v>
      </c>
      <c r="D370" s="25" t="s">
        <v>58</v>
      </c>
      <c r="E370" s="25" t="s">
        <v>146</v>
      </c>
      <c r="F370" s="35">
        <v>121</v>
      </c>
      <c r="G370" s="33">
        <v>28294</v>
      </c>
      <c r="H370" s="23">
        <v>30218</v>
      </c>
      <c r="I370" s="23"/>
      <c r="J370" s="23"/>
      <c r="K370" s="23"/>
      <c r="L370" s="23"/>
      <c r="M370" s="23"/>
      <c r="N370" s="23"/>
      <c r="O370" s="23"/>
      <c r="P370" s="23"/>
      <c r="Q370" s="34">
        <f>G370+H370+I370+J370+K370+L370+M370+N370</f>
        <v>58512</v>
      </c>
      <c r="R370" s="17"/>
    </row>
    <row r="371" spans="1:18" ht="38.25">
      <c r="A371" s="5" t="s">
        <v>143</v>
      </c>
      <c r="B371" s="25">
        <v>902</v>
      </c>
      <c r="C371" s="25">
        <v>10</v>
      </c>
      <c r="D371" s="25" t="s">
        <v>58</v>
      </c>
      <c r="E371" s="25" t="s">
        <v>146</v>
      </c>
      <c r="F371" s="35">
        <v>122</v>
      </c>
      <c r="G371" s="33">
        <v>93690</v>
      </c>
      <c r="H371" s="23"/>
      <c r="I371" s="23"/>
      <c r="J371" s="23"/>
      <c r="K371" s="23"/>
      <c r="L371" s="23"/>
      <c r="M371" s="23"/>
      <c r="N371" s="23"/>
      <c r="O371" s="23"/>
      <c r="P371" s="23"/>
      <c r="Q371" s="34">
        <f>G371+H371+I371+J371+K371+L371+M371+N371</f>
        <v>93690</v>
      </c>
      <c r="R371" s="17"/>
    </row>
    <row r="372" spans="1:18" ht="114.75">
      <c r="A372" s="36" t="s">
        <v>183</v>
      </c>
      <c r="B372" s="25">
        <v>902</v>
      </c>
      <c r="C372" s="25">
        <v>10</v>
      </c>
      <c r="D372" s="25" t="s">
        <v>58</v>
      </c>
      <c r="E372" s="25" t="s">
        <v>126</v>
      </c>
      <c r="F372" s="35"/>
      <c r="G372" s="33">
        <f>G373</f>
        <v>987000</v>
      </c>
      <c r="H372" s="23"/>
      <c r="I372" s="23"/>
      <c r="J372" s="23"/>
      <c r="K372" s="23"/>
      <c r="L372" s="23"/>
      <c r="M372" s="23"/>
      <c r="N372" s="23"/>
      <c r="O372" s="23"/>
      <c r="P372" s="23"/>
      <c r="Q372" s="34">
        <f>Q373</f>
        <v>987000</v>
      </c>
      <c r="R372" s="17"/>
    </row>
    <row r="373" spans="1:18" ht="63.75">
      <c r="A373" s="5" t="s">
        <v>20</v>
      </c>
      <c r="B373" s="25">
        <v>902</v>
      </c>
      <c r="C373" s="25">
        <v>10</v>
      </c>
      <c r="D373" s="25" t="s">
        <v>58</v>
      </c>
      <c r="E373" s="25" t="s">
        <v>126</v>
      </c>
      <c r="F373" s="35">
        <v>100</v>
      </c>
      <c r="G373" s="33">
        <f>G374</f>
        <v>987000</v>
      </c>
      <c r="H373" s="23"/>
      <c r="I373" s="23"/>
      <c r="J373" s="23"/>
      <c r="K373" s="23"/>
      <c r="L373" s="23"/>
      <c r="M373" s="23"/>
      <c r="N373" s="23"/>
      <c r="O373" s="23"/>
      <c r="P373" s="23"/>
      <c r="Q373" s="34">
        <f>Q374</f>
        <v>987000</v>
      </c>
      <c r="R373" s="17"/>
    </row>
    <row r="374" spans="1:18" ht="25.5">
      <c r="A374" s="5" t="s">
        <v>22</v>
      </c>
      <c r="B374" s="25">
        <v>902</v>
      </c>
      <c r="C374" s="25">
        <v>10</v>
      </c>
      <c r="D374" s="25" t="s">
        <v>58</v>
      </c>
      <c r="E374" s="25" t="s">
        <v>126</v>
      </c>
      <c r="F374" s="35">
        <v>120</v>
      </c>
      <c r="G374" s="33">
        <f>G375</f>
        <v>987000</v>
      </c>
      <c r="H374" s="23"/>
      <c r="I374" s="23"/>
      <c r="J374" s="23"/>
      <c r="K374" s="23"/>
      <c r="L374" s="23"/>
      <c r="M374" s="23"/>
      <c r="N374" s="23"/>
      <c r="O374" s="23"/>
      <c r="P374" s="23"/>
      <c r="Q374" s="34">
        <f>Q375</f>
        <v>987000</v>
      </c>
      <c r="R374" s="17"/>
    </row>
    <row r="375" spans="1:18" ht="38.25">
      <c r="A375" s="5" t="s">
        <v>233</v>
      </c>
      <c r="B375" s="25">
        <v>902</v>
      </c>
      <c r="C375" s="25">
        <v>10</v>
      </c>
      <c r="D375" s="25" t="s">
        <v>58</v>
      </c>
      <c r="E375" s="25" t="s">
        <v>126</v>
      </c>
      <c r="F375" s="35">
        <v>121</v>
      </c>
      <c r="G375" s="33">
        <v>987000</v>
      </c>
      <c r="H375" s="23"/>
      <c r="I375" s="23"/>
      <c r="J375" s="23"/>
      <c r="K375" s="23"/>
      <c r="L375" s="23"/>
      <c r="M375" s="23"/>
      <c r="N375" s="23"/>
      <c r="O375" s="23"/>
      <c r="P375" s="23"/>
      <c r="Q375" s="34">
        <f>G375+H375+I375+J375+K375+L375+M375+N375</f>
        <v>987000</v>
      </c>
      <c r="R375" s="17"/>
    </row>
    <row r="376" spans="1:18" ht="76.5">
      <c r="A376" s="36" t="s">
        <v>94</v>
      </c>
      <c r="B376" s="25">
        <v>902</v>
      </c>
      <c r="C376" s="25">
        <v>10</v>
      </c>
      <c r="D376" s="25" t="s">
        <v>58</v>
      </c>
      <c r="E376" s="25" t="s">
        <v>125</v>
      </c>
      <c r="F376" s="35"/>
      <c r="G376" s="33">
        <f>G377</f>
        <v>1645000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34">
        <f>Q377</f>
        <v>1645000</v>
      </c>
      <c r="R376" s="17"/>
    </row>
    <row r="377" spans="1:18" ht="63.75">
      <c r="A377" s="5" t="s">
        <v>20</v>
      </c>
      <c r="B377" s="25">
        <v>902</v>
      </c>
      <c r="C377" s="25">
        <v>10</v>
      </c>
      <c r="D377" s="25" t="s">
        <v>58</v>
      </c>
      <c r="E377" s="25" t="s">
        <v>125</v>
      </c>
      <c r="F377" s="35">
        <v>100</v>
      </c>
      <c r="G377" s="33">
        <f>G378</f>
        <v>1645000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34">
        <f>Q378</f>
        <v>1645000</v>
      </c>
      <c r="R377" s="17"/>
    </row>
    <row r="378" spans="1:18" ht="25.5">
      <c r="A378" s="5" t="s">
        <v>22</v>
      </c>
      <c r="B378" s="25">
        <v>902</v>
      </c>
      <c r="C378" s="25">
        <v>10</v>
      </c>
      <c r="D378" s="25" t="s">
        <v>58</v>
      </c>
      <c r="E378" s="25" t="s">
        <v>125</v>
      </c>
      <c r="F378" s="35">
        <v>120</v>
      </c>
      <c r="G378" s="33">
        <f>G379</f>
        <v>1645000</v>
      </c>
      <c r="H378" s="23"/>
      <c r="I378" s="23"/>
      <c r="J378" s="23"/>
      <c r="K378" s="23"/>
      <c r="L378" s="23"/>
      <c r="M378" s="23"/>
      <c r="N378" s="23"/>
      <c r="O378" s="23"/>
      <c r="P378" s="23"/>
      <c r="Q378" s="34">
        <f>Q379</f>
        <v>1645000</v>
      </c>
      <c r="R378" s="17"/>
    </row>
    <row r="379" spans="1:18" ht="38.25">
      <c r="A379" s="5" t="s">
        <v>233</v>
      </c>
      <c r="B379" s="25">
        <v>902</v>
      </c>
      <c r="C379" s="25">
        <v>10</v>
      </c>
      <c r="D379" s="25" t="s">
        <v>58</v>
      </c>
      <c r="E379" s="25" t="s">
        <v>125</v>
      </c>
      <c r="F379" s="35">
        <v>121</v>
      </c>
      <c r="G379" s="33">
        <v>1645000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34">
        <f>G379+H379+I379+J379+K379+L379+M379+N379</f>
        <v>1645000</v>
      </c>
      <c r="R379" s="17"/>
    </row>
    <row r="380" spans="1:18" ht="12.75">
      <c r="A380" s="27" t="s">
        <v>90</v>
      </c>
      <c r="B380" s="28">
        <v>902</v>
      </c>
      <c r="C380" s="28" t="s">
        <v>84</v>
      </c>
      <c r="D380" s="30" t="s">
        <v>0</v>
      </c>
      <c r="E380" s="25"/>
      <c r="F380" s="35"/>
      <c r="G380" s="14">
        <f>G381</f>
        <v>1177900</v>
      </c>
      <c r="H380" s="7">
        <f>H381</f>
        <v>54337715</v>
      </c>
      <c r="I380" s="7">
        <f>I381</f>
        <v>27000</v>
      </c>
      <c r="J380" s="7"/>
      <c r="K380" s="7">
        <f>K381</f>
        <v>381000</v>
      </c>
      <c r="L380" s="7"/>
      <c r="M380" s="7">
        <f>M381</f>
        <v>1863475.88</v>
      </c>
      <c r="N380" s="7"/>
      <c r="O380" s="7"/>
      <c r="P380" s="7"/>
      <c r="Q380" s="7">
        <f>Q381</f>
        <v>57787090.88</v>
      </c>
      <c r="R380" s="17"/>
    </row>
    <row r="381" spans="1:18" ht="12.75">
      <c r="A381" s="27" t="s">
        <v>91</v>
      </c>
      <c r="B381" s="28">
        <v>902</v>
      </c>
      <c r="C381" s="28" t="s">
        <v>84</v>
      </c>
      <c r="D381" s="28" t="s">
        <v>17</v>
      </c>
      <c r="E381" s="25"/>
      <c r="F381" s="35"/>
      <c r="G381" s="14">
        <f>G382+G385</f>
        <v>1177900</v>
      </c>
      <c r="H381" s="7">
        <f>H382+H385</f>
        <v>54337715</v>
      </c>
      <c r="I381" s="7">
        <f>I382+I385</f>
        <v>27000</v>
      </c>
      <c r="J381" s="7"/>
      <c r="K381" s="7">
        <f>K382+K385</f>
        <v>381000</v>
      </c>
      <c r="L381" s="7"/>
      <c r="M381" s="7">
        <f>M382+M385</f>
        <v>1863475.88</v>
      </c>
      <c r="N381" s="7"/>
      <c r="O381" s="7"/>
      <c r="P381" s="7"/>
      <c r="Q381" s="7">
        <f>Q382+Q385</f>
        <v>57787090.88</v>
      </c>
      <c r="R381" s="17"/>
    </row>
    <row r="382" spans="1:18" ht="25.5">
      <c r="A382" s="36" t="s">
        <v>142</v>
      </c>
      <c r="B382" s="25">
        <v>902</v>
      </c>
      <c r="C382" s="25" t="s">
        <v>84</v>
      </c>
      <c r="D382" s="25" t="s">
        <v>17</v>
      </c>
      <c r="E382" s="25" t="s">
        <v>184</v>
      </c>
      <c r="F382" s="32" t="s">
        <v>0</v>
      </c>
      <c r="G382" s="33">
        <f>G383</f>
        <v>917900</v>
      </c>
      <c r="H382" s="23"/>
      <c r="I382" s="23"/>
      <c r="J382" s="23"/>
      <c r="K382" s="23"/>
      <c r="L382" s="23"/>
      <c r="M382" s="23"/>
      <c r="N382" s="23"/>
      <c r="O382" s="23"/>
      <c r="P382" s="23"/>
      <c r="Q382" s="34">
        <f>Q383</f>
        <v>917900</v>
      </c>
      <c r="R382" s="17"/>
    </row>
    <row r="383" spans="1:18" ht="25.5">
      <c r="A383" s="5" t="s">
        <v>24</v>
      </c>
      <c r="B383" s="25">
        <v>902</v>
      </c>
      <c r="C383" s="25" t="s">
        <v>84</v>
      </c>
      <c r="D383" s="25" t="s">
        <v>17</v>
      </c>
      <c r="E383" s="25" t="s">
        <v>184</v>
      </c>
      <c r="F383" s="35" t="s">
        <v>25</v>
      </c>
      <c r="G383" s="33">
        <f>G384</f>
        <v>917900</v>
      </c>
      <c r="H383" s="23"/>
      <c r="I383" s="23"/>
      <c r="J383" s="23"/>
      <c r="K383" s="23"/>
      <c r="L383" s="23"/>
      <c r="M383" s="23"/>
      <c r="N383" s="23"/>
      <c r="O383" s="23"/>
      <c r="P383" s="23"/>
      <c r="Q383" s="34">
        <f>Q384</f>
        <v>917900</v>
      </c>
      <c r="R383" s="17"/>
    </row>
    <row r="384" spans="1:18" ht="38.25">
      <c r="A384" s="5" t="s">
        <v>26</v>
      </c>
      <c r="B384" s="25">
        <v>902</v>
      </c>
      <c r="C384" s="25" t="s">
        <v>84</v>
      </c>
      <c r="D384" s="25" t="s">
        <v>17</v>
      </c>
      <c r="E384" s="25" t="s">
        <v>184</v>
      </c>
      <c r="F384" s="35" t="s">
        <v>27</v>
      </c>
      <c r="G384" s="33">
        <v>917900</v>
      </c>
      <c r="H384" s="23"/>
      <c r="I384" s="23"/>
      <c r="J384" s="23"/>
      <c r="K384" s="23"/>
      <c r="L384" s="23"/>
      <c r="M384" s="23"/>
      <c r="N384" s="23"/>
      <c r="O384" s="23"/>
      <c r="P384" s="23"/>
      <c r="Q384" s="34">
        <f>G384+H384+I384+J384+K384+L384+M384+N384</f>
        <v>917900</v>
      </c>
      <c r="R384" s="17"/>
    </row>
    <row r="385" spans="1:18" ht="38.25">
      <c r="A385" s="36" t="s">
        <v>185</v>
      </c>
      <c r="B385" s="25">
        <v>902</v>
      </c>
      <c r="C385" s="25" t="s">
        <v>84</v>
      </c>
      <c r="D385" s="25" t="s">
        <v>17</v>
      </c>
      <c r="E385" s="25" t="s">
        <v>186</v>
      </c>
      <c r="F385" s="35"/>
      <c r="G385" s="33">
        <f>G386</f>
        <v>260000</v>
      </c>
      <c r="H385" s="34">
        <f>H386+H388</f>
        <v>54337715</v>
      </c>
      <c r="I385" s="34">
        <f>I386+I388</f>
        <v>27000</v>
      </c>
      <c r="J385" s="34"/>
      <c r="K385" s="34">
        <f>K386+K388</f>
        <v>381000</v>
      </c>
      <c r="L385" s="34"/>
      <c r="M385" s="34">
        <f>M386+M388</f>
        <v>1863475.88</v>
      </c>
      <c r="N385" s="34"/>
      <c r="O385" s="34"/>
      <c r="P385" s="34"/>
      <c r="Q385" s="34">
        <f>Q386+Q388</f>
        <v>56869190.88</v>
      </c>
      <c r="R385" s="17"/>
    </row>
    <row r="386" spans="1:18" ht="25.5">
      <c r="A386" s="5" t="s">
        <v>24</v>
      </c>
      <c r="B386" s="25">
        <v>902</v>
      </c>
      <c r="C386" s="25" t="s">
        <v>84</v>
      </c>
      <c r="D386" s="25" t="s">
        <v>17</v>
      </c>
      <c r="E386" s="25" t="s">
        <v>186</v>
      </c>
      <c r="F386" s="35" t="s">
        <v>25</v>
      </c>
      <c r="G386" s="33">
        <f>G387</f>
        <v>260000</v>
      </c>
      <c r="H386" s="23"/>
      <c r="I386" s="34">
        <f>I387</f>
        <v>27000</v>
      </c>
      <c r="J386" s="34"/>
      <c r="K386" s="34">
        <f>K387</f>
        <v>1000</v>
      </c>
      <c r="L386" s="34"/>
      <c r="M386" s="34"/>
      <c r="N386" s="34"/>
      <c r="O386" s="34"/>
      <c r="P386" s="34"/>
      <c r="Q386" s="34">
        <f>Q387</f>
        <v>288000</v>
      </c>
      <c r="R386" s="17"/>
    </row>
    <row r="387" spans="1:18" ht="38.25">
      <c r="A387" s="5" t="s">
        <v>26</v>
      </c>
      <c r="B387" s="25">
        <v>902</v>
      </c>
      <c r="C387" s="25" t="s">
        <v>84</v>
      </c>
      <c r="D387" s="25" t="s">
        <v>17</v>
      </c>
      <c r="E387" s="25" t="s">
        <v>186</v>
      </c>
      <c r="F387" s="35" t="s">
        <v>27</v>
      </c>
      <c r="G387" s="33">
        <v>260000</v>
      </c>
      <c r="H387" s="23"/>
      <c r="I387" s="23">
        <v>27000</v>
      </c>
      <c r="J387" s="23"/>
      <c r="K387" s="23">
        <v>1000</v>
      </c>
      <c r="L387" s="23"/>
      <c r="M387" s="23"/>
      <c r="N387" s="23"/>
      <c r="O387" s="23"/>
      <c r="P387" s="23"/>
      <c r="Q387" s="34">
        <f>G387+H387+I387+J387+K387+L387+M387+N387</f>
        <v>288000</v>
      </c>
      <c r="R387" s="17"/>
    </row>
    <row r="388" spans="1:18" ht="38.25">
      <c r="A388" s="5" t="s">
        <v>282</v>
      </c>
      <c r="B388" s="25">
        <v>902</v>
      </c>
      <c r="C388" s="25" t="s">
        <v>84</v>
      </c>
      <c r="D388" s="25" t="s">
        <v>17</v>
      </c>
      <c r="E388" s="25" t="s">
        <v>186</v>
      </c>
      <c r="F388" s="35">
        <v>400</v>
      </c>
      <c r="G388" s="33"/>
      <c r="H388" s="34">
        <f>H390</f>
        <v>54337715</v>
      </c>
      <c r="I388" s="34"/>
      <c r="J388" s="34"/>
      <c r="K388" s="34">
        <f>K389</f>
        <v>380000</v>
      </c>
      <c r="L388" s="34"/>
      <c r="M388" s="34">
        <f>M389</f>
        <v>1863475.88</v>
      </c>
      <c r="N388" s="34"/>
      <c r="O388" s="34"/>
      <c r="P388" s="34"/>
      <c r="Q388" s="34">
        <f>Q389</f>
        <v>56581190.88</v>
      </c>
      <c r="R388" s="17"/>
    </row>
    <row r="389" spans="1:18" ht="12.75">
      <c r="A389" s="5"/>
      <c r="B389" s="25">
        <v>902</v>
      </c>
      <c r="C389" s="25" t="s">
        <v>84</v>
      </c>
      <c r="D389" s="25" t="s">
        <v>17</v>
      </c>
      <c r="E389" s="25" t="s">
        <v>186</v>
      </c>
      <c r="F389" s="35">
        <v>410</v>
      </c>
      <c r="G389" s="33"/>
      <c r="H389" s="34"/>
      <c r="I389" s="34"/>
      <c r="J389" s="34"/>
      <c r="K389" s="34">
        <f>K390</f>
        <v>380000</v>
      </c>
      <c r="L389" s="34"/>
      <c r="M389" s="34">
        <f>M390</f>
        <v>1863475.88</v>
      </c>
      <c r="N389" s="34"/>
      <c r="O389" s="34"/>
      <c r="P389" s="34"/>
      <c r="Q389" s="34">
        <f>Q390</f>
        <v>56581190.88</v>
      </c>
      <c r="R389" s="17"/>
    </row>
    <row r="390" spans="1:18" ht="38.25">
      <c r="A390" s="5" t="s">
        <v>283</v>
      </c>
      <c r="B390" s="25">
        <v>902</v>
      </c>
      <c r="C390" s="25" t="s">
        <v>84</v>
      </c>
      <c r="D390" s="25" t="s">
        <v>17</v>
      </c>
      <c r="E390" s="25" t="s">
        <v>186</v>
      </c>
      <c r="F390" s="35">
        <v>414</v>
      </c>
      <c r="G390" s="33"/>
      <c r="H390" s="23">
        <v>54337715</v>
      </c>
      <c r="I390" s="23"/>
      <c r="J390" s="23"/>
      <c r="K390" s="23">
        <v>380000</v>
      </c>
      <c r="L390" s="23"/>
      <c r="M390" s="23">
        <v>1863475.88</v>
      </c>
      <c r="N390" s="23"/>
      <c r="O390" s="23"/>
      <c r="P390" s="23"/>
      <c r="Q390" s="34">
        <f>G390+H390+I390+J390+K390+L390+M390+N390</f>
        <v>56581190.88</v>
      </c>
      <c r="R390" s="17"/>
    </row>
    <row r="391" spans="1:18" ht="25.5">
      <c r="A391" s="27" t="s">
        <v>127</v>
      </c>
      <c r="B391" s="28">
        <v>903</v>
      </c>
      <c r="C391" s="30" t="s">
        <v>0</v>
      </c>
      <c r="D391" s="30" t="s">
        <v>0</v>
      </c>
      <c r="E391" s="30" t="s">
        <v>0</v>
      </c>
      <c r="F391" s="31" t="s">
        <v>0</v>
      </c>
      <c r="G391" s="14">
        <f>G392</f>
        <v>5510800</v>
      </c>
      <c r="H391" s="7">
        <f>H392</f>
        <v>-3071.61</v>
      </c>
      <c r="I391" s="7"/>
      <c r="J391" s="7"/>
      <c r="K391" s="7">
        <f>K392</f>
        <v>225673</v>
      </c>
      <c r="L391" s="7">
        <f>L392+L411</f>
        <v>18486</v>
      </c>
      <c r="M391" s="7">
        <f>M392+M411</f>
        <v>146399.5</v>
      </c>
      <c r="N391" s="7"/>
      <c r="O391" s="7"/>
      <c r="P391" s="7">
        <f>P392+P411</f>
        <v>30000</v>
      </c>
      <c r="Q391" s="7">
        <f>Q392+Q411</f>
        <v>5928286.890000001</v>
      </c>
      <c r="R391" s="17"/>
    </row>
    <row r="392" spans="1:18" ht="12.75">
      <c r="A392" s="27" t="s">
        <v>16</v>
      </c>
      <c r="B392" s="28">
        <v>903</v>
      </c>
      <c r="C392" s="28" t="s">
        <v>17</v>
      </c>
      <c r="D392" s="30" t="s">
        <v>0</v>
      </c>
      <c r="E392" s="30" t="s">
        <v>0</v>
      </c>
      <c r="F392" s="31" t="s">
        <v>0</v>
      </c>
      <c r="G392" s="14">
        <f>G393</f>
        <v>5510800</v>
      </c>
      <c r="H392" s="7">
        <f>H393</f>
        <v>-3071.61</v>
      </c>
      <c r="I392" s="7"/>
      <c r="J392" s="7"/>
      <c r="K392" s="7">
        <f>K393</f>
        <v>225673</v>
      </c>
      <c r="L392" s="7"/>
      <c r="M392" s="7">
        <f>M393</f>
        <v>146399.5</v>
      </c>
      <c r="N392" s="7"/>
      <c r="O392" s="7"/>
      <c r="P392" s="7">
        <f>P393</f>
        <v>30000</v>
      </c>
      <c r="Q392" s="7">
        <f>Q393</f>
        <v>5909800.890000001</v>
      </c>
      <c r="R392" s="17"/>
    </row>
    <row r="393" spans="1:18" ht="12.75">
      <c r="A393" s="27" t="s">
        <v>37</v>
      </c>
      <c r="B393" s="28">
        <v>903</v>
      </c>
      <c r="C393" s="28" t="s">
        <v>17</v>
      </c>
      <c r="D393" s="28" t="s">
        <v>38</v>
      </c>
      <c r="E393" s="30" t="s">
        <v>0</v>
      </c>
      <c r="F393" s="31" t="s">
        <v>0</v>
      </c>
      <c r="G393" s="14">
        <f>G394+G405+G408</f>
        <v>5510800</v>
      </c>
      <c r="H393" s="7">
        <f>H394+H405+H408</f>
        <v>-3071.61</v>
      </c>
      <c r="I393" s="7"/>
      <c r="J393" s="7"/>
      <c r="K393" s="7">
        <f>K394+K405+K408</f>
        <v>225673</v>
      </c>
      <c r="L393" s="7"/>
      <c r="M393" s="7">
        <f>M394+M405+M408</f>
        <v>146399.5</v>
      </c>
      <c r="N393" s="7"/>
      <c r="O393" s="7"/>
      <c r="P393" s="7">
        <f>P394+P405+P408</f>
        <v>30000</v>
      </c>
      <c r="Q393" s="7">
        <f>Q394+Q405+Q408</f>
        <v>5909800.890000001</v>
      </c>
      <c r="R393" s="17"/>
    </row>
    <row r="394" spans="1:18" ht="25.5">
      <c r="A394" s="36" t="s">
        <v>144</v>
      </c>
      <c r="B394" s="25">
        <v>903</v>
      </c>
      <c r="C394" s="25" t="s">
        <v>17</v>
      </c>
      <c r="D394" s="25" t="s">
        <v>38</v>
      </c>
      <c r="E394" s="25" t="s">
        <v>187</v>
      </c>
      <c r="F394" s="32"/>
      <c r="G394" s="33">
        <f>G395+G399+G402</f>
        <v>4469200</v>
      </c>
      <c r="H394" s="34">
        <f>H395+H399+H402</f>
        <v>-3071.61</v>
      </c>
      <c r="I394" s="34"/>
      <c r="J394" s="34"/>
      <c r="K394" s="34">
        <f>K395+K399+K402</f>
        <v>225673</v>
      </c>
      <c r="L394" s="34"/>
      <c r="M394" s="34"/>
      <c r="N394" s="34"/>
      <c r="O394" s="34"/>
      <c r="P394" s="34"/>
      <c r="Q394" s="34">
        <f>Q395+Q399+Q402</f>
        <v>4691801.390000001</v>
      </c>
      <c r="R394" s="17"/>
    </row>
    <row r="395" spans="1:18" ht="63.75">
      <c r="A395" s="5" t="s">
        <v>20</v>
      </c>
      <c r="B395" s="25">
        <v>903</v>
      </c>
      <c r="C395" s="25" t="s">
        <v>17</v>
      </c>
      <c r="D395" s="25" t="s">
        <v>38</v>
      </c>
      <c r="E395" s="25" t="s">
        <v>187</v>
      </c>
      <c r="F395" s="35" t="s">
        <v>21</v>
      </c>
      <c r="G395" s="33">
        <f>G396</f>
        <v>3352082</v>
      </c>
      <c r="H395" s="34">
        <f>H396</f>
        <v>-3071.61</v>
      </c>
      <c r="I395" s="34"/>
      <c r="J395" s="34"/>
      <c r="K395" s="34">
        <f>K396</f>
        <v>225673</v>
      </c>
      <c r="L395" s="34"/>
      <c r="M395" s="34"/>
      <c r="N395" s="34"/>
      <c r="O395" s="34"/>
      <c r="P395" s="34"/>
      <c r="Q395" s="34">
        <f>Q396</f>
        <v>3574683.39</v>
      </c>
      <c r="R395" s="17"/>
    </row>
    <row r="396" spans="1:18" ht="25.5">
      <c r="A396" s="5" t="s">
        <v>22</v>
      </c>
      <c r="B396" s="25">
        <v>903</v>
      </c>
      <c r="C396" s="25" t="s">
        <v>17</v>
      </c>
      <c r="D396" s="25" t="s">
        <v>38</v>
      </c>
      <c r="E396" s="25" t="s">
        <v>187</v>
      </c>
      <c r="F396" s="35" t="s">
        <v>23</v>
      </c>
      <c r="G396" s="33">
        <f>G397+G398</f>
        <v>3352082</v>
      </c>
      <c r="H396" s="34">
        <f>H397+H398</f>
        <v>-3071.61</v>
      </c>
      <c r="I396" s="34"/>
      <c r="J396" s="34"/>
      <c r="K396" s="34">
        <f>K397+K398</f>
        <v>225673</v>
      </c>
      <c r="L396" s="34"/>
      <c r="M396" s="34"/>
      <c r="N396" s="34"/>
      <c r="O396" s="34"/>
      <c r="P396" s="34"/>
      <c r="Q396" s="34">
        <f>Q397+Q398</f>
        <v>3574683.39</v>
      </c>
      <c r="R396" s="17"/>
    </row>
    <row r="397" spans="1:18" ht="38.25">
      <c r="A397" s="5" t="s">
        <v>233</v>
      </c>
      <c r="B397" s="25">
        <v>903</v>
      </c>
      <c r="C397" s="25" t="s">
        <v>17</v>
      </c>
      <c r="D397" s="25" t="s">
        <v>38</v>
      </c>
      <c r="E397" s="25" t="s">
        <v>187</v>
      </c>
      <c r="F397" s="35">
        <v>121</v>
      </c>
      <c r="G397" s="33">
        <v>3253392</v>
      </c>
      <c r="H397" s="23">
        <v>-3071.61</v>
      </c>
      <c r="I397" s="23"/>
      <c r="J397" s="23"/>
      <c r="K397" s="23">
        <v>225673</v>
      </c>
      <c r="L397" s="23"/>
      <c r="M397" s="23"/>
      <c r="N397" s="23"/>
      <c r="O397" s="23"/>
      <c r="P397" s="23"/>
      <c r="Q397" s="34">
        <f>G397+H397+I397+J397+K397+L397+M397+N397</f>
        <v>3475993.39</v>
      </c>
      <c r="R397" s="17"/>
    </row>
    <row r="398" spans="1:18" ht="38.25">
      <c r="A398" s="5" t="s">
        <v>143</v>
      </c>
      <c r="B398" s="25">
        <v>903</v>
      </c>
      <c r="C398" s="25" t="s">
        <v>17</v>
      </c>
      <c r="D398" s="25" t="s">
        <v>38</v>
      </c>
      <c r="E398" s="25" t="s">
        <v>187</v>
      </c>
      <c r="F398" s="35">
        <v>122</v>
      </c>
      <c r="G398" s="33">
        <v>98690</v>
      </c>
      <c r="H398" s="23">
        <v>0</v>
      </c>
      <c r="I398" s="23"/>
      <c r="J398" s="23"/>
      <c r="K398" s="23"/>
      <c r="L398" s="23"/>
      <c r="M398" s="23"/>
      <c r="N398" s="23"/>
      <c r="O398" s="23"/>
      <c r="P398" s="23"/>
      <c r="Q398" s="34">
        <f>G398+H398+I398+J398+K398+L398+M398+N398</f>
        <v>98690</v>
      </c>
      <c r="R398" s="17"/>
    </row>
    <row r="399" spans="1:18" ht="25.5">
      <c r="A399" s="5" t="s">
        <v>24</v>
      </c>
      <c r="B399" s="25">
        <v>903</v>
      </c>
      <c r="C399" s="25" t="s">
        <v>17</v>
      </c>
      <c r="D399" s="25" t="s">
        <v>38</v>
      </c>
      <c r="E399" s="25" t="s">
        <v>187</v>
      </c>
      <c r="F399" s="35">
        <v>200</v>
      </c>
      <c r="G399" s="33">
        <f>G400</f>
        <v>605490</v>
      </c>
      <c r="H399" s="23"/>
      <c r="I399" s="23"/>
      <c r="J399" s="23"/>
      <c r="K399" s="23"/>
      <c r="L399" s="23"/>
      <c r="M399" s="23"/>
      <c r="N399" s="23"/>
      <c r="O399" s="23"/>
      <c r="P399" s="23"/>
      <c r="Q399" s="34">
        <f>Q400</f>
        <v>605490</v>
      </c>
      <c r="R399" s="17"/>
    </row>
    <row r="400" spans="1:18" ht="38.25">
      <c r="A400" s="5" t="s">
        <v>26</v>
      </c>
      <c r="B400" s="25">
        <v>903</v>
      </c>
      <c r="C400" s="25" t="s">
        <v>17</v>
      </c>
      <c r="D400" s="25" t="s">
        <v>38</v>
      </c>
      <c r="E400" s="25" t="s">
        <v>187</v>
      </c>
      <c r="F400" s="35">
        <v>240</v>
      </c>
      <c r="G400" s="33">
        <v>605490</v>
      </c>
      <c r="H400" s="23"/>
      <c r="I400" s="23"/>
      <c r="J400" s="23"/>
      <c r="K400" s="23"/>
      <c r="L400" s="23"/>
      <c r="M400" s="23"/>
      <c r="N400" s="23"/>
      <c r="O400" s="23"/>
      <c r="P400" s="23"/>
      <c r="Q400" s="34">
        <f>G400+H400+I400+J400+K400+L400+M400+N400</f>
        <v>605490</v>
      </c>
      <c r="R400" s="17"/>
    </row>
    <row r="401" spans="1:18" ht="12.75">
      <c r="A401" s="5" t="s">
        <v>28</v>
      </c>
      <c r="B401" s="25">
        <v>903</v>
      </c>
      <c r="C401" s="25" t="s">
        <v>17</v>
      </c>
      <c r="D401" s="25" t="s">
        <v>38</v>
      </c>
      <c r="E401" s="25" t="s">
        <v>187</v>
      </c>
      <c r="F401" s="35">
        <v>800</v>
      </c>
      <c r="G401" s="33">
        <f>G402</f>
        <v>511628</v>
      </c>
      <c r="H401" s="23"/>
      <c r="I401" s="23"/>
      <c r="J401" s="23"/>
      <c r="K401" s="23"/>
      <c r="L401" s="23"/>
      <c r="M401" s="23"/>
      <c r="N401" s="23"/>
      <c r="O401" s="23"/>
      <c r="P401" s="23"/>
      <c r="Q401" s="34">
        <f>Q402</f>
        <v>511628</v>
      </c>
      <c r="R401" s="17"/>
    </row>
    <row r="402" spans="1:18" ht="12.75">
      <c r="A402" s="5" t="s">
        <v>102</v>
      </c>
      <c r="B402" s="25">
        <v>903</v>
      </c>
      <c r="C402" s="25" t="s">
        <v>17</v>
      </c>
      <c r="D402" s="25" t="s">
        <v>38</v>
      </c>
      <c r="E402" s="25" t="s">
        <v>187</v>
      </c>
      <c r="F402" s="35">
        <v>850</v>
      </c>
      <c r="G402" s="33">
        <f>G403+G404</f>
        <v>511628</v>
      </c>
      <c r="H402" s="23"/>
      <c r="I402" s="23"/>
      <c r="J402" s="23"/>
      <c r="K402" s="23"/>
      <c r="L402" s="23"/>
      <c r="M402" s="23"/>
      <c r="N402" s="23"/>
      <c r="O402" s="23"/>
      <c r="P402" s="23"/>
      <c r="Q402" s="34">
        <f>Q403+Q404</f>
        <v>511628</v>
      </c>
      <c r="R402" s="17"/>
    </row>
    <row r="403" spans="1:18" ht="25.5">
      <c r="A403" s="5" t="s">
        <v>30</v>
      </c>
      <c r="B403" s="25">
        <v>903</v>
      </c>
      <c r="C403" s="25" t="s">
        <v>17</v>
      </c>
      <c r="D403" s="25" t="s">
        <v>38</v>
      </c>
      <c r="E403" s="25" t="s">
        <v>187</v>
      </c>
      <c r="F403" s="35">
        <v>851</v>
      </c>
      <c r="G403" s="33">
        <v>485928</v>
      </c>
      <c r="H403" s="23"/>
      <c r="I403" s="23"/>
      <c r="J403" s="23"/>
      <c r="K403" s="23"/>
      <c r="L403" s="23"/>
      <c r="M403" s="23"/>
      <c r="N403" s="23"/>
      <c r="O403" s="23"/>
      <c r="P403" s="23"/>
      <c r="Q403" s="34">
        <f>G403+H403+I403+J403+K403+L403+M403+N403</f>
        <v>485928</v>
      </c>
      <c r="R403" s="17"/>
    </row>
    <row r="404" spans="1:18" ht="12.75">
      <c r="A404" s="5" t="s">
        <v>32</v>
      </c>
      <c r="B404" s="25">
        <v>903</v>
      </c>
      <c r="C404" s="25" t="s">
        <v>17</v>
      </c>
      <c r="D404" s="25" t="s">
        <v>38</v>
      </c>
      <c r="E404" s="25" t="s">
        <v>187</v>
      </c>
      <c r="F404" s="35">
        <v>852</v>
      </c>
      <c r="G404" s="33">
        <v>25700</v>
      </c>
      <c r="H404" s="23"/>
      <c r="I404" s="23"/>
      <c r="J404" s="23"/>
      <c r="K404" s="23"/>
      <c r="L404" s="23"/>
      <c r="M404" s="23"/>
      <c r="N404" s="23"/>
      <c r="O404" s="23"/>
      <c r="P404" s="23"/>
      <c r="Q404" s="34">
        <f>G404+H404+I404+J404+K404+L404+M404+N404</f>
        <v>25700</v>
      </c>
      <c r="R404" s="17"/>
    </row>
    <row r="405" spans="1:18" ht="38.25">
      <c r="A405" s="36" t="s">
        <v>189</v>
      </c>
      <c r="B405" s="25">
        <v>903</v>
      </c>
      <c r="C405" s="25" t="s">
        <v>17</v>
      </c>
      <c r="D405" s="25" t="s">
        <v>38</v>
      </c>
      <c r="E405" s="25" t="s">
        <v>188</v>
      </c>
      <c r="F405" s="32" t="s">
        <v>0</v>
      </c>
      <c r="G405" s="33">
        <f>G406</f>
        <v>1000000</v>
      </c>
      <c r="H405" s="23"/>
      <c r="I405" s="23"/>
      <c r="J405" s="23"/>
      <c r="K405" s="23"/>
      <c r="L405" s="23"/>
      <c r="M405" s="34">
        <f>M406</f>
        <v>146399.5</v>
      </c>
      <c r="N405" s="34"/>
      <c r="O405" s="34"/>
      <c r="P405" s="34"/>
      <c r="Q405" s="34">
        <f>Q406</f>
        <v>1146399.5</v>
      </c>
      <c r="R405" s="17"/>
    </row>
    <row r="406" spans="1:18" ht="25.5">
      <c r="A406" s="5" t="s">
        <v>24</v>
      </c>
      <c r="B406" s="25">
        <v>903</v>
      </c>
      <c r="C406" s="25" t="s">
        <v>17</v>
      </c>
      <c r="D406" s="25" t="s">
        <v>38</v>
      </c>
      <c r="E406" s="25" t="s">
        <v>188</v>
      </c>
      <c r="F406" s="35" t="s">
        <v>25</v>
      </c>
      <c r="G406" s="33">
        <f>G407</f>
        <v>1000000</v>
      </c>
      <c r="H406" s="23"/>
      <c r="I406" s="23"/>
      <c r="J406" s="23"/>
      <c r="K406" s="23"/>
      <c r="L406" s="23"/>
      <c r="M406" s="34">
        <f>M407</f>
        <v>146399.5</v>
      </c>
      <c r="N406" s="34"/>
      <c r="O406" s="34"/>
      <c r="P406" s="34"/>
      <c r="Q406" s="34">
        <f>Q407</f>
        <v>1146399.5</v>
      </c>
      <c r="R406" s="17"/>
    </row>
    <row r="407" spans="1:18" ht="38.25">
      <c r="A407" s="5" t="s">
        <v>26</v>
      </c>
      <c r="B407" s="25">
        <v>903</v>
      </c>
      <c r="C407" s="25" t="s">
        <v>17</v>
      </c>
      <c r="D407" s="25" t="s">
        <v>38</v>
      </c>
      <c r="E407" s="25" t="s">
        <v>188</v>
      </c>
      <c r="F407" s="35" t="s">
        <v>27</v>
      </c>
      <c r="G407" s="33">
        <v>1000000</v>
      </c>
      <c r="H407" s="23"/>
      <c r="I407" s="23"/>
      <c r="J407" s="23"/>
      <c r="K407" s="23"/>
      <c r="L407" s="23"/>
      <c r="M407" s="23">
        <v>146399.5</v>
      </c>
      <c r="N407" s="23"/>
      <c r="O407" s="23"/>
      <c r="P407" s="23"/>
      <c r="Q407" s="34">
        <f>G407+H407+I407+J407+K407+L407+M407+N407</f>
        <v>1146399.5</v>
      </c>
      <c r="R407" s="17"/>
    </row>
    <row r="408" spans="1:18" ht="25.5">
      <c r="A408" s="36" t="s">
        <v>191</v>
      </c>
      <c r="B408" s="25">
        <v>903</v>
      </c>
      <c r="C408" s="25" t="s">
        <v>17</v>
      </c>
      <c r="D408" s="25" t="s">
        <v>38</v>
      </c>
      <c r="E408" s="25" t="s">
        <v>190</v>
      </c>
      <c r="F408" s="35"/>
      <c r="G408" s="33">
        <f>G409</f>
        <v>41600</v>
      </c>
      <c r="H408" s="23"/>
      <c r="I408" s="23"/>
      <c r="J408" s="23"/>
      <c r="K408" s="23"/>
      <c r="L408" s="23"/>
      <c r="M408" s="23"/>
      <c r="N408" s="23"/>
      <c r="O408" s="23"/>
      <c r="P408" s="34">
        <f>P409</f>
        <v>30000</v>
      </c>
      <c r="Q408" s="34">
        <f>Q409</f>
        <v>71600</v>
      </c>
      <c r="R408" s="17"/>
    </row>
    <row r="409" spans="1:18" ht="25.5">
      <c r="A409" s="5" t="s">
        <v>24</v>
      </c>
      <c r="B409" s="25">
        <v>903</v>
      </c>
      <c r="C409" s="25" t="s">
        <v>17</v>
      </c>
      <c r="D409" s="25" t="s">
        <v>38</v>
      </c>
      <c r="E409" s="25" t="s">
        <v>190</v>
      </c>
      <c r="F409" s="35" t="s">
        <v>25</v>
      </c>
      <c r="G409" s="33">
        <f>G410</f>
        <v>41600</v>
      </c>
      <c r="H409" s="23"/>
      <c r="I409" s="23"/>
      <c r="J409" s="23"/>
      <c r="K409" s="23"/>
      <c r="L409" s="23"/>
      <c r="M409" s="23"/>
      <c r="N409" s="23"/>
      <c r="O409" s="23"/>
      <c r="P409" s="34">
        <f>P410</f>
        <v>30000</v>
      </c>
      <c r="Q409" s="34">
        <f>Q410</f>
        <v>71600</v>
      </c>
      <c r="R409" s="17"/>
    </row>
    <row r="410" spans="1:18" ht="38.25">
      <c r="A410" s="5" t="s">
        <v>26</v>
      </c>
      <c r="B410" s="25">
        <v>903</v>
      </c>
      <c r="C410" s="25" t="s">
        <v>17</v>
      </c>
      <c r="D410" s="25" t="s">
        <v>38</v>
      </c>
      <c r="E410" s="25" t="s">
        <v>190</v>
      </c>
      <c r="F410" s="35" t="s">
        <v>27</v>
      </c>
      <c r="G410" s="33">
        <v>41600</v>
      </c>
      <c r="H410" s="23"/>
      <c r="I410" s="23"/>
      <c r="J410" s="23"/>
      <c r="K410" s="23"/>
      <c r="L410" s="23"/>
      <c r="M410" s="23"/>
      <c r="N410" s="23"/>
      <c r="O410" s="23"/>
      <c r="P410" s="23">
        <v>30000</v>
      </c>
      <c r="Q410" s="34">
        <f>G410+H410+I410+J410+K410+L410+M410+N410+P410</f>
        <v>71600</v>
      </c>
      <c r="R410" s="17"/>
    </row>
    <row r="411" spans="1:18" ht="12.75">
      <c r="A411" s="27" t="s">
        <v>49</v>
      </c>
      <c r="B411" s="25">
        <v>903</v>
      </c>
      <c r="C411" s="28" t="s">
        <v>36</v>
      </c>
      <c r="D411" s="28"/>
      <c r="E411" s="25"/>
      <c r="F411" s="35"/>
      <c r="G411" s="33"/>
      <c r="H411" s="23"/>
      <c r="I411" s="23"/>
      <c r="J411" s="23"/>
      <c r="K411" s="23"/>
      <c r="L411" s="34">
        <f>L412</f>
        <v>18486</v>
      </c>
      <c r="M411" s="34"/>
      <c r="N411" s="34"/>
      <c r="O411" s="34"/>
      <c r="P411" s="34"/>
      <c r="Q411" s="34">
        <f>Q412</f>
        <v>18486</v>
      </c>
      <c r="R411" s="17"/>
    </row>
    <row r="412" spans="1:18" ht="12.75">
      <c r="A412" s="27" t="s">
        <v>56</v>
      </c>
      <c r="B412" s="25">
        <v>903</v>
      </c>
      <c r="C412" s="28" t="s">
        <v>36</v>
      </c>
      <c r="D412" s="28" t="s">
        <v>57</v>
      </c>
      <c r="E412" s="25"/>
      <c r="F412" s="35"/>
      <c r="G412" s="33"/>
      <c r="H412" s="23"/>
      <c r="I412" s="23"/>
      <c r="J412" s="23"/>
      <c r="K412" s="23"/>
      <c r="L412" s="34">
        <f>L413</f>
        <v>18486</v>
      </c>
      <c r="M412" s="34"/>
      <c r="N412" s="34"/>
      <c r="O412" s="34"/>
      <c r="P412" s="34"/>
      <c r="Q412" s="34">
        <f>Q413</f>
        <v>18486</v>
      </c>
      <c r="R412" s="17"/>
    </row>
    <row r="413" spans="1:18" ht="63.75">
      <c r="A413" s="5" t="s">
        <v>271</v>
      </c>
      <c r="B413" s="25">
        <v>903</v>
      </c>
      <c r="C413" s="28" t="s">
        <v>36</v>
      </c>
      <c r="D413" s="28" t="s">
        <v>57</v>
      </c>
      <c r="E413" s="25" t="s">
        <v>270</v>
      </c>
      <c r="F413" s="35"/>
      <c r="G413" s="33"/>
      <c r="H413" s="23"/>
      <c r="I413" s="23"/>
      <c r="J413" s="23"/>
      <c r="K413" s="23"/>
      <c r="L413" s="34">
        <f>L414</f>
        <v>18486</v>
      </c>
      <c r="M413" s="34"/>
      <c r="N413" s="34"/>
      <c r="O413" s="34"/>
      <c r="P413" s="34"/>
      <c r="Q413" s="34">
        <f>Q414</f>
        <v>18486</v>
      </c>
      <c r="R413" s="17"/>
    </row>
    <row r="414" spans="1:18" ht="25.5">
      <c r="A414" s="5" t="s">
        <v>24</v>
      </c>
      <c r="B414" s="25">
        <v>903</v>
      </c>
      <c r="C414" s="28" t="s">
        <v>36</v>
      </c>
      <c r="D414" s="28" t="s">
        <v>57</v>
      </c>
      <c r="E414" s="25" t="s">
        <v>270</v>
      </c>
      <c r="F414" s="35">
        <v>200</v>
      </c>
      <c r="G414" s="33"/>
      <c r="H414" s="23"/>
      <c r="I414" s="23"/>
      <c r="J414" s="23"/>
      <c r="K414" s="23"/>
      <c r="L414" s="34">
        <f>L415</f>
        <v>18486</v>
      </c>
      <c r="M414" s="34"/>
      <c r="N414" s="34"/>
      <c r="O414" s="34"/>
      <c r="P414" s="34"/>
      <c r="Q414" s="34">
        <f>Q415</f>
        <v>18486</v>
      </c>
      <c r="R414" s="17"/>
    </row>
    <row r="415" spans="1:18" ht="38.25">
      <c r="A415" s="5" t="s">
        <v>26</v>
      </c>
      <c r="B415" s="25">
        <v>903</v>
      </c>
      <c r="C415" s="28" t="s">
        <v>36</v>
      </c>
      <c r="D415" s="28" t="s">
        <v>57</v>
      </c>
      <c r="E415" s="25" t="s">
        <v>270</v>
      </c>
      <c r="F415" s="35">
        <v>240</v>
      </c>
      <c r="G415" s="33"/>
      <c r="H415" s="23"/>
      <c r="I415" s="23"/>
      <c r="J415" s="23"/>
      <c r="K415" s="23"/>
      <c r="L415" s="23">
        <v>18486</v>
      </c>
      <c r="M415" s="23"/>
      <c r="N415" s="23"/>
      <c r="O415" s="23"/>
      <c r="P415" s="23"/>
      <c r="Q415" s="34">
        <f>G415+H415+I415+J415+K415+L415+M415+N415</f>
        <v>18486</v>
      </c>
      <c r="R415" s="17"/>
    </row>
    <row r="416" spans="1:18" ht="25.5">
      <c r="A416" s="27" t="s">
        <v>128</v>
      </c>
      <c r="B416" s="28">
        <v>921</v>
      </c>
      <c r="C416" s="30" t="s">
        <v>0</v>
      </c>
      <c r="D416" s="30" t="s">
        <v>0</v>
      </c>
      <c r="E416" s="30" t="s">
        <v>0</v>
      </c>
      <c r="F416" s="35"/>
      <c r="G416" s="14">
        <f>G417+G428</f>
        <v>457796963</v>
      </c>
      <c r="H416" s="7">
        <f>H417+H428</f>
        <v>2415.680000000051</v>
      </c>
      <c r="I416" s="7">
        <f>I417+I428</f>
        <v>1023000</v>
      </c>
      <c r="J416" s="7"/>
      <c r="K416" s="7">
        <f>K417+K428</f>
        <v>5788357</v>
      </c>
      <c r="L416" s="7">
        <f aca="true" t="shared" si="21" ref="L416:Q416">L417+L428+L423</f>
        <v>750201.74</v>
      </c>
      <c r="M416" s="7">
        <f t="shared" si="21"/>
        <v>582466.96</v>
      </c>
      <c r="N416" s="7">
        <f t="shared" si="21"/>
        <v>217716.2</v>
      </c>
      <c r="O416" s="7">
        <f t="shared" si="21"/>
        <v>1050921.38</v>
      </c>
      <c r="P416" s="7">
        <f t="shared" si="21"/>
        <v>734158</v>
      </c>
      <c r="Q416" s="7">
        <f t="shared" si="21"/>
        <v>467946199.96000004</v>
      </c>
      <c r="R416" s="17"/>
    </row>
    <row r="417" spans="1:18" ht="12.75" hidden="1">
      <c r="A417" s="27" t="s">
        <v>49</v>
      </c>
      <c r="B417" s="28">
        <v>921</v>
      </c>
      <c r="C417" s="28" t="s">
        <v>36</v>
      </c>
      <c r="D417" s="30"/>
      <c r="E417" s="30"/>
      <c r="F417" s="35"/>
      <c r="G417" s="14">
        <f aca="true" t="shared" si="22" ref="G417:H421">G418</f>
        <v>999359.28</v>
      </c>
      <c r="H417" s="7">
        <f t="shared" si="22"/>
        <v>-999359.28</v>
      </c>
      <c r="I417" s="7"/>
      <c r="J417" s="7"/>
      <c r="K417" s="7">
        <f aca="true" t="shared" si="23" ref="K417:L421">K418</f>
        <v>0</v>
      </c>
      <c r="L417" s="7">
        <f t="shared" si="23"/>
        <v>0</v>
      </c>
      <c r="M417" s="7"/>
      <c r="N417" s="7"/>
      <c r="O417" s="7"/>
      <c r="P417" s="7"/>
      <c r="Q417" s="7">
        <f>Q418</f>
        <v>0</v>
      </c>
      <c r="R417" s="17"/>
    </row>
    <row r="418" spans="1:18" ht="12.75" hidden="1">
      <c r="A418" s="5" t="s">
        <v>56</v>
      </c>
      <c r="B418" s="25">
        <v>921</v>
      </c>
      <c r="C418" s="25" t="s">
        <v>36</v>
      </c>
      <c r="D418" s="25" t="s">
        <v>57</v>
      </c>
      <c r="E418" s="46"/>
      <c r="F418" s="35"/>
      <c r="G418" s="33">
        <f t="shared" si="22"/>
        <v>999359.28</v>
      </c>
      <c r="H418" s="34">
        <f t="shared" si="22"/>
        <v>-999359.28</v>
      </c>
      <c r="I418" s="34"/>
      <c r="J418" s="34"/>
      <c r="K418" s="34">
        <f t="shared" si="23"/>
        <v>0</v>
      </c>
      <c r="L418" s="34">
        <f t="shared" si="23"/>
        <v>0</v>
      </c>
      <c r="M418" s="34"/>
      <c r="N418" s="34"/>
      <c r="O418" s="34"/>
      <c r="P418" s="34"/>
      <c r="Q418" s="34">
        <f>Q419</f>
        <v>0</v>
      </c>
      <c r="R418" s="17"/>
    </row>
    <row r="419" spans="1:18" ht="12.75" hidden="1">
      <c r="A419" s="5" t="s">
        <v>268</v>
      </c>
      <c r="B419" s="25">
        <v>921</v>
      </c>
      <c r="C419" s="25" t="s">
        <v>36</v>
      </c>
      <c r="D419" s="25" t="s">
        <v>57</v>
      </c>
      <c r="E419" s="47" t="s">
        <v>269</v>
      </c>
      <c r="F419" s="35"/>
      <c r="G419" s="33">
        <f t="shared" si="22"/>
        <v>999359.28</v>
      </c>
      <c r="H419" s="34">
        <f t="shared" si="22"/>
        <v>-999359.28</v>
      </c>
      <c r="I419" s="34"/>
      <c r="J419" s="34"/>
      <c r="K419" s="34">
        <f t="shared" si="23"/>
        <v>0</v>
      </c>
      <c r="L419" s="34">
        <f t="shared" si="23"/>
        <v>0</v>
      </c>
      <c r="M419" s="34"/>
      <c r="N419" s="34"/>
      <c r="O419" s="34"/>
      <c r="P419" s="34"/>
      <c r="Q419" s="34">
        <f>Q420</f>
        <v>0</v>
      </c>
      <c r="R419" s="17"/>
    </row>
    <row r="420" spans="1:18" ht="38.25" hidden="1">
      <c r="A420" s="5" t="s">
        <v>235</v>
      </c>
      <c r="B420" s="25">
        <v>921</v>
      </c>
      <c r="C420" s="25" t="s">
        <v>36</v>
      </c>
      <c r="D420" s="25">
        <v>12</v>
      </c>
      <c r="E420" s="25" t="s">
        <v>269</v>
      </c>
      <c r="F420" s="35">
        <v>600</v>
      </c>
      <c r="G420" s="33">
        <f t="shared" si="22"/>
        <v>999359.28</v>
      </c>
      <c r="H420" s="34">
        <f t="shared" si="22"/>
        <v>-999359.28</v>
      </c>
      <c r="I420" s="34"/>
      <c r="J420" s="34"/>
      <c r="K420" s="34">
        <f t="shared" si="23"/>
        <v>0</v>
      </c>
      <c r="L420" s="34">
        <f t="shared" si="23"/>
        <v>0</v>
      </c>
      <c r="M420" s="34"/>
      <c r="N420" s="34"/>
      <c r="O420" s="34"/>
      <c r="P420" s="34"/>
      <c r="Q420" s="34">
        <f>Q421</f>
        <v>0</v>
      </c>
      <c r="R420" s="17"/>
    </row>
    <row r="421" spans="1:18" ht="12.75" hidden="1">
      <c r="A421" s="5" t="s">
        <v>118</v>
      </c>
      <c r="B421" s="25">
        <v>921</v>
      </c>
      <c r="C421" s="25" t="s">
        <v>36</v>
      </c>
      <c r="D421" s="25">
        <v>12</v>
      </c>
      <c r="E421" s="25" t="s">
        <v>269</v>
      </c>
      <c r="F421" s="35">
        <v>610</v>
      </c>
      <c r="G421" s="33">
        <f t="shared" si="22"/>
        <v>999359.28</v>
      </c>
      <c r="H421" s="34">
        <f t="shared" si="22"/>
        <v>-999359.28</v>
      </c>
      <c r="I421" s="34"/>
      <c r="J421" s="34"/>
      <c r="K421" s="34">
        <f t="shared" si="23"/>
        <v>0</v>
      </c>
      <c r="L421" s="34">
        <f t="shared" si="23"/>
        <v>0</v>
      </c>
      <c r="M421" s="34"/>
      <c r="N421" s="34"/>
      <c r="O421" s="34"/>
      <c r="P421" s="34"/>
      <c r="Q421" s="34">
        <f>Q422</f>
        <v>0</v>
      </c>
      <c r="R421" s="17"/>
    </row>
    <row r="422" spans="1:18" ht="12.75" hidden="1">
      <c r="A422" s="5" t="s">
        <v>263</v>
      </c>
      <c r="B422" s="25">
        <v>921</v>
      </c>
      <c r="C422" s="25" t="s">
        <v>36</v>
      </c>
      <c r="D422" s="25">
        <v>12</v>
      </c>
      <c r="E422" s="25" t="s">
        <v>269</v>
      </c>
      <c r="F422" s="35">
        <v>612</v>
      </c>
      <c r="G422" s="33">
        <v>999359.28</v>
      </c>
      <c r="H422" s="23">
        <v>-999359.28</v>
      </c>
      <c r="I422" s="23"/>
      <c r="J422" s="23"/>
      <c r="K422" s="34">
        <v>0</v>
      </c>
      <c r="L422" s="34">
        <v>0</v>
      </c>
      <c r="M422" s="34"/>
      <c r="N422" s="34"/>
      <c r="O422" s="34"/>
      <c r="P422" s="34"/>
      <c r="Q422" s="34">
        <f>G422+H422</f>
        <v>0</v>
      </c>
      <c r="R422" s="17"/>
    </row>
    <row r="423" spans="1:18" ht="12.75">
      <c r="A423" s="27" t="s">
        <v>49</v>
      </c>
      <c r="B423" s="28">
        <v>921</v>
      </c>
      <c r="C423" s="28" t="s">
        <v>36</v>
      </c>
      <c r="D423" s="25"/>
      <c r="E423" s="25"/>
      <c r="F423" s="35"/>
      <c r="G423" s="33"/>
      <c r="H423" s="23"/>
      <c r="I423" s="23"/>
      <c r="J423" s="23"/>
      <c r="K423" s="34"/>
      <c r="L423" s="34">
        <f>L424</f>
        <v>11903.74</v>
      </c>
      <c r="M423" s="34"/>
      <c r="N423" s="34"/>
      <c r="O423" s="34"/>
      <c r="P423" s="34"/>
      <c r="Q423" s="34">
        <f>Q424</f>
        <v>11903.74</v>
      </c>
      <c r="R423" s="17"/>
    </row>
    <row r="424" spans="1:18" ht="12.75">
      <c r="A424" s="27" t="s">
        <v>56</v>
      </c>
      <c r="B424" s="28">
        <v>921</v>
      </c>
      <c r="C424" s="28" t="s">
        <v>36</v>
      </c>
      <c r="D424" s="28" t="s">
        <v>57</v>
      </c>
      <c r="E424" s="25"/>
      <c r="F424" s="35"/>
      <c r="G424" s="33"/>
      <c r="H424" s="23"/>
      <c r="I424" s="23"/>
      <c r="J424" s="23"/>
      <c r="K424" s="34"/>
      <c r="L424" s="34">
        <f>L425</f>
        <v>11903.74</v>
      </c>
      <c r="M424" s="34"/>
      <c r="N424" s="34"/>
      <c r="O424" s="34"/>
      <c r="P424" s="34"/>
      <c r="Q424" s="34">
        <f>Q425</f>
        <v>11903.74</v>
      </c>
      <c r="R424" s="17"/>
    </row>
    <row r="425" spans="1:18" ht="63.75">
      <c r="A425" s="5" t="s">
        <v>271</v>
      </c>
      <c r="B425" s="28">
        <v>921</v>
      </c>
      <c r="C425" s="28" t="s">
        <v>36</v>
      </c>
      <c r="D425" s="28" t="s">
        <v>57</v>
      </c>
      <c r="E425" s="25" t="s">
        <v>270</v>
      </c>
      <c r="F425" s="35"/>
      <c r="G425" s="33"/>
      <c r="H425" s="23"/>
      <c r="I425" s="23"/>
      <c r="J425" s="23"/>
      <c r="K425" s="34"/>
      <c r="L425" s="34">
        <f>L426</f>
        <v>11903.74</v>
      </c>
      <c r="M425" s="34"/>
      <c r="N425" s="34"/>
      <c r="O425" s="34"/>
      <c r="P425" s="34"/>
      <c r="Q425" s="34">
        <f>Q426</f>
        <v>11903.74</v>
      </c>
      <c r="R425" s="17"/>
    </row>
    <row r="426" spans="1:18" ht="25.5">
      <c r="A426" s="5" t="s">
        <v>24</v>
      </c>
      <c r="B426" s="28">
        <v>921</v>
      </c>
      <c r="C426" s="28" t="s">
        <v>36</v>
      </c>
      <c r="D426" s="28" t="s">
        <v>57</v>
      </c>
      <c r="E426" s="25" t="s">
        <v>270</v>
      </c>
      <c r="F426" s="35">
        <v>200</v>
      </c>
      <c r="G426" s="33"/>
      <c r="H426" s="23"/>
      <c r="I426" s="23"/>
      <c r="J426" s="23"/>
      <c r="K426" s="34"/>
      <c r="L426" s="34">
        <f>L427</f>
        <v>11903.74</v>
      </c>
      <c r="M426" s="34"/>
      <c r="N426" s="34"/>
      <c r="O426" s="34"/>
      <c r="P426" s="34"/>
      <c r="Q426" s="34">
        <f>Q427</f>
        <v>11903.74</v>
      </c>
      <c r="R426" s="17"/>
    </row>
    <row r="427" spans="1:18" ht="38.25">
      <c r="A427" s="5" t="s">
        <v>26</v>
      </c>
      <c r="B427" s="28">
        <v>921</v>
      </c>
      <c r="C427" s="28" t="s">
        <v>36</v>
      </c>
      <c r="D427" s="28" t="s">
        <v>57</v>
      </c>
      <c r="E427" s="25" t="s">
        <v>270</v>
      </c>
      <c r="F427" s="35">
        <v>240</v>
      </c>
      <c r="G427" s="33"/>
      <c r="H427" s="23"/>
      <c r="I427" s="23"/>
      <c r="J427" s="23"/>
      <c r="K427" s="34"/>
      <c r="L427" s="34">
        <v>11903.74</v>
      </c>
      <c r="M427" s="34"/>
      <c r="N427" s="34"/>
      <c r="O427" s="34"/>
      <c r="P427" s="34"/>
      <c r="Q427" s="34">
        <f>G427+H427+I427+J427+K427+L427+M427+N427</f>
        <v>11903.74</v>
      </c>
      <c r="R427" s="17"/>
    </row>
    <row r="428" spans="1:18" ht="12.75">
      <c r="A428" s="27" t="s">
        <v>52</v>
      </c>
      <c r="B428" s="28">
        <v>921</v>
      </c>
      <c r="C428" s="28" t="s">
        <v>53</v>
      </c>
      <c r="D428" s="30" t="s">
        <v>0</v>
      </c>
      <c r="E428" s="30" t="s">
        <v>0</v>
      </c>
      <c r="F428" s="35"/>
      <c r="G428" s="14">
        <f>G429+G446+G532+G570</f>
        <v>456797603.72</v>
      </c>
      <c r="H428" s="7">
        <f>H429+H446+H532+H570</f>
        <v>1001774.9600000001</v>
      </c>
      <c r="I428" s="7">
        <f>I429+I446+I532+I570</f>
        <v>1023000</v>
      </c>
      <c r="J428" s="7"/>
      <c r="K428" s="7">
        <f aca="true" t="shared" si="24" ref="K428:Q428">K429+K446+K532+K570</f>
        <v>5788357</v>
      </c>
      <c r="L428" s="7">
        <f t="shared" si="24"/>
        <v>738298</v>
      </c>
      <c r="M428" s="7">
        <f t="shared" si="24"/>
        <v>582466.96</v>
      </c>
      <c r="N428" s="7">
        <f t="shared" si="24"/>
        <v>217716.2</v>
      </c>
      <c r="O428" s="7">
        <f t="shared" si="24"/>
        <v>1050921.38</v>
      </c>
      <c r="P428" s="7">
        <f>P429+P446+P532+P570</f>
        <v>734158</v>
      </c>
      <c r="Q428" s="7">
        <f t="shared" si="24"/>
        <v>467934296.22</v>
      </c>
      <c r="R428" s="17"/>
    </row>
    <row r="429" spans="1:18" ht="12.75">
      <c r="A429" s="27" t="s">
        <v>75</v>
      </c>
      <c r="B429" s="28">
        <v>921</v>
      </c>
      <c r="C429" s="28" t="s">
        <v>53</v>
      </c>
      <c r="D429" s="28" t="s">
        <v>17</v>
      </c>
      <c r="E429" s="30" t="s">
        <v>0</v>
      </c>
      <c r="F429" s="29"/>
      <c r="G429" s="14">
        <f>G430+G434+G438</f>
        <v>159296385.56</v>
      </c>
      <c r="H429" s="7">
        <f>H430+H434+H438+H442</f>
        <v>580471.44</v>
      </c>
      <c r="I429" s="7"/>
      <c r="J429" s="7"/>
      <c r="K429" s="7">
        <f>K430+K434+K438+K442</f>
        <v>267929</v>
      </c>
      <c r="L429" s="7"/>
      <c r="M429" s="7"/>
      <c r="N429" s="7">
        <f>N430+N434+N438+N442</f>
        <v>3129395</v>
      </c>
      <c r="O429" s="7">
        <f>O430+O434+O438+O442</f>
        <v>3392619</v>
      </c>
      <c r="P429" s="7">
        <f>P430+P434+P438+P442</f>
        <v>-0.1000000000003638</v>
      </c>
      <c r="Q429" s="7">
        <f>Q430+Q434+Q438+Q442</f>
        <v>166666799.9</v>
      </c>
      <c r="R429" s="17"/>
    </row>
    <row r="430" spans="1:18" ht="12.75">
      <c r="A430" s="5" t="s">
        <v>131</v>
      </c>
      <c r="B430" s="25">
        <v>921</v>
      </c>
      <c r="C430" s="25" t="s">
        <v>53</v>
      </c>
      <c r="D430" s="25" t="s">
        <v>17</v>
      </c>
      <c r="E430" s="25" t="s">
        <v>192</v>
      </c>
      <c r="F430" s="35"/>
      <c r="G430" s="33">
        <f>G431</f>
        <v>41925909.56</v>
      </c>
      <c r="H430" s="23"/>
      <c r="I430" s="23"/>
      <c r="J430" s="23"/>
      <c r="K430" s="34">
        <f>K431</f>
        <v>267929</v>
      </c>
      <c r="L430" s="34"/>
      <c r="M430" s="34"/>
      <c r="N430" s="34"/>
      <c r="O430" s="34">
        <f aca="true" t="shared" si="25" ref="O430:Q432">O431</f>
        <v>-5000</v>
      </c>
      <c r="P430" s="34">
        <f t="shared" si="25"/>
        <v>-9739.6</v>
      </c>
      <c r="Q430" s="34">
        <f t="shared" si="25"/>
        <v>42179098.96</v>
      </c>
      <c r="R430" s="17"/>
    </row>
    <row r="431" spans="1:18" ht="38.25">
      <c r="A431" s="5" t="s">
        <v>235</v>
      </c>
      <c r="B431" s="25">
        <v>921</v>
      </c>
      <c r="C431" s="25" t="s">
        <v>53</v>
      </c>
      <c r="D431" s="25" t="s">
        <v>17</v>
      </c>
      <c r="E431" s="25" t="s">
        <v>192</v>
      </c>
      <c r="F431" s="35" t="s">
        <v>39</v>
      </c>
      <c r="G431" s="33">
        <f>G432</f>
        <v>41925909.56</v>
      </c>
      <c r="H431" s="23"/>
      <c r="I431" s="23"/>
      <c r="J431" s="23"/>
      <c r="K431" s="34">
        <f>K432</f>
        <v>267929</v>
      </c>
      <c r="L431" s="34"/>
      <c r="M431" s="34"/>
      <c r="N431" s="34"/>
      <c r="O431" s="34">
        <f t="shared" si="25"/>
        <v>-5000</v>
      </c>
      <c r="P431" s="34">
        <f t="shared" si="25"/>
        <v>-9739.6</v>
      </c>
      <c r="Q431" s="34">
        <f t="shared" si="25"/>
        <v>42179098.96</v>
      </c>
      <c r="R431" s="17"/>
    </row>
    <row r="432" spans="1:18" ht="12.75">
      <c r="A432" s="5" t="s">
        <v>118</v>
      </c>
      <c r="B432" s="25">
        <v>921</v>
      </c>
      <c r="C432" s="25" t="s">
        <v>53</v>
      </c>
      <c r="D432" s="25" t="s">
        <v>17</v>
      </c>
      <c r="E432" s="25" t="s">
        <v>192</v>
      </c>
      <c r="F432" s="35">
        <v>610</v>
      </c>
      <c r="G432" s="33">
        <f>G433</f>
        <v>41925909.56</v>
      </c>
      <c r="H432" s="23"/>
      <c r="I432" s="23"/>
      <c r="J432" s="23"/>
      <c r="K432" s="34">
        <f>K433</f>
        <v>267929</v>
      </c>
      <c r="L432" s="34"/>
      <c r="M432" s="34"/>
      <c r="N432" s="34"/>
      <c r="O432" s="34">
        <f t="shared" si="25"/>
        <v>-5000</v>
      </c>
      <c r="P432" s="34">
        <f t="shared" si="25"/>
        <v>-9739.6</v>
      </c>
      <c r="Q432" s="34">
        <f t="shared" si="25"/>
        <v>42179098.96</v>
      </c>
      <c r="R432" s="17"/>
    </row>
    <row r="433" spans="1:18" ht="51">
      <c r="A433" s="5" t="s">
        <v>40</v>
      </c>
      <c r="B433" s="25">
        <v>921</v>
      </c>
      <c r="C433" s="25" t="s">
        <v>53</v>
      </c>
      <c r="D433" s="25" t="s">
        <v>17</v>
      </c>
      <c r="E433" s="25" t="s">
        <v>192</v>
      </c>
      <c r="F433" s="35" t="s">
        <v>41</v>
      </c>
      <c r="G433" s="33">
        <v>41925909.56</v>
      </c>
      <c r="H433" s="23"/>
      <c r="I433" s="23"/>
      <c r="J433" s="23"/>
      <c r="K433" s="23">
        <v>267929</v>
      </c>
      <c r="L433" s="23"/>
      <c r="M433" s="23"/>
      <c r="N433" s="23"/>
      <c r="O433" s="23">
        <v>-5000</v>
      </c>
      <c r="P433" s="23">
        <v>-9739.6</v>
      </c>
      <c r="Q433" s="34">
        <f>G433+H433+I433+J433+K433+L433+M433+N433+P433+O433</f>
        <v>42179098.96</v>
      </c>
      <c r="R433" s="17"/>
    </row>
    <row r="434" spans="1:18" ht="38.25">
      <c r="A434" s="36" t="s">
        <v>76</v>
      </c>
      <c r="B434" s="25">
        <v>921</v>
      </c>
      <c r="C434" s="25" t="s">
        <v>53</v>
      </c>
      <c r="D434" s="25" t="s">
        <v>17</v>
      </c>
      <c r="E434" s="25" t="s">
        <v>129</v>
      </c>
      <c r="F434" s="35"/>
      <c r="G434" s="33">
        <f>G435</f>
        <v>117250476</v>
      </c>
      <c r="H434" s="23"/>
      <c r="I434" s="23"/>
      <c r="J434" s="23"/>
      <c r="K434" s="23"/>
      <c r="L434" s="23"/>
      <c r="M434" s="23"/>
      <c r="N434" s="34">
        <f aca="true" t="shared" si="26" ref="N434:Q436">N435</f>
        <v>3129395</v>
      </c>
      <c r="O434" s="34">
        <f t="shared" si="26"/>
        <v>3397619</v>
      </c>
      <c r="P434" s="34"/>
      <c r="Q434" s="34">
        <f t="shared" si="26"/>
        <v>123777490</v>
      </c>
      <c r="R434" s="17"/>
    </row>
    <row r="435" spans="1:18" ht="38.25">
      <c r="A435" s="5" t="s">
        <v>235</v>
      </c>
      <c r="B435" s="25">
        <v>921</v>
      </c>
      <c r="C435" s="25" t="s">
        <v>53</v>
      </c>
      <c r="D435" s="25" t="s">
        <v>17</v>
      </c>
      <c r="E435" s="25" t="s">
        <v>129</v>
      </c>
      <c r="F435" s="35" t="s">
        <v>39</v>
      </c>
      <c r="G435" s="33">
        <f>G436</f>
        <v>117250476</v>
      </c>
      <c r="H435" s="23"/>
      <c r="I435" s="23"/>
      <c r="J435" s="23"/>
      <c r="K435" s="23"/>
      <c r="L435" s="23"/>
      <c r="M435" s="23"/>
      <c r="N435" s="34">
        <f t="shared" si="26"/>
        <v>3129395</v>
      </c>
      <c r="O435" s="34">
        <f t="shared" si="26"/>
        <v>3397619</v>
      </c>
      <c r="P435" s="34"/>
      <c r="Q435" s="34">
        <f t="shared" si="26"/>
        <v>123777490</v>
      </c>
      <c r="R435" s="17"/>
    </row>
    <row r="436" spans="1:18" ht="12.75">
      <c r="A436" s="5" t="s">
        <v>118</v>
      </c>
      <c r="B436" s="25">
        <v>921</v>
      </c>
      <c r="C436" s="25" t="s">
        <v>53</v>
      </c>
      <c r="D436" s="25" t="s">
        <v>17</v>
      </c>
      <c r="E436" s="25" t="s">
        <v>129</v>
      </c>
      <c r="F436" s="35">
        <v>610</v>
      </c>
      <c r="G436" s="33">
        <f>G437</f>
        <v>117250476</v>
      </c>
      <c r="H436" s="23"/>
      <c r="I436" s="23"/>
      <c r="J436" s="23"/>
      <c r="K436" s="23"/>
      <c r="L436" s="23"/>
      <c r="M436" s="23"/>
      <c r="N436" s="34">
        <f t="shared" si="26"/>
        <v>3129395</v>
      </c>
      <c r="O436" s="34">
        <f t="shared" si="26"/>
        <v>3397619</v>
      </c>
      <c r="P436" s="34"/>
      <c r="Q436" s="34">
        <f t="shared" si="26"/>
        <v>123777490</v>
      </c>
      <c r="R436" s="17"/>
    </row>
    <row r="437" spans="1:18" ht="51">
      <c r="A437" s="5" t="s">
        <v>40</v>
      </c>
      <c r="B437" s="25">
        <v>921</v>
      </c>
      <c r="C437" s="25" t="s">
        <v>53</v>
      </c>
      <c r="D437" s="25" t="s">
        <v>17</v>
      </c>
      <c r="E437" s="25" t="s">
        <v>129</v>
      </c>
      <c r="F437" s="35" t="s">
        <v>41</v>
      </c>
      <c r="G437" s="33">
        <v>117250476</v>
      </c>
      <c r="H437" s="23"/>
      <c r="I437" s="23"/>
      <c r="J437" s="23"/>
      <c r="K437" s="23"/>
      <c r="L437" s="23"/>
      <c r="M437" s="23"/>
      <c r="N437" s="23">
        <v>3129395</v>
      </c>
      <c r="O437" s="23">
        <v>3397619</v>
      </c>
      <c r="P437" s="23"/>
      <c r="Q437" s="34">
        <f>G437+H437+I437+J437+K437+L437+M437+N437+O437</f>
        <v>123777490</v>
      </c>
      <c r="R437" s="17"/>
    </row>
    <row r="438" spans="1:18" ht="63.75">
      <c r="A438" s="36" t="s">
        <v>79</v>
      </c>
      <c r="B438" s="25">
        <v>921</v>
      </c>
      <c r="C438" s="25" t="s">
        <v>53</v>
      </c>
      <c r="D438" s="25" t="s">
        <v>17</v>
      </c>
      <c r="E438" s="25" t="s">
        <v>133</v>
      </c>
      <c r="F438" s="32" t="s">
        <v>0</v>
      </c>
      <c r="G438" s="33">
        <f>G439</f>
        <v>120000</v>
      </c>
      <c r="H438" s="23"/>
      <c r="I438" s="23"/>
      <c r="J438" s="23"/>
      <c r="K438" s="23"/>
      <c r="L438" s="23"/>
      <c r="M438" s="23"/>
      <c r="N438" s="23"/>
      <c r="O438" s="23"/>
      <c r="P438" s="23"/>
      <c r="Q438" s="34">
        <f>Q439</f>
        <v>120000</v>
      </c>
      <c r="R438" s="17"/>
    </row>
    <row r="439" spans="1:18" ht="38.25">
      <c r="A439" s="5" t="s">
        <v>235</v>
      </c>
      <c r="B439" s="25">
        <v>921</v>
      </c>
      <c r="C439" s="25" t="s">
        <v>53</v>
      </c>
      <c r="D439" s="25" t="s">
        <v>17</v>
      </c>
      <c r="E439" s="25" t="s">
        <v>133</v>
      </c>
      <c r="F439" s="35" t="s">
        <v>39</v>
      </c>
      <c r="G439" s="33">
        <f>G440</f>
        <v>120000</v>
      </c>
      <c r="H439" s="23"/>
      <c r="I439" s="23"/>
      <c r="J439" s="23"/>
      <c r="K439" s="23"/>
      <c r="L439" s="23"/>
      <c r="M439" s="23"/>
      <c r="N439" s="23"/>
      <c r="O439" s="23"/>
      <c r="P439" s="23"/>
      <c r="Q439" s="34">
        <f>Q440</f>
        <v>120000</v>
      </c>
      <c r="R439" s="17"/>
    </row>
    <row r="440" spans="1:18" ht="12.75">
      <c r="A440" s="5" t="s">
        <v>118</v>
      </c>
      <c r="B440" s="25">
        <v>921</v>
      </c>
      <c r="C440" s="25" t="s">
        <v>53</v>
      </c>
      <c r="D440" s="25" t="s">
        <v>17</v>
      </c>
      <c r="E440" s="25" t="s">
        <v>133</v>
      </c>
      <c r="F440" s="35">
        <v>610</v>
      </c>
      <c r="G440" s="33">
        <f>G441</f>
        <v>120000</v>
      </c>
      <c r="H440" s="23"/>
      <c r="I440" s="23"/>
      <c r="J440" s="23"/>
      <c r="K440" s="23"/>
      <c r="L440" s="23"/>
      <c r="M440" s="23"/>
      <c r="N440" s="23"/>
      <c r="O440" s="23"/>
      <c r="P440" s="23"/>
      <c r="Q440" s="34">
        <f>Q441</f>
        <v>120000</v>
      </c>
      <c r="R440" s="17"/>
    </row>
    <row r="441" spans="1:18" ht="51">
      <c r="A441" s="5" t="s">
        <v>40</v>
      </c>
      <c r="B441" s="25">
        <v>921</v>
      </c>
      <c r="C441" s="25" t="s">
        <v>53</v>
      </c>
      <c r="D441" s="25" t="s">
        <v>17</v>
      </c>
      <c r="E441" s="25" t="s">
        <v>133</v>
      </c>
      <c r="F441" s="35" t="s">
        <v>41</v>
      </c>
      <c r="G441" s="33">
        <v>120000</v>
      </c>
      <c r="H441" s="23"/>
      <c r="I441" s="23"/>
      <c r="J441" s="23"/>
      <c r="K441" s="23"/>
      <c r="L441" s="23"/>
      <c r="M441" s="23"/>
      <c r="N441" s="23"/>
      <c r="O441" s="23"/>
      <c r="P441" s="23"/>
      <c r="Q441" s="34">
        <f>G441+H441+I441+J441+K441+L441+M441+N441</f>
        <v>120000</v>
      </c>
      <c r="R441" s="17"/>
    </row>
    <row r="442" spans="1:18" ht="12.75">
      <c r="A442" s="5" t="s">
        <v>268</v>
      </c>
      <c r="B442" s="25">
        <v>921</v>
      </c>
      <c r="C442" s="25" t="s">
        <v>53</v>
      </c>
      <c r="D442" s="25" t="s">
        <v>17</v>
      </c>
      <c r="E442" s="47" t="s">
        <v>269</v>
      </c>
      <c r="F442" s="35"/>
      <c r="G442" s="33"/>
      <c r="H442" s="34">
        <f>H443</f>
        <v>580471.44</v>
      </c>
      <c r="I442" s="34"/>
      <c r="J442" s="34"/>
      <c r="K442" s="34"/>
      <c r="L442" s="34"/>
      <c r="M442" s="34"/>
      <c r="N442" s="34"/>
      <c r="O442" s="34"/>
      <c r="P442" s="34">
        <f aca="true" t="shared" si="27" ref="P442:Q444">P443</f>
        <v>9739.5</v>
      </c>
      <c r="Q442" s="34">
        <f t="shared" si="27"/>
        <v>590210.94</v>
      </c>
      <c r="R442" s="17"/>
    </row>
    <row r="443" spans="1:18" ht="38.25">
      <c r="A443" s="5" t="s">
        <v>235</v>
      </c>
      <c r="B443" s="25">
        <v>921</v>
      </c>
      <c r="C443" s="25" t="s">
        <v>53</v>
      </c>
      <c r="D443" s="25" t="s">
        <v>17</v>
      </c>
      <c r="E443" s="25" t="s">
        <v>269</v>
      </c>
      <c r="F443" s="35">
        <v>600</v>
      </c>
      <c r="G443" s="33"/>
      <c r="H443" s="34">
        <f>H444</f>
        <v>580471.44</v>
      </c>
      <c r="I443" s="34"/>
      <c r="J443" s="34"/>
      <c r="K443" s="34"/>
      <c r="L443" s="34"/>
      <c r="M443" s="34"/>
      <c r="N443" s="34"/>
      <c r="O443" s="34"/>
      <c r="P443" s="34">
        <f t="shared" si="27"/>
        <v>9739.5</v>
      </c>
      <c r="Q443" s="34">
        <f t="shared" si="27"/>
        <v>590210.94</v>
      </c>
      <c r="R443" s="17"/>
    </row>
    <row r="444" spans="1:18" ht="12.75">
      <c r="A444" s="5" t="s">
        <v>118</v>
      </c>
      <c r="B444" s="25">
        <v>921</v>
      </c>
      <c r="C444" s="25" t="s">
        <v>53</v>
      </c>
      <c r="D444" s="25" t="s">
        <v>17</v>
      </c>
      <c r="E444" s="25" t="s">
        <v>269</v>
      </c>
      <c r="F444" s="35">
        <v>610</v>
      </c>
      <c r="G444" s="33"/>
      <c r="H444" s="34">
        <f>H445</f>
        <v>580471.44</v>
      </c>
      <c r="I444" s="34"/>
      <c r="J444" s="34"/>
      <c r="K444" s="34"/>
      <c r="L444" s="34"/>
      <c r="M444" s="34"/>
      <c r="N444" s="34"/>
      <c r="O444" s="34"/>
      <c r="P444" s="34">
        <f t="shared" si="27"/>
        <v>9739.5</v>
      </c>
      <c r="Q444" s="34">
        <f t="shared" si="27"/>
        <v>590210.94</v>
      </c>
      <c r="R444" s="17"/>
    </row>
    <row r="445" spans="1:18" ht="12.75">
      <c r="A445" s="5" t="s">
        <v>263</v>
      </c>
      <c r="B445" s="25">
        <v>921</v>
      </c>
      <c r="C445" s="25" t="s">
        <v>53</v>
      </c>
      <c r="D445" s="25" t="s">
        <v>17</v>
      </c>
      <c r="E445" s="25" t="s">
        <v>269</v>
      </c>
      <c r="F445" s="35">
        <v>612</v>
      </c>
      <c r="G445" s="33"/>
      <c r="H445" s="23">
        <v>580471.44</v>
      </c>
      <c r="I445" s="23"/>
      <c r="J445" s="23"/>
      <c r="K445" s="23"/>
      <c r="L445" s="23"/>
      <c r="M445" s="23"/>
      <c r="N445" s="23"/>
      <c r="O445" s="23"/>
      <c r="P445" s="23">
        <v>9739.5</v>
      </c>
      <c r="Q445" s="34">
        <f>G445+H445+I445+J445+K445+L445+M445+N445+P445</f>
        <v>590210.94</v>
      </c>
      <c r="R445" s="17"/>
    </row>
    <row r="446" spans="1:18" ht="12.75">
      <c r="A446" s="27" t="s">
        <v>77</v>
      </c>
      <c r="B446" s="28">
        <v>921</v>
      </c>
      <c r="C446" s="28" t="s">
        <v>53</v>
      </c>
      <c r="D446" s="28" t="s">
        <v>34</v>
      </c>
      <c r="E446" s="30" t="s">
        <v>0</v>
      </c>
      <c r="F446" s="29"/>
      <c r="G446" s="14">
        <f>G447+G496+G500+G504+G508+G512+G520</f>
        <v>265069062.16</v>
      </c>
      <c r="H446" s="7">
        <f>H447+H496+H500+H504+H508+H512+H520+H528</f>
        <v>418887.84</v>
      </c>
      <c r="I446" s="7">
        <f>I447+I496+I500+I504+I508+I512+I520+I528</f>
        <v>0</v>
      </c>
      <c r="J446" s="7"/>
      <c r="K446" s="7">
        <f>K447+K496+K500+K504+K508+K512+K520+K528+K516</f>
        <v>3855131</v>
      </c>
      <c r="L446" s="7">
        <f>L447+L496+L500+L504+L508+L512+L520+L528+L516+L525</f>
        <v>504000</v>
      </c>
      <c r="M446" s="7"/>
      <c r="N446" s="7">
        <f>N447+N496+N500+N504+N508+N512+N520+N528+N516+N525</f>
        <v>-3129395</v>
      </c>
      <c r="O446" s="7">
        <f>O447+O496+O500+O504+O508+O512+O520+O528+O516+O525</f>
        <v>-3397619</v>
      </c>
      <c r="P446" s="7">
        <f>P447+P496+P500+P504+P508+P512+P520+P528+P516+P524</f>
        <v>96574.1</v>
      </c>
      <c r="Q446" s="7">
        <f>Q447+Q496+Q500+Q504+Q508+Q512+Q520+Q528+Q516+Q524</f>
        <v>263416641.1</v>
      </c>
      <c r="R446" s="17"/>
    </row>
    <row r="447" spans="1:18" ht="25.5">
      <c r="A447" s="36" t="s">
        <v>194</v>
      </c>
      <c r="B447" s="25">
        <v>921</v>
      </c>
      <c r="C447" s="25" t="s">
        <v>53</v>
      </c>
      <c r="D447" s="25" t="s">
        <v>34</v>
      </c>
      <c r="E447" s="25" t="s">
        <v>193</v>
      </c>
      <c r="F447" s="35"/>
      <c r="G447" s="33">
        <f>G448+G452+G456+G460+G464+G468+G472+G476+G480+G484+G488+G492</f>
        <v>42366049.080000006</v>
      </c>
      <c r="H447" s="23"/>
      <c r="I447" s="34">
        <f>I448+I452+I456+I460+I464+I468+I472+I476+I480+I484+I488+I492</f>
        <v>-61272</v>
      </c>
      <c r="J447" s="34"/>
      <c r="K447" s="34">
        <f>K448+K452+K456+K460+K464+K468+K472+K476+K480+K484+K488+K492</f>
        <v>30231</v>
      </c>
      <c r="L447" s="34"/>
      <c r="M447" s="34"/>
      <c r="N447" s="34"/>
      <c r="O447" s="34">
        <f>O448+O452+O456+O460+O464+O468+O472+O476+O480+O484+O488+O492</f>
        <v>-33856.44</v>
      </c>
      <c r="P447" s="34">
        <f>P448+P452+P456+P460+P464+P468+P472+P476+P480+P484+P488+P492</f>
        <v>60625</v>
      </c>
      <c r="Q447" s="34">
        <f>Q448+Q452+Q456+Q460+Q464+Q468+Q472+Q476+Q480+Q484+Q488+Q492</f>
        <v>42361776.64000001</v>
      </c>
      <c r="R447" s="17"/>
    </row>
    <row r="448" spans="1:18" ht="51">
      <c r="A448" s="36" t="s">
        <v>195</v>
      </c>
      <c r="B448" s="25">
        <v>921</v>
      </c>
      <c r="C448" s="25" t="s">
        <v>53</v>
      </c>
      <c r="D448" s="25" t="s">
        <v>34</v>
      </c>
      <c r="E448" s="25" t="s">
        <v>196</v>
      </c>
      <c r="F448" s="35"/>
      <c r="G448" s="33">
        <f>G449</f>
        <v>3573590.44</v>
      </c>
      <c r="H448" s="23"/>
      <c r="I448" s="23"/>
      <c r="J448" s="23"/>
      <c r="K448" s="23"/>
      <c r="L448" s="23"/>
      <c r="M448" s="23"/>
      <c r="N448" s="23"/>
      <c r="O448" s="23"/>
      <c r="P448" s="23"/>
      <c r="Q448" s="34">
        <f>Q449</f>
        <v>3573590.44</v>
      </c>
      <c r="R448" s="17"/>
    </row>
    <row r="449" spans="1:18" ht="38.25">
      <c r="A449" s="5" t="s">
        <v>235</v>
      </c>
      <c r="B449" s="25">
        <v>921</v>
      </c>
      <c r="C449" s="25" t="s">
        <v>53</v>
      </c>
      <c r="D449" s="25" t="s">
        <v>34</v>
      </c>
      <c r="E449" s="25" t="s">
        <v>196</v>
      </c>
      <c r="F449" s="35">
        <v>600</v>
      </c>
      <c r="G449" s="33">
        <f>G450</f>
        <v>3573590.44</v>
      </c>
      <c r="H449" s="23"/>
      <c r="I449" s="23"/>
      <c r="J449" s="23"/>
      <c r="K449" s="23"/>
      <c r="L449" s="23"/>
      <c r="M449" s="23"/>
      <c r="N449" s="23"/>
      <c r="O449" s="23"/>
      <c r="P449" s="23"/>
      <c r="Q449" s="34">
        <f>Q450</f>
        <v>3573590.44</v>
      </c>
      <c r="R449" s="17"/>
    </row>
    <row r="450" spans="1:18" ht="12.75">
      <c r="A450" s="5" t="s">
        <v>118</v>
      </c>
      <c r="B450" s="25">
        <v>921</v>
      </c>
      <c r="C450" s="25" t="s">
        <v>53</v>
      </c>
      <c r="D450" s="25" t="s">
        <v>34</v>
      </c>
      <c r="E450" s="25" t="s">
        <v>196</v>
      </c>
      <c r="F450" s="35">
        <v>610</v>
      </c>
      <c r="G450" s="33">
        <f>G451</f>
        <v>3573590.44</v>
      </c>
      <c r="H450" s="23"/>
      <c r="I450" s="23"/>
      <c r="J450" s="23"/>
      <c r="K450" s="23"/>
      <c r="L450" s="23"/>
      <c r="M450" s="23"/>
      <c r="N450" s="23"/>
      <c r="O450" s="23"/>
      <c r="P450" s="23"/>
      <c r="Q450" s="34">
        <f>Q451</f>
        <v>3573590.44</v>
      </c>
      <c r="R450" s="17"/>
    </row>
    <row r="451" spans="1:18" ht="51">
      <c r="A451" s="5" t="s">
        <v>40</v>
      </c>
      <c r="B451" s="25">
        <v>921</v>
      </c>
      <c r="C451" s="25" t="s">
        <v>53</v>
      </c>
      <c r="D451" s="25" t="s">
        <v>34</v>
      </c>
      <c r="E451" s="25" t="s">
        <v>196</v>
      </c>
      <c r="F451" s="35">
        <v>611</v>
      </c>
      <c r="G451" s="33">
        <v>3573590.44</v>
      </c>
      <c r="H451" s="23"/>
      <c r="I451" s="23"/>
      <c r="J451" s="23"/>
      <c r="K451" s="23"/>
      <c r="L451" s="23"/>
      <c r="M451" s="23"/>
      <c r="N451" s="23"/>
      <c r="O451" s="23"/>
      <c r="P451" s="23"/>
      <c r="Q451" s="34">
        <f>G451+H451+I451+J451+K451+L451+M451+N451</f>
        <v>3573590.44</v>
      </c>
      <c r="R451" s="17"/>
    </row>
    <row r="452" spans="1:18" ht="63.75">
      <c r="A452" s="36" t="s">
        <v>197</v>
      </c>
      <c r="B452" s="25">
        <v>921</v>
      </c>
      <c r="C452" s="25" t="s">
        <v>53</v>
      </c>
      <c r="D452" s="25" t="s">
        <v>34</v>
      </c>
      <c r="E452" s="25" t="s">
        <v>198</v>
      </c>
      <c r="F452" s="35"/>
      <c r="G452" s="33">
        <f>G453</f>
        <v>2535764.44</v>
      </c>
      <c r="H452" s="23"/>
      <c r="I452" s="23"/>
      <c r="J452" s="23"/>
      <c r="K452" s="23"/>
      <c r="L452" s="23"/>
      <c r="M452" s="23"/>
      <c r="N452" s="23"/>
      <c r="O452" s="23"/>
      <c r="P452" s="23"/>
      <c r="Q452" s="34">
        <f>Q453</f>
        <v>2535764.44</v>
      </c>
      <c r="R452" s="17"/>
    </row>
    <row r="453" spans="1:18" ht="38.25">
      <c r="A453" s="5" t="s">
        <v>235</v>
      </c>
      <c r="B453" s="25">
        <v>921</v>
      </c>
      <c r="C453" s="25" t="s">
        <v>53</v>
      </c>
      <c r="D453" s="25" t="s">
        <v>34</v>
      </c>
      <c r="E453" s="25" t="s">
        <v>198</v>
      </c>
      <c r="F453" s="35">
        <v>600</v>
      </c>
      <c r="G453" s="33">
        <f>G454</f>
        <v>2535764.44</v>
      </c>
      <c r="H453" s="23"/>
      <c r="I453" s="23"/>
      <c r="J453" s="23"/>
      <c r="K453" s="23"/>
      <c r="L453" s="23"/>
      <c r="M453" s="23"/>
      <c r="N453" s="23"/>
      <c r="O453" s="23"/>
      <c r="P453" s="23"/>
      <c r="Q453" s="34">
        <f>Q454</f>
        <v>2535764.44</v>
      </c>
      <c r="R453" s="17"/>
    </row>
    <row r="454" spans="1:18" ht="12.75">
      <c r="A454" s="5" t="s">
        <v>118</v>
      </c>
      <c r="B454" s="25">
        <v>921</v>
      </c>
      <c r="C454" s="25" t="s">
        <v>53</v>
      </c>
      <c r="D454" s="25" t="s">
        <v>34</v>
      </c>
      <c r="E454" s="25" t="s">
        <v>198</v>
      </c>
      <c r="F454" s="35">
        <v>610</v>
      </c>
      <c r="G454" s="33">
        <f>G455</f>
        <v>2535764.44</v>
      </c>
      <c r="H454" s="23"/>
      <c r="I454" s="23"/>
      <c r="J454" s="23"/>
      <c r="K454" s="23"/>
      <c r="L454" s="23"/>
      <c r="M454" s="23"/>
      <c r="N454" s="23"/>
      <c r="O454" s="23"/>
      <c r="P454" s="23"/>
      <c r="Q454" s="34">
        <f>Q455</f>
        <v>2535764.44</v>
      </c>
      <c r="R454" s="17"/>
    </row>
    <row r="455" spans="1:18" ht="51">
      <c r="A455" s="5" t="s">
        <v>40</v>
      </c>
      <c r="B455" s="25">
        <v>921</v>
      </c>
      <c r="C455" s="25" t="s">
        <v>53</v>
      </c>
      <c r="D455" s="25" t="s">
        <v>34</v>
      </c>
      <c r="E455" s="25" t="s">
        <v>198</v>
      </c>
      <c r="F455" s="35">
        <v>611</v>
      </c>
      <c r="G455" s="33">
        <v>2535764.44</v>
      </c>
      <c r="H455" s="23"/>
      <c r="I455" s="23"/>
      <c r="J455" s="23"/>
      <c r="K455" s="23"/>
      <c r="L455" s="23"/>
      <c r="M455" s="23"/>
      <c r="N455" s="23"/>
      <c r="O455" s="23"/>
      <c r="P455" s="23"/>
      <c r="Q455" s="34">
        <f>G455+H455+I455+J455+K455+L455+M455+N455</f>
        <v>2535764.44</v>
      </c>
      <c r="R455" s="17"/>
    </row>
    <row r="456" spans="1:18" ht="63.75">
      <c r="A456" s="36" t="s">
        <v>199</v>
      </c>
      <c r="B456" s="25">
        <v>921</v>
      </c>
      <c r="C456" s="25" t="s">
        <v>53</v>
      </c>
      <c r="D456" s="25" t="s">
        <v>34</v>
      </c>
      <c r="E456" s="25" t="s">
        <v>200</v>
      </c>
      <c r="F456" s="35"/>
      <c r="G456" s="33">
        <f>G457</f>
        <v>4433372</v>
      </c>
      <c r="H456" s="23"/>
      <c r="I456" s="23"/>
      <c r="J456" s="23"/>
      <c r="K456" s="23"/>
      <c r="L456" s="23"/>
      <c r="M456" s="23"/>
      <c r="N456" s="23"/>
      <c r="O456" s="23"/>
      <c r="P456" s="23"/>
      <c r="Q456" s="34">
        <f>Q457</f>
        <v>4433372</v>
      </c>
      <c r="R456" s="17"/>
    </row>
    <row r="457" spans="1:18" ht="38.25">
      <c r="A457" s="5" t="s">
        <v>235</v>
      </c>
      <c r="B457" s="25">
        <v>921</v>
      </c>
      <c r="C457" s="25" t="s">
        <v>53</v>
      </c>
      <c r="D457" s="25" t="s">
        <v>34</v>
      </c>
      <c r="E457" s="25" t="s">
        <v>200</v>
      </c>
      <c r="F457" s="35">
        <v>600</v>
      </c>
      <c r="G457" s="33">
        <f>G458</f>
        <v>4433372</v>
      </c>
      <c r="H457" s="23"/>
      <c r="I457" s="23"/>
      <c r="J457" s="23"/>
      <c r="K457" s="23"/>
      <c r="L457" s="23"/>
      <c r="M457" s="23"/>
      <c r="N457" s="23"/>
      <c r="O457" s="23"/>
      <c r="P457" s="23"/>
      <c r="Q457" s="34">
        <f>Q458</f>
        <v>4433372</v>
      </c>
      <c r="R457" s="17"/>
    </row>
    <row r="458" spans="1:18" ht="12.75">
      <c r="A458" s="5" t="s">
        <v>118</v>
      </c>
      <c r="B458" s="25">
        <v>921</v>
      </c>
      <c r="C458" s="25" t="s">
        <v>53</v>
      </c>
      <c r="D458" s="25" t="s">
        <v>34</v>
      </c>
      <c r="E458" s="25" t="s">
        <v>200</v>
      </c>
      <c r="F458" s="35">
        <v>610</v>
      </c>
      <c r="G458" s="33">
        <f>G459</f>
        <v>4433372</v>
      </c>
      <c r="H458" s="23"/>
      <c r="I458" s="23"/>
      <c r="J458" s="23"/>
      <c r="K458" s="23"/>
      <c r="L458" s="23"/>
      <c r="M458" s="23"/>
      <c r="N458" s="23"/>
      <c r="O458" s="23"/>
      <c r="P458" s="23"/>
      <c r="Q458" s="34">
        <f>Q459</f>
        <v>4433372</v>
      </c>
      <c r="R458" s="17"/>
    </row>
    <row r="459" spans="1:18" ht="51">
      <c r="A459" s="5" t="s">
        <v>40</v>
      </c>
      <c r="B459" s="25">
        <v>921</v>
      </c>
      <c r="C459" s="25" t="s">
        <v>53</v>
      </c>
      <c r="D459" s="25" t="s">
        <v>34</v>
      </c>
      <c r="E459" s="25" t="s">
        <v>200</v>
      </c>
      <c r="F459" s="35">
        <v>611</v>
      </c>
      <c r="G459" s="33">
        <v>4433372</v>
      </c>
      <c r="H459" s="23"/>
      <c r="I459" s="23"/>
      <c r="J459" s="23"/>
      <c r="K459" s="23"/>
      <c r="L459" s="23"/>
      <c r="M459" s="23"/>
      <c r="N459" s="23"/>
      <c r="O459" s="23"/>
      <c r="P459" s="23"/>
      <c r="Q459" s="34">
        <f>G459+H459+I459+J459+K459+L459+M459+N459</f>
        <v>4433372</v>
      </c>
      <c r="R459" s="17"/>
    </row>
    <row r="460" spans="1:18" ht="63.75">
      <c r="A460" s="36" t="s">
        <v>201</v>
      </c>
      <c r="B460" s="25">
        <v>921</v>
      </c>
      <c r="C460" s="25" t="s">
        <v>53</v>
      </c>
      <c r="D460" s="25" t="s">
        <v>34</v>
      </c>
      <c r="E460" s="25" t="s">
        <v>202</v>
      </c>
      <c r="F460" s="35"/>
      <c r="G460" s="33">
        <f>G461</f>
        <v>2540186.44</v>
      </c>
      <c r="H460" s="23"/>
      <c r="I460" s="23"/>
      <c r="J460" s="23"/>
      <c r="K460" s="23"/>
      <c r="L460" s="23"/>
      <c r="M460" s="23"/>
      <c r="N460" s="23"/>
      <c r="O460" s="34">
        <f aca="true" t="shared" si="28" ref="O460:Q462">O461</f>
        <v>25667.8</v>
      </c>
      <c r="P460" s="34"/>
      <c r="Q460" s="34">
        <f t="shared" si="28"/>
        <v>2565854.2399999998</v>
      </c>
      <c r="R460" s="17"/>
    </row>
    <row r="461" spans="1:18" ht="38.25">
      <c r="A461" s="5" t="s">
        <v>235</v>
      </c>
      <c r="B461" s="25">
        <v>921</v>
      </c>
      <c r="C461" s="25" t="s">
        <v>53</v>
      </c>
      <c r="D461" s="25" t="s">
        <v>34</v>
      </c>
      <c r="E461" s="25" t="s">
        <v>202</v>
      </c>
      <c r="F461" s="35">
        <v>600</v>
      </c>
      <c r="G461" s="33">
        <f>G462</f>
        <v>2540186.44</v>
      </c>
      <c r="H461" s="23"/>
      <c r="I461" s="23"/>
      <c r="J461" s="23"/>
      <c r="K461" s="23"/>
      <c r="L461" s="23"/>
      <c r="M461" s="23"/>
      <c r="N461" s="23"/>
      <c r="O461" s="34">
        <f t="shared" si="28"/>
        <v>25667.8</v>
      </c>
      <c r="P461" s="34"/>
      <c r="Q461" s="34">
        <f t="shared" si="28"/>
        <v>2565854.2399999998</v>
      </c>
      <c r="R461" s="17"/>
    </row>
    <row r="462" spans="1:18" ht="12.75">
      <c r="A462" s="5" t="s">
        <v>118</v>
      </c>
      <c r="B462" s="25">
        <v>921</v>
      </c>
      <c r="C462" s="25" t="s">
        <v>53</v>
      </c>
      <c r="D462" s="25" t="s">
        <v>34</v>
      </c>
      <c r="E462" s="25" t="s">
        <v>202</v>
      </c>
      <c r="F462" s="35">
        <v>610</v>
      </c>
      <c r="G462" s="33">
        <f>G463</f>
        <v>2540186.44</v>
      </c>
      <c r="H462" s="23"/>
      <c r="I462" s="23"/>
      <c r="J462" s="23"/>
      <c r="K462" s="23"/>
      <c r="L462" s="23"/>
      <c r="M462" s="23"/>
      <c r="N462" s="23"/>
      <c r="O462" s="34">
        <f t="shared" si="28"/>
        <v>25667.8</v>
      </c>
      <c r="P462" s="34"/>
      <c r="Q462" s="34">
        <f t="shared" si="28"/>
        <v>2565854.2399999998</v>
      </c>
      <c r="R462" s="17"/>
    </row>
    <row r="463" spans="1:18" ht="51">
      <c r="A463" s="5" t="s">
        <v>40</v>
      </c>
      <c r="B463" s="25">
        <v>921</v>
      </c>
      <c r="C463" s="25" t="s">
        <v>53</v>
      </c>
      <c r="D463" s="25" t="s">
        <v>34</v>
      </c>
      <c r="E463" s="25" t="s">
        <v>202</v>
      </c>
      <c r="F463" s="35">
        <v>611</v>
      </c>
      <c r="G463" s="33">
        <v>2540186.44</v>
      </c>
      <c r="H463" s="23"/>
      <c r="I463" s="23"/>
      <c r="J463" s="23"/>
      <c r="K463" s="23"/>
      <c r="L463" s="23"/>
      <c r="M463" s="23"/>
      <c r="N463" s="23"/>
      <c r="O463" s="23">
        <v>25667.8</v>
      </c>
      <c r="P463" s="23"/>
      <c r="Q463" s="34">
        <f>G463+H463+I463+J463+K463+L463+M463+N463+O463</f>
        <v>2565854.2399999998</v>
      </c>
      <c r="R463" s="17"/>
    </row>
    <row r="464" spans="1:18" ht="63.75">
      <c r="A464" s="36" t="s">
        <v>203</v>
      </c>
      <c r="B464" s="25">
        <v>921</v>
      </c>
      <c r="C464" s="25" t="s">
        <v>53</v>
      </c>
      <c r="D464" s="25" t="s">
        <v>34</v>
      </c>
      <c r="E464" s="25" t="s">
        <v>204</v>
      </c>
      <c r="F464" s="35"/>
      <c r="G464" s="33">
        <f>G465</f>
        <v>2349590.44</v>
      </c>
      <c r="H464" s="23"/>
      <c r="I464" s="23"/>
      <c r="J464" s="23"/>
      <c r="K464" s="23"/>
      <c r="L464" s="23"/>
      <c r="M464" s="23"/>
      <c r="N464" s="23"/>
      <c r="O464" s="23"/>
      <c r="P464" s="23"/>
      <c r="Q464" s="34">
        <f>Q465</f>
        <v>2349590.44</v>
      </c>
      <c r="R464" s="17"/>
    </row>
    <row r="465" spans="1:18" ht="38.25">
      <c r="A465" s="5" t="s">
        <v>235</v>
      </c>
      <c r="B465" s="25">
        <v>921</v>
      </c>
      <c r="C465" s="25" t="s">
        <v>53</v>
      </c>
      <c r="D465" s="25" t="s">
        <v>34</v>
      </c>
      <c r="E465" s="25" t="s">
        <v>204</v>
      </c>
      <c r="F465" s="35">
        <v>600</v>
      </c>
      <c r="G465" s="33">
        <f>G466</f>
        <v>2349590.44</v>
      </c>
      <c r="H465" s="23"/>
      <c r="I465" s="23"/>
      <c r="J465" s="23"/>
      <c r="K465" s="23"/>
      <c r="L465" s="23"/>
      <c r="M465" s="23"/>
      <c r="N465" s="23"/>
      <c r="O465" s="23"/>
      <c r="P465" s="23"/>
      <c r="Q465" s="34">
        <f>Q466</f>
        <v>2349590.44</v>
      </c>
      <c r="R465" s="17"/>
    </row>
    <row r="466" spans="1:18" ht="12.75">
      <c r="A466" s="5" t="s">
        <v>118</v>
      </c>
      <c r="B466" s="25">
        <v>921</v>
      </c>
      <c r="C466" s="25" t="s">
        <v>53</v>
      </c>
      <c r="D466" s="25" t="s">
        <v>34</v>
      </c>
      <c r="E466" s="25" t="s">
        <v>204</v>
      </c>
      <c r="F466" s="35">
        <v>610</v>
      </c>
      <c r="G466" s="33">
        <f>G467</f>
        <v>2349590.44</v>
      </c>
      <c r="H466" s="23"/>
      <c r="I466" s="23"/>
      <c r="J466" s="23"/>
      <c r="K466" s="23"/>
      <c r="L466" s="23"/>
      <c r="M466" s="23"/>
      <c r="N466" s="23"/>
      <c r="O466" s="23"/>
      <c r="P466" s="23"/>
      <c r="Q466" s="34">
        <f>Q467</f>
        <v>2349590.44</v>
      </c>
      <c r="R466" s="17"/>
    </row>
    <row r="467" spans="1:18" ht="51">
      <c r="A467" s="5" t="s">
        <v>40</v>
      </c>
      <c r="B467" s="25">
        <v>921</v>
      </c>
      <c r="C467" s="25" t="s">
        <v>53</v>
      </c>
      <c r="D467" s="25" t="s">
        <v>34</v>
      </c>
      <c r="E467" s="25" t="s">
        <v>204</v>
      </c>
      <c r="F467" s="35">
        <v>611</v>
      </c>
      <c r="G467" s="33">
        <v>2349590.44</v>
      </c>
      <c r="H467" s="23"/>
      <c r="I467" s="23"/>
      <c r="J467" s="23"/>
      <c r="K467" s="23"/>
      <c r="L467" s="23"/>
      <c r="M467" s="23"/>
      <c r="N467" s="23"/>
      <c r="O467" s="23"/>
      <c r="P467" s="23"/>
      <c r="Q467" s="34">
        <f>G467+H467+I467+J467+K467+L467+M467+N467</f>
        <v>2349590.44</v>
      </c>
      <c r="R467" s="17"/>
    </row>
    <row r="468" spans="1:18" ht="63.75">
      <c r="A468" s="36" t="s">
        <v>205</v>
      </c>
      <c r="B468" s="25">
        <v>921</v>
      </c>
      <c r="C468" s="25" t="s">
        <v>53</v>
      </c>
      <c r="D468" s="25" t="s">
        <v>34</v>
      </c>
      <c r="E468" s="25" t="s">
        <v>206</v>
      </c>
      <c r="F468" s="35"/>
      <c r="G468" s="33">
        <f>G469</f>
        <v>2851764.44</v>
      </c>
      <c r="H468" s="23"/>
      <c r="I468" s="23"/>
      <c r="J468" s="23"/>
      <c r="K468" s="23"/>
      <c r="L468" s="23"/>
      <c r="M468" s="23"/>
      <c r="N468" s="23"/>
      <c r="O468" s="23"/>
      <c r="P468" s="23"/>
      <c r="Q468" s="34">
        <f>Q469</f>
        <v>2851764.44</v>
      </c>
      <c r="R468" s="17"/>
    </row>
    <row r="469" spans="1:18" ht="38.25">
      <c r="A469" s="5" t="s">
        <v>235</v>
      </c>
      <c r="B469" s="25">
        <v>921</v>
      </c>
      <c r="C469" s="25" t="s">
        <v>53</v>
      </c>
      <c r="D469" s="25" t="s">
        <v>34</v>
      </c>
      <c r="E469" s="25" t="s">
        <v>206</v>
      </c>
      <c r="F469" s="35">
        <v>600</v>
      </c>
      <c r="G469" s="33">
        <f>G470</f>
        <v>2851764.44</v>
      </c>
      <c r="H469" s="23"/>
      <c r="I469" s="23"/>
      <c r="J469" s="23"/>
      <c r="K469" s="23"/>
      <c r="L469" s="23"/>
      <c r="M469" s="23"/>
      <c r="N469" s="23"/>
      <c r="O469" s="23"/>
      <c r="P469" s="23"/>
      <c r="Q469" s="34">
        <f>Q470</f>
        <v>2851764.44</v>
      </c>
      <c r="R469" s="17"/>
    </row>
    <row r="470" spans="1:18" ht="12.75">
      <c r="A470" s="5" t="s">
        <v>118</v>
      </c>
      <c r="B470" s="25">
        <v>921</v>
      </c>
      <c r="C470" s="25" t="s">
        <v>53</v>
      </c>
      <c r="D470" s="25" t="s">
        <v>34</v>
      </c>
      <c r="E470" s="25" t="s">
        <v>206</v>
      </c>
      <c r="F470" s="35">
        <v>610</v>
      </c>
      <c r="G470" s="33">
        <f>G471</f>
        <v>2851764.44</v>
      </c>
      <c r="H470" s="23"/>
      <c r="I470" s="23"/>
      <c r="J470" s="23"/>
      <c r="K470" s="23"/>
      <c r="L470" s="23"/>
      <c r="M470" s="23"/>
      <c r="N470" s="23"/>
      <c r="O470" s="23"/>
      <c r="P470" s="23"/>
      <c r="Q470" s="34">
        <f>Q471</f>
        <v>2851764.44</v>
      </c>
      <c r="R470" s="17"/>
    </row>
    <row r="471" spans="1:18" ht="51">
      <c r="A471" s="5" t="s">
        <v>40</v>
      </c>
      <c r="B471" s="25">
        <v>921</v>
      </c>
      <c r="C471" s="25" t="s">
        <v>53</v>
      </c>
      <c r="D471" s="25" t="s">
        <v>34</v>
      </c>
      <c r="E471" s="25" t="s">
        <v>206</v>
      </c>
      <c r="F471" s="35">
        <v>611</v>
      </c>
      <c r="G471" s="33">
        <v>2851764.44</v>
      </c>
      <c r="H471" s="23"/>
      <c r="I471" s="23"/>
      <c r="J471" s="23"/>
      <c r="K471" s="23"/>
      <c r="L471" s="23"/>
      <c r="M471" s="23"/>
      <c r="N471" s="23"/>
      <c r="O471" s="23"/>
      <c r="P471" s="23"/>
      <c r="Q471" s="34">
        <f>G471+H471+I471+J471+K471+L471+M471+N471</f>
        <v>2851764.44</v>
      </c>
      <c r="R471" s="17"/>
    </row>
    <row r="472" spans="1:18" ht="63.75">
      <c r="A472" s="36" t="s">
        <v>207</v>
      </c>
      <c r="B472" s="25">
        <v>921</v>
      </c>
      <c r="C472" s="25" t="s">
        <v>53</v>
      </c>
      <c r="D472" s="25" t="s">
        <v>34</v>
      </c>
      <c r="E472" s="25" t="s">
        <v>208</v>
      </c>
      <c r="F472" s="35"/>
      <c r="G472" s="33">
        <f>G473</f>
        <v>4897036.44</v>
      </c>
      <c r="H472" s="23"/>
      <c r="I472" s="34">
        <f>I473</f>
        <v>-61272</v>
      </c>
      <c r="J472" s="34"/>
      <c r="K472" s="34"/>
      <c r="L472" s="34"/>
      <c r="M472" s="34"/>
      <c r="N472" s="34"/>
      <c r="O472" s="34">
        <f aca="true" t="shared" si="29" ref="O472:Q474">O473</f>
        <v>-8891.8</v>
      </c>
      <c r="P472" s="34">
        <f t="shared" si="29"/>
        <v>60625</v>
      </c>
      <c r="Q472" s="34">
        <f t="shared" si="29"/>
        <v>4887497.640000001</v>
      </c>
      <c r="R472" s="17"/>
    </row>
    <row r="473" spans="1:18" ht="38.25">
      <c r="A473" s="5" t="s">
        <v>235</v>
      </c>
      <c r="B473" s="25">
        <v>921</v>
      </c>
      <c r="C473" s="25" t="s">
        <v>53</v>
      </c>
      <c r="D473" s="25" t="s">
        <v>34</v>
      </c>
      <c r="E473" s="25" t="s">
        <v>208</v>
      </c>
      <c r="F473" s="35">
        <v>600</v>
      </c>
      <c r="G473" s="33">
        <f>G474</f>
        <v>4897036.44</v>
      </c>
      <c r="H473" s="23"/>
      <c r="I473" s="34">
        <f>I474</f>
        <v>-61272</v>
      </c>
      <c r="J473" s="34"/>
      <c r="K473" s="34"/>
      <c r="L473" s="34"/>
      <c r="M473" s="34"/>
      <c r="N473" s="34"/>
      <c r="O473" s="34">
        <f t="shared" si="29"/>
        <v>-8891.8</v>
      </c>
      <c r="P473" s="34">
        <f t="shared" si="29"/>
        <v>60625</v>
      </c>
      <c r="Q473" s="34">
        <f t="shared" si="29"/>
        <v>4887497.640000001</v>
      </c>
      <c r="R473" s="17"/>
    </row>
    <row r="474" spans="1:18" ht="12.75">
      <c r="A474" s="5" t="s">
        <v>118</v>
      </c>
      <c r="B474" s="25">
        <v>921</v>
      </c>
      <c r="C474" s="25" t="s">
        <v>53</v>
      </c>
      <c r="D474" s="25" t="s">
        <v>34</v>
      </c>
      <c r="E474" s="25" t="s">
        <v>208</v>
      </c>
      <c r="F474" s="35">
        <v>610</v>
      </c>
      <c r="G474" s="33">
        <f>G475</f>
        <v>4897036.44</v>
      </c>
      <c r="H474" s="23"/>
      <c r="I474" s="34">
        <f>I475</f>
        <v>-61272</v>
      </c>
      <c r="J474" s="34"/>
      <c r="K474" s="34"/>
      <c r="L474" s="34"/>
      <c r="M474" s="34"/>
      <c r="N474" s="34"/>
      <c r="O474" s="34">
        <f t="shared" si="29"/>
        <v>-8891.8</v>
      </c>
      <c r="P474" s="34">
        <f t="shared" si="29"/>
        <v>60625</v>
      </c>
      <c r="Q474" s="34">
        <f t="shared" si="29"/>
        <v>4887497.640000001</v>
      </c>
      <c r="R474" s="17"/>
    </row>
    <row r="475" spans="1:18" ht="51">
      <c r="A475" s="5" t="s">
        <v>40</v>
      </c>
      <c r="B475" s="25">
        <v>921</v>
      </c>
      <c r="C475" s="25" t="s">
        <v>53</v>
      </c>
      <c r="D475" s="25" t="s">
        <v>34</v>
      </c>
      <c r="E475" s="25" t="s">
        <v>208</v>
      </c>
      <c r="F475" s="35">
        <v>611</v>
      </c>
      <c r="G475" s="33">
        <v>4897036.44</v>
      </c>
      <c r="H475" s="23"/>
      <c r="I475" s="23">
        <v>-61272</v>
      </c>
      <c r="J475" s="23"/>
      <c r="K475" s="23"/>
      <c r="L475" s="23"/>
      <c r="M475" s="23"/>
      <c r="N475" s="23"/>
      <c r="O475" s="23">
        <v>-8891.8</v>
      </c>
      <c r="P475" s="23">
        <v>60625</v>
      </c>
      <c r="Q475" s="34">
        <f>G475+H475+I475+J475+K475+L475+M475+N475+P475+O475</f>
        <v>4887497.640000001</v>
      </c>
      <c r="R475" s="17"/>
    </row>
    <row r="476" spans="1:18" ht="63.75">
      <c r="A476" s="36" t="s">
        <v>209</v>
      </c>
      <c r="B476" s="25">
        <v>921</v>
      </c>
      <c r="C476" s="25" t="s">
        <v>53</v>
      </c>
      <c r="D476" s="25" t="s">
        <v>34</v>
      </c>
      <c r="E476" s="25" t="s">
        <v>210</v>
      </c>
      <c r="F476" s="35"/>
      <c r="G476" s="33">
        <f>G477</f>
        <v>2441782.44</v>
      </c>
      <c r="H476" s="23"/>
      <c r="I476" s="23"/>
      <c r="J476" s="23"/>
      <c r="K476" s="23"/>
      <c r="L476" s="23"/>
      <c r="M476" s="23"/>
      <c r="N476" s="23"/>
      <c r="O476" s="23"/>
      <c r="P476" s="23"/>
      <c r="Q476" s="34">
        <f>Q477</f>
        <v>2441782.44</v>
      </c>
      <c r="R476" s="17"/>
    </row>
    <row r="477" spans="1:18" ht="38.25">
      <c r="A477" s="5" t="s">
        <v>235</v>
      </c>
      <c r="B477" s="25">
        <v>921</v>
      </c>
      <c r="C477" s="25" t="s">
        <v>53</v>
      </c>
      <c r="D477" s="25" t="s">
        <v>34</v>
      </c>
      <c r="E477" s="25" t="s">
        <v>210</v>
      </c>
      <c r="F477" s="35">
        <v>600</v>
      </c>
      <c r="G477" s="33">
        <f>G478</f>
        <v>2441782.44</v>
      </c>
      <c r="H477" s="23"/>
      <c r="I477" s="23"/>
      <c r="J477" s="23"/>
      <c r="K477" s="23"/>
      <c r="L477" s="23"/>
      <c r="M477" s="23"/>
      <c r="N477" s="23"/>
      <c r="O477" s="23"/>
      <c r="P477" s="23"/>
      <c r="Q477" s="34">
        <f>Q478</f>
        <v>2441782.44</v>
      </c>
      <c r="R477" s="17"/>
    </row>
    <row r="478" spans="1:18" ht="12.75">
      <c r="A478" s="5" t="s">
        <v>118</v>
      </c>
      <c r="B478" s="25">
        <v>921</v>
      </c>
      <c r="C478" s="25" t="s">
        <v>53</v>
      </c>
      <c r="D478" s="25" t="s">
        <v>34</v>
      </c>
      <c r="E478" s="25" t="s">
        <v>210</v>
      </c>
      <c r="F478" s="35">
        <v>610</v>
      </c>
      <c r="G478" s="33">
        <f>G479</f>
        <v>2441782.44</v>
      </c>
      <c r="H478" s="23"/>
      <c r="I478" s="23"/>
      <c r="J478" s="23"/>
      <c r="K478" s="23"/>
      <c r="L478" s="23"/>
      <c r="M478" s="23"/>
      <c r="N478" s="23"/>
      <c r="O478" s="23"/>
      <c r="P478" s="23"/>
      <c r="Q478" s="34">
        <f>Q479</f>
        <v>2441782.44</v>
      </c>
      <c r="R478" s="17"/>
    </row>
    <row r="479" spans="1:18" ht="51">
      <c r="A479" s="5" t="s">
        <v>40</v>
      </c>
      <c r="B479" s="25">
        <v>921</v>
      </c>
      <c r="C479" s="25" t="s">
        <v>53</v>
      </c>
      <c r="D479" s="25" t="s">
        <v>34</v>
      </c>
      <c r="E479" s="25" t="s">
        <v>210</v>
      </c>
      <c r="F479" s="35">
        <v>611</v>
      </c>
      <c r="G479" s="33">
        <v>2441782.44</v>
      </c>
      <c r="H479" s="23"/>
      <c r="I479" s="23"/>
      <c r="J479" s="23"/>
      <c r="K479" s="23"/>
      <c r="L479" s="23"/>
      <c r="M479" s="23"/>
      <c r="N479" s="23"/>
      <c r="O479" s="23"/>
      <c r="P479" s="23"/>
      <c r="Q479" s="34">
        <f>G479+H479+I479+J479+K479+L479+M479+N479</f>
        <v>2441782.44</v>
      </c>
      <c r="R479" s="17"/>
    </row>
    <row r="480" spans="1:18" ht="63.75">
      <c r="A480" s="36" t="s">
        <v>211</v>
      </c>
      <c r="B480" s="25">
        <v>921</v>
      </c>
      <c r="C480" s="25" t="s">
        <v>53</v>
      </c>
      <c r="D480" s="25" t="s">
        <v>34</v>
      </c>
      <c r="E480" s="25" t="s">
        <v>212</v>
      </c>
      <c r="F480" s="35"/>
      <c r="G480" s="33">
        <f>G481</f>
        <v>6063336.32</v>
      </c>
      <c r="H480" s="23"/>
      <c r="I480" s="23"/>
      <c r="J480" s="23"/>
      <c r="K480" s="23"/>
      <c r="L480" s="23"/>
      <c r="M480" s="23"/>
      <c r="N480" s="23"/>
      <c r="O480" s="23"/>
      <c r="P480" s="23"/>
      <c r="Q480" s="34">
        <f>Q481</f>
        <v>6063336.32</v>
      </c>
      <c r="R480" s="17"/>
    </row>
    <row r="481" spans="1:18" ht="38.25">
      <c r="A481" s="5" t="s">
        <v>235</v>
      </c>
      <c r="B481" s="25">
        <v>921</v>
      </c>
      <c r="C481" s="25" t="s">
        <v>53</v>
      </c>
      <c r="D481" s="25" t="s">
        <v>34</v>
      </c>
      <c r="E481" s="25" t="s">
        <v>212</v>
      </c>
      <c r="F481" s="35">
        <v>600</v>
      </c>
      <c r="G481" s="33">
        <f>G482</f>
        <v>6063336.32</v>
      </c>
      <c r="H481" s="23"/>
      <c r="I481" s="23"/>
      <c r="J481" s="23"/>
      <c r="K481" s="23"/>
      <c r="L481" s="23"/>
      <c r="M481" s="23"/>
      <c r="N481" s="23"/>
      <c r="O481" s="23"/>
      <c r="P481" s="23"/>
      <c r="Q481" s="34">
        <f>Q482</f>
        <v>6063336.32</v>
      </c>
      <c r="R481" s="17"/>
    </row>
    <row r="482" spans="1:18" ht="12.75">
      <c r="A482" s="5" t="s">
        <v>118</v>
      </c>
      <c r="B482" s="25">
        <v>921</v>
      </c>
      <c r="C482" s="25" t="s">
        <v>53</v>
      </c>
      <c r="D482" s="25" t="s">
        <v>34</v>
      </c>
      <c r="E482" s="25" t="s">
        <v>212</v>
      </c>
      <c r="F482" s="35">
        <v>610</v>
      </c>
      <c r="G482" s="33">
        <f>G483</f>
        <v>6063336.32</v>
      </c>
      <c r="H482" s="23"/>
      <c r="I482" s="23"/>
      <c r="J482" s="23"/>
      <c r="K482" s="23"/>
      <c r="L482" s="23"/>
      <c r="M482" s="23"/>
      <c r="N482" s="23"/>
      <c r="O482" s="23"/>
      <c r="P482" s="23"/>
      <c r="Q482" s="34">
        <f>Q483</f>
        <v>6063336.32</v>
      </c>
      <c r="R482" s="17"/>
    </row>
    <row r="483" spans="1:18" ht="51">
      <c r="A483" s="5" t="s">
        <v>40</v>
      </c>
      <c r="B483" s="25">
        <v>921</v>
      </c>
      <c r="C483" s="25" t="s">
        <v>53</v>
      </c>
      <c r="D483" s="25" t="s">
        <v>34</v>
      </c>
      <c r="E483" s="25" t="s">
        <v>212</v>
      </c>
      <c r="F483" s="35">
        <v>611</v>
      </c>
      <c r="G483" s="33">
        <v>6063336.32</v>
      </c>
      <c r="H483" s="23"/>
      <c r="I483" s="23"/>
      <c r="J483" s="23"/>
      <c r="K483" s="23"/>
      <c r="L483" s="23"/>
      <c r="M483" s="23"/>
      <c r="N483" s="23"/>
      <c r="O483" s="23"/>
      <c r="P483" s="23"/>
      <c r="Q483" s="34">
        <f>G483+H483+I483+J483+K483+L483+M483+N483</f>
        <v>6063336.32</v>
      </c>
      <c r="R483" s="17"/>
    </row>
    <row r="484" spans="1:18" ht="63.75">
      <c r="A484" s="36" t="s">
        <v>213</v>
      </c>
      <c r="B484" s="25">
        <v>921</v>
      </c>
      <c r="C484" s="25" t="s">
        <v>53</v>
      </c>
      <c r="D484" s="25" t="s">
        <v>34</v>
      </c>
      <c r="E484" s="25" t="s">
        <v>214</v>
      </c>
      <c r="F484" s="35"/>
      <c r="G484" s="33">
        <f>G485</f>
        <v>2663998</v>
      </c>
      <c r="H484" s="23"/>
      <c r="I484" s="23"/>
      <c r="J484" s="23"/>
      <c r="K484" s="23"/>
      <c r="L484" s="23"/>
      <c r="M484" s="23"/>
      <c r="N484" s="23"/>
      <c r="O484" s="23"/>
      <c r="P484" s="23"/>
      <c r="Q484" s="34">
        <f>Q485</f>
        <v>2663998</v>
      </c>
      <c r="R484" s="17"/>
    </row>
    <row r="485" spans="1:18" ht="38.25">
      <c r="A485" s="5" t="s">
        <v>235</v>
      </c>
      <c r="B485" s="25">
        <v>921</v>
      </c>
      <c r="C485" s="25" t="s">
        <v>53</v>
      </c>
      <c r="D485" s="25" t="s">
        <v>34</v>
      </c>
      <c r="E485" s="25" t="s">
        <v>214</v>
      </c>
      <c r="F485" s="35">
        <v>600</v>
      </c>
      <c r="G485" s="33">
        <f>G486</f>
        <v>2663998</v>
      </c>
      <c r="H485" s="23"/>
      <c r="I485" s="23"/>
      <c r="J485" s="23"/>
      <c r="K485" s="23"/>
      <c r="L485" s="23"/>
      <c r="M485" s="23"/>
      <c r="N485" s="23"/>
      <c r="O485" s="23"/>
      <c r="P485" s="23"/>
      <c r="Q485" s="34">
        <f>Q486</f>
        <v>2663998</v>
      </c>
      <c r="R485" s="17"/>
    </row>
    <row r="486" spans="1:18" ht="12.75">
      <c r="A486" s="5" t="s">
        <v>118</v>
      </c>
      <c r="B486" s="25">
        <v>921</v>
      </c>
      <c r="C486" s="25" t="s">
        <v>53</v>
      </c>
      <c r="D486" s="25" t="s">
        <v>34</v>
      </c>
      <c r="E486" s="25" t="s">
        <v>214</v>
      </c>
      <c r="F486" s="35">
        <v>610</v>
      </c>
      <c r="G486" s="33">
        <f>G487</f>
        <v>2663998</v>
      </c>
      <c r="H486" s="23"/>
      <c r="I486" s="23"/>
      <c r="J486" s="23"/>
      <c r="K486" s="23"/>
      <c r="L486" s="23"/>
      <c r="M486" s="23"/>
      <c r="N486" s="23"/>
      <c r="O486" s="23"/>
      <c r="P486" s="23"/>
      <c r="Q486" s="34">
        <f>Q487</f>
        <v>2663998</v>
      </c>
      <c r="R486" s="17"/>
    </row>
    <row r="487" spans="1:18" ht="51">
      <c r="A487" s="5" t="s">
        <v>40</v>
      </c>
      <c r="B487" s="25">
        <v>921</v>
      </c>
      <c r="C487" s="25" t="s">
        <v>53</v>
      </c>
      <c r="D487" s="25" t="s">
        <v>34</v>
      </c>
      <c r="E487" s="25" t="s">
        <v>214</v>
      </c>
      <c r="F487" s="35">
        <v>611</v>
      </c>
      <c r="G487" s="33">
        <v>2663998</v>
      </c>
      <c r="H487" s="23"/>
      <c r="I487" s="23"/>
      <c r="J487" s="23"/>
      <c r="K487" s="23"/>
      <c r="L487" s="23"/>
      <c r="M487" s="23"/>
      <c r="N487" s="23"/>
      <c r="O487" s="23"/>
      <c r="P487" s="23"/>
      <c r="Q487" s="34">
        <f>G487+H487+I487+J487+K487+L487+M487+N487</f>
        <v>2663998</v>
      </c>
      <c r="R487" s="17"/>
    </row>
    <row r="488" spans="1:18" ht="63.75">
      <c r="A488" s="36" t="s">
        <v>215</v>
      </c>
      <c r="B488" s="25">
        <v>921</v>
      </c>
      <c r="C488" s="25" t="s">
        <v>53</v>
      </c>
      <c r="D488" s="25" t="s">
        <v>34</v>
      </c>
      <c r="E488" s="25" t="s">
        <v>216</v>
      </c>
      <c r="F488" s="35"/>
      <c r="G488" s="33">
        <f>G489</f>
        <v>4147838.24</v>
      </c>
      <c r="H488" s="23"/>
      <c r="I488" s="23"/>
      <c r="J488" s="23"/>
      <c r="K488" s="23"/>
      <c r="L488" s="23"/>
      <c r="M488" s="23"/>
      <c r="N488" s="23"/>
      <c r="O488" s="23"/>
      <c r="P488" s="23"/>
      <c r="Q488" s="34">
        <f>Q489</f>
        <v>4147838.24</v>
      </c>
      <c r="R488" s="17"/>
    </row>
    <row r="489" spans="1:18" ht="38.25">
      <c r="A489" s="5" t="s">
        <v>235</v>
      </c>
      <c r="B489" s="25">
        <v>921</v>
      </c>
      <c r="C489" s="25" t="s">
        <v>53</v>
      </c>
      <c r="D489" s="25" t="s">
        <v>34</v>
      </c>
      <c r="E489" s="25" t="s">
        <v>216</v>
      </c>
      <c r="F489" s="35">
        <v>600</v>
      </c>
      <c r="G489" s="33">
        <f>G490</f>
        <v>4147838.24</v>
      </c>
      <c r="H489" s="23"/>
      <c r="I489" s="23"/>
      <c r="J489" s="23"/>
      <c r="K489" s="23"/>
      <c r="L489" s="23"/>
      <c r="M489" s="23"/>
      <c r="N489" s="23"/>
      <c r="O489" s="23"/>
      <c r="P489" s="23"/>
      <c r="Q489" s="34">
        <f>Q490</f>
        <v>4147838.24</v>
      </c>
      <c r="R489" s="17"/>
    </row>
    <row r="490" spans="1:18" ht="12.75">
      <c r="A490" s="5" t="s">
        <v>118</v>
      </c>
      <c r="B490" s="25">
        <v>921</v>
      </c>
      <c r="C490" s="25" t="s">
        <v>53</v>
      </c>
      <c r="D490" s="25" t="s">
        <v>34</v>
      </c>
      <c r="E490" s="25" t="s">
        <v>216</v>
      </c>
      <c r="F490" s="35">
        <v>610</v>
      </c>
      <c r="G490" s="33">
        <f>G491</f>
        <v>4147838.24</v>
      </c>
      <c r="H490" s="23"/>
      <c r="I490" s="23"/>
      <c r="J490" s="23"/>
      <c r="K490" s="23"/>
      <c r="L490" s="23"/>
      <c r="M490" s="23"/>
      <c r="N490" s="23"/>
      <c r="O490" s="23"/>
      <c r="P490" s="23"/>
      <c r="Q490" s="34">
        <f>Q491</f>
        <v>4147838.24</v>
      </c>
      <c r="R490" s="17"/>
    </row>
    <row r="491" spans="1:18" ht="51">
      <c r="A491" s="5" t="s">
        <v>40</v>
      </c>
      <c r="B491" s="25">
        <v>921</v>
      </c>
      <c r="C491" s="25" t="s">
        <v>53</v>
      </c>
      <c r="D491" s="25" t="s">
        <v>34</v>
      </c>
      <c r="E491" s="25" t="s">
        <v>216</v>
      </c>
      <c r="F491" s="35">
        <v>611</v>
      </c>
      <c r="G491" s="33">
        <v>4147838.24</v>
      </c>
      <c r="H491" s="23"/>
      <c r="I491" s="23"/>
      <c r="J491" s="23"/>
      <c r="K491" s="23"/>
      <c r="L491" s="23"/>
      <c r="M491" s="23"/>
      <c r="N491" s="23"/>
      <c r="O491" s="23"/>
      <c r="P491" s="23"/>
      <c r="Q491" s="34">
        <f>G491+H491+I491+J491+K491+L491+M491+N491</f>
        <v>4147838.24</v>
      </c>
      <c r="R491" s="17"/>
    </row>
    <row r="492" spans="1:18" ht="38.25">
      <c r="A492" s="36" t="s">
        <v>217</v>
      </c>
      <c r="B492" s="25">
        <v>921</v>
      </c>
      <c r="C492" s="25" t="s">
        <v>53</v>
      </c>
      <c r="D492" s="25" t="s">
        <v>34</v>
      </c>
      <c r="E492" s="25" t="s">
        <v>218</v>
      </c>
      <c r="F492" s="35"/>
      <c r="G492" s="33">
        <f>G493</f>
        <v>3867789.44</v>
      </c>
      <c r="H492" s="23"/>
      <c r="I492" s="23"/>
      <c r="J492" s="23"/>
      <c r="K492" s="34">
        <f>K493</f>
        <v>30231</v>
      </c>
      <c r="L492" s="34"/>
      <c r="M492" s="34"/>
      <c r="N492" s="34"/>
      <c r="O492" s="34">
        <f aca="true" t="shared" si="30" ref="O492:Q494">O493</f>
        <v>-50632.44</v>
      </c>
      <c r="P492" s="34"/>
      <c r="Q492" s="34">
        <f t="shared" si="30"/>
        <v>3847388</v>
      </c>
      <c r="R492" s="17"/>
    </row>
    <row r="493" spans="1:18" ht="38.25">
      <c r="A493" s="5" t="s">
        <v>235</v>
      </c>
      <c r="B493" s="25">
        <v>921</v>
      </c>
      <c r="C493" s="25" t="s">
        <v>53</v>
      </c>
      <c r="D493" s="25" t="s">
        <v>34</v>
      </c>
      <c r="E493" s="25" t="s">
        <v>218</v>
      </c>
      <c r="F493" s="35">
        <v>600</v>
      </c>
      <c r="G493" s="33">
        <f>G494</f>
        <v>3867789.44</v>
      </c>
      <c r="H493" s="23"/>
      <c r="I493" s="23"/>
      <c r="J493" s="23"/>
      <c r="K493" s="34">
        <f>K494</f>
        <v>30231</v>
      </c>
      <c r="L493" s="34"/>
      <c r="M493" s="34"/>
      <c r="N493" s="34"/>
      <c r="O493" s="34">
        <f t="shared" si="30"/>
        <v>-50632.44</v>
      </c>
      <c r="P493" s="34"/>
      <c r="Q493" s="34">
        <f t="shared" si="30"/>
        <v>3847388</v>
      </c>
      <c r="R493" s="17"/>
    </row>
    <row r="494" spans="1:18" ht="12.75">
      <c r="A494" s="5" t="s">
        <v>118</v>
      </c>
      <c r="B494" s="25">
        <v>921</v>
      </c>
      <c r="C494" s="25" t="s">
        <v>53</v>
      </c>
      <c r="D494" s="25" t="s">
        <v>34</v>
      </c>
      <c r="E494" s="25" t="s">
        <v>218</v>
      </c>
      <c r="F494" s="35">
        <v>610</v>
      </c>
      <c r="G494" s="33">
        <f>G495</f>
        <v>3867789.44</v>
      </c>
      <c r="H494" s="23"/>
      <c r="I494" s="23"/>
      <c r="J494" s="23"/>
      <c r="K494" s="34">
        <f>K495</f>
        <v>30231</v>
      </c>
      <c r="L494" s="34"/>
      <c r="M494" s="34"/>
      <c r="N494" s="34"/>
      <c r="O494" s="34">
        <f t="shared" si="30"/>
        <v>-50632.44</v>
      </c>
      <c r="P494" s="34"/>
      <c r="Q494" s="34">
        <f t="shared" si="30"/>
        <v>3847388</v>
      </c>
      <c r="R494" s="17"/>
    </row>
    <row r="495" spans="1:18" ht="51">
      <c r="A495" s="5" t="s">
        <v>40</v>
      </c>
      <c r="B495" s="25">
        <v>921</v>
      </c>
      <c r="C495" s="25" t="s">
        <v>53</v>
      </c>
      <c r="D495" s="25" t="s">
        <v>34</v>
      </c>
      <c r="E495" s="25" t="s">
        <v>218</v>
      </c>
      <c r="F495" s="35">
        <v>611</v>
      </c>
      <c r="G495" s="33">
        <v>3867789.44</v>
      </c>
      <c r="H495" s="23"/>
      <c r="I495" s="23"/>
      <c r="J495" s="23"/>
      <c r="K495" s="23">
        <v>30231</v>
      </c>
      <c r="L495" s="23"/>
      <c r="M495" s="23"/>
      <c r="N495" s="23"/>
      <c r="O495" s="23">
        <v>-50632.44</v>
      </c>
      <c r="P495" s="23"/>
      <c r="Q495" s="34">
        <f>G495+H495+I495+J495+K495+L495+M495+N495+O495</f>
        <v>3847388</v>
      </c>
      <c r="R495" s="17"/>
    </row>
    <row r="496" spans="1:18" ht="76.5">
      <c r="A496" s="36" t="s">
        <v>219</v>
      </c>
      <c r="B496" s="25">
        <v>921</v>
      </c>
      <c r="C496" s="25" t="s">
        <v>53</v>
      </c>
      <c r="D496" s="25" t="s">
        <v>34</v>
      </c>
      <c r="E496" s="25" t="s">
        <v>130</v>
      </c>
      <c r="F496" s="35"/>
      <c r="G496" s="33">
        <f>G497</f>
        <v>16706819.64</v>
      </c>
      <c r="H496" s="23"/>
      <c r="I496" s="34">
        <f>I497</f>
        <v>61272</v>
      </c>
      <c r="J496" s="34"/>
      <c r="K496" s="34"/>
      <c r="L496" s="34"/>
      <c r="M496" s="34"/>
      <c r="N496" s="34"/>
      <c r="O496" s="34">
        <f aca="true" t="shared" si="31" ref="O496:Q498">O497</f>
        <v>-16776</v>
      </c>
      <c r="P496" s="34"/>
      <c r="Q496" s="34">
        <f t="shared" si="31"/>
        <v>16751315.64</v>
      </c>
      <c r="R496" s="17"/>
    </row>
    <row r="497" spans="1:18" ht="38.25">
      <c r="A497" s="5" t="s">
        <v>235</v>
      </c>
      <c r="B497" s="25">
        <v>921</v>
      </c>
      <c r="C497" s="25" t="s">
        <v>53</v>
      </c>
      <c r="D497" s="25" t="s">
        <v>34</v>
      </c>
      <c r="E497" s="25" t="s">
        <v>130</v>
      </c>
      <c r="F497" s="35">
        <v>600</v>
      </c>
      <c r="G497" s="33">
        <f>G498</f>
        <v>16706819.64</v>
      </c>
      <c r="H497" s="23"/>
      <c r="I497" s="34">
        <f>I498</f>
        <v>61272</v>
      </c>
      <c r="J497" s="34"/>
      <c r="K497" s="34"/>
      <c r="L497" s="34"/>
      <c r="M497" s="34"/>
      <c r="N497" s="34"/>
      <c r="O497" s="34">
        <f t="shared" si="31"/>
        <v>-16776</v>
      </c>
      <c r="P497" s="34"/>
      <c r="Q497" s="34">
        <f t="shared" si="31"/>
        <v>16751315.64</v>
      </c>
      <c r="R497" s="17"/>
    </row>
    <row r="498" spans="1:18" ht="12.75">
      <c r="A498" s="5" t="s">
        <v>118</v>
      </c>
      <c r="B498" s="25">
        <v>921</v>
      </c>
      <c r="C498" s="25" t="s">
        <v>53</v>
      </c>
      <c r="D498" s="25" t="s">
        <v>34</v>
      </c>
      <c r="E498" s="25" t="s">
        <v>130</v>
      </c>
      <c r="F498" s="35">
        <v>610</v>
      </c>
      <c r="G498" s="33">
        <f>G499</f>
        <v>16706819.64</v>
      </c>
      <c r="H498" s="23"/>
      <c r="I498" s="34">
        <f>I499</f>
        <v>61272</v>
      </c>
      <c r="J498" s="34"/>
      <c r="K498" s="34"/>
      <c r="L498" s="34"/>
      <c r="M498" s="34"/>
      <c r="N498" s="34"/>
      <c r="O498" s="34">
        <f t="shared" si="31"/>
        <v>-16776</v>
      </c>
      <c r="P498" s="34"/>
      <c r="Q498" s="34">
        <f t="shared" si="31"/>
        <v>16751315.64</v>
      </c>
      <c r="R498" s="17"/>
    </row>
    <row r="499" spans="1:18" ht="51">
      <c r="A499" s="5" t="s">
        <v>40</v>
      </c>
      <c r="B499" s="25">
        <v>921</v>
      </c>
      <c r="C499" s="25" t="s">
        <v>53</v>
      </c>
      <c r="D499" s="25" t="s">
        <v>34</v>
      </c>
      <c r="E499" s="25" t="s">
        <v>130</v>
      </c>
      <c r="F499" s="35">
        <v>611</v>
      </c>
      <c r="G499" s="33">
        <v>16706819.64</v>
      </c>
      <c r="H499" s="23"/>
      <c r="I499" s="23">
        <v>61272</v>
      </c>
      <c r="J499" s="23"/>
      <c r="K499" s="23"/>
      <c r="L499" s="23"/>
      <c r="M499" s="23"/>
      <c r="N499" s="23"/>
      <c r="O499" s="23">
        <v>-16776</v>
      </c>
      <c r="P499" s="23"/>
      <c r="Q499" s="34">
        <f>G499+H499+I499+J499+K499+L499+M499+N499+O499</f>
        <v>16751315.64</v>
      </c>
      <c r="R499" s="17"/>
    </row>
    <row r="500" spans="1:18" ht="76.5">
      <c r="A500" s="36" t="s">
        <v>220</v>
      </c>
      <c r="B500" s="25">
        <v>921</v>
      </c>
      <c r="C500" s="25" t="s">
        <v>53</v>
      </c>
      <c r="D500" s="25" t="s">
        <v>34</v>
      </c>
      <c r="E500" s="25" t="s">
        <v>132</v>
      </c>
      <c r="F500" s="35"/>
      <c r="G500" s="33">
        <f>G501</f>
        <v>14892490</v>
      </c>
      <c r="H500" s="23"/>
      <c r="I500" s="23"/>
      <c r="J500" s="23"/>
      <c r="K500" s="23"/>
      <c r="L500" s="23"/>
      <c r="M500" s="23"/>
      <c r="N500" s="23"/>
      <c r="O500" s="23"/>
      <c r="P500" s="23"/>
      <c r="Q500" s="34">
        <f>Q501</f>
        <v>14892490</v>
      </c>
      <c r="R500" s="17"/>
    </row>
    <row r="501" spans="1:18" ht="38.25">
      <c r="A501" s="5" t="s">
        <v>235</v>
      </c>
      <c r="B501" s="25">
        <v>921</v>
      </c>
      <c r="C501" s="25" t="s">
        <v>53</v>
      </c>
      <c r="D501" s="25" t="s">
        <v>34</v>
      </c>
      <c r="E501" s="25" t="s">
        <v>132</v>
      </c>
      <c r="F501" s="35">
        <v>600</v>
      </c>
      <c r="G501" s="33">
        <f>G502</f>
        <v>14892490</v>
      </c>
      <c r="H501" s="23"/>
      <c r="I501" s="23"/>
      <c r="J501" s="23"/>
      <c r="K501" s="23"/>
      <c r="L501" s="23"/>
      <c r="M501" s="23"/>
      <c r="N501" s="23"/>
      <c r="O501" s="23"/>
      <c r="P501" s="23"/>
      <c r="Q501" s="34">
        <f>Q502</f>
        <v>14892490</v>
      </c>
      <c r="R501" s="17"/>
    </row>
    <row r="502" spans="1:18" ht="12.75">
      <c r="A502" s="5" t="s">
        <v>118</v>
      </c>
      <c r="B502" s="25">
        <v>921</v>
      </c>
      <c r="C502" s="25" t="s">
        <v>53</v>
      </c>
      <c r="D502" s="25" t="s">
        <v>34</v>
      </c>
      <c r="E502" s="25" t="s">
        <v>132</v>
      </c>
      <c r="F502" s="35">
        <v>610</v>
      </c>
      <c r="G502" s="33">
        <f>G503</f>
        <v>14892490</v>
      </c>
      <c r="H502" s="23"/>
      <c r="I502" s="23"/>
      <c r="J502" s="23"/>
      <c r="K502" s="23"/>
      <c r="L502" s="23"/>
      <c r="M502" s="23"/>
      <c r="N502" s="23"/>
      <c r="O502" s="23"/>
      <c r="P502" s="23"/>
      <c r="Q502" s="34">
        <f>Q503</f>
        <v>14892490</v>
      </c>
      <c r="R502" s="17"/>
    </row>
    <row r="503" spans="1:18" ht="51">
      <c r="A503" s="5" t="s">
        <v>40</v>
      </c>
      <c r="B503" s="25">
        <v>921</v>
      </c>
      <c r="C503" s="25" t="s">
        <v>53</v>
      </c>
      <c r="D503" s="25" t="s">
        <v>34</v>
      </c>
      <c r="E503" s="25" t="s">
        <v>132</v>
      </c>
      <c r="F503" s="35">
        <v>611</v>
      </c>
      <c r="G503" s="33">
        <v>14892490</v>
      </c>
      <c r="H503" s="23"/>
      <c r="I503" s="23"/>
      <c r="J503" s="23"/>
      <c r="K503" s="23"/>
      <c r="L503" s="23"/>
      <c r="M503" s="23"/>
      <c r="N503" s="23"/>
      <c r="O503" s="23"/>
      <c r="P503" s="23"/>
      <c r="Q503" s="34">
        <f>G503+H503+I503+J503+K503+L503+M503+N503</f>
        <v>14892490</v>
      </c>
      <c r="R503" s="17"/>
    </row>
    <row r="504" spans="1:18" ht="38.25">
      <c r="A504" s="36" t="s">
        <v>222</v>
      </c>
      <c r="B504" s="25">
        <v>921</v>
      </c>
      <c r="C504" s="25" t="s">
        <v>53</v>
      </c>
      <c r="D504" s="25" t="s">
        <v>34</v>
      </c>
      <c r="E504" s="25" t="s">
        <v>221</v>
      </c>
      <c r="F504" s="35"/>
      <c r="G504" s="33">
        <f>G505</f>
        <v>5997011.44</v>
      </c>
      <c r="H504" s="23"/>
      <c r="I504" s="23"/>
      <c r="J504" s="23"/>
      <c r="K504" s="23"/>
      <c r="L504" s="23"/>
      <c r="M504" s="23"/>
      <c r="N504" s="23"/>
      <c r="O504" s="34">
        <f aca="true" t="shared" si="32" ref="O504:Q506">O505</f>
        <v>-16625.52</v>
      </c>
      <c r="P504" s="34"/>
      <c r="Q504" s="34">
        <f t="shared" si="32"/>
        <v>5980385.920000001</v>
      </c>
      <c r="R504" s="17"/>
    </row>
    <row r="505" spans="1:18" ht="38.25">
      <c r="A505" s="5" t="s">
        <v>235</v>
      </c>
      <c r="B505" s="25">
        <v>921</v>
      </c>
      <c r="C505" s="25" t="s">
        <v>53</v>
      </c>
      <c r="D505" s="25" t="s">
        <v>34</v>
      </c>
      <c r="E505" s="25" t="s">
        <v>221</v>
      </c>
      <c r="F505" s="35">
        <v>600</v>
      </c>
      <c r="G505" s="33">
        <f>G506</f>
        <v>5997011.44</v>
      </c>
      <c r="H505" s="23"/>
      <c r="I505" s="23"/>
      <c r="J505" s="23"/>
      <c r="K505" s="23"/>
      <c r="L505" s="23"/>
      <c r="M505" s="23"/>
      <c r="N505" s="23"/>
      <c r="O505" s="34">
        <f t="shared" si="32"/>
        <v>-16625.52</v>
      </c>
      <c r="P505" s="34"/>
      <c r="Q505" s="34">
        <f t="shared" si="32"/>
        <v>5980385.920000001</v>
      </c>
      <c r="R505" s="17"/>
    </row>
    <row r="506" spans="1:18" ht="12.75">
      <c r="A506" s="5" t="s">
        <v>118</v>
      </c>
      <c r="B506" s="25">
        <v>921</v>
      </c>
      <c r="C506" s="25" t="s">
        <v>53</v>
      </c>
      <c r="D506" s="25" t="s">
        <v>34</v>
      </c>
      <c r="E506" s="25" t="s">
        <v>221</v>
      </c>
      <c r="F506" s="35">
        <v>610</v>
      </c>
      <c r="G506" s="33">
        <f>G507</f>
        <v>5997011.44</v>
      </c>
      <c r="H506" s="23"/>
      <c r="I506" s="23"/>
      <c r="J506" s="23"/>
      <c r="K506" s="23"/>
      <c r="L506" s="23"/>
      <c r="M506" s="23"/>
      <c r="N506" s="23"/>
      <c r="O506" s="34">
        <f t="shared" si="32"/>
        <v>-16625.52</v>
      </c>
      <c r="P506" s="34"/>
      <c r="Q506" s="34">
        <f t="shared" si="32"/>
        <v>5980385.920000001</v>
      </c>
      <c r="R506" s="17"/>
    </row>
    <row r="507" spans="1:18" ht="51">
      <c r="A507" s="5" t="s">
        <v>40</v>
      </c>
      <c r="B507" s="25">
        <v>921</v>
      </c>
      <c r="C507" s="25" t="s">
        <v>53</v>
      </c>
      <c r="D507" s="25" t="s">
        <v>34</v>
      </c>
      <c r="E507" s="25" t="s">
        <v>221</v>
      </c>
      <c r="F507" s="35">
        <v>611</v>
      </c>
      <c r="G507" s="33">
        <v>5997011.44</v>
      </c>
      <c r="H507" s="23"/>
      <c r="I507" s="23"/>
      <c r="J507" s="23"/>
      <c r="K507" s="23"/>
      <c r="L507" s="23"/>
      <c r="M507" s="23"/>
      <c r="N507" s="23"/>
      <c r="O507" s="23">
        <v>-16625.52</v>
      </c>
      <c r="P507" s="23"/>
      <c r="Q507" s="34">
        <f>G507+H507+I507+J507+K507+L507+M507+N507+O507</f>
        <v>5980385.920000001</v>
      </c>
      <c r="R507" s="17"/>
    </row>
    <row r="508" spans="1:18" ht="38.25">
      <c r="A508" s="5" t="s">
        <v>134</v>
      </c>
      <c r="B508" s="25">
        <v>921</v>
      </c>
      <c r="C508" s="25" t="s">
        <v>53</v>
      </c>
      <c r="D508" s="25" t="s">
        <v>34</v>
      </c>
      <c r="E508" s="25" t="s">
        <v>135</v>
      </c>
      <c r="F508" s="35"/>
      <c r="G508" s="33">
        <f>G509</f>
        <v>177906971</v>
      </c>
      <c r="H508" s="23"/>
      <c r="I508" s="23"/>
      <c r="J508" s="23"/>
      <c r="K508" s="23"/>
      <c r="L508" s="23"/>
      <c r="M508" s="23"/>
      <c r="N508" s="23"/>
      <c r="O508" s="23"/>
      <c r="P508" s="23"/>
      <c r="Q508" s="34">
        <f>Q509</f>
        <v>177906971</v>
      </c>
      <c r="R508" s="17"/>
    </row>
    <row r="509" spans="1:18" ht="38.25">
      <c r="A509" s="5" t="s">
        <v>235</v>
      </c>
      <c r="B509" s="25">
        <v>921</v>
      </c>
      <c r="C509" s="25" t="s">
        <v>53</v>
      </c>
      <c r="D509" s="25" t="s">
        <v>34</v>
      </c>
      <c r="E509" s="25" t="s">
        <v>135</v>
      </c>
      <c r="F509" s="35" t="s">
        <v>39</v>
      </c>
      <c r="G509" s="33">
        <f>G510</f>
        <v>177906971</v>
      </c>
      <c r="H509" s="23"/>
      <c r="I509" s="23"/>
      <c r="J509" s="23"/>
      <c r="K509" s="23"/>
      <c r="L509" s="23"/>
      <c r="M509" s="23"/>
      <c r="N509" s="23"/>
      <c r="O509" s="23"/>
      <c r="P509" s="23"/>
      <c r="Q509" s="34">
        <f>Q510</f>
        <v>177906971</v>
      </c>
      <c r="R509" s="17"/>
    </row>
    <row r="510" spans="1:18" ht="12.75">
      <c r="A510" s="5" t="s">
        <v>118</v>
      </c>
      <c r="B510" s="25">
        <v>921</v>
      </c>
      <c r="C510" s="25" t="s">
        <v>53</v>
      </c>
      <c r="D510" s="25" t="s">
        <v>34</v>
      </c>
      <c r="E510" s="25" t="s">
        <v>135</v>
      </c>
      <c r="F510" s="35">
        <v>610</v>
      </c>
      <c r="G510" s="33">
        <f>G511</f>
        <v>177906971</v>
      </c>
      <c r="H510" s="23"/>
      <c r="I510" s="23"/>
      <c r="J510" s="23"/>
      <c r="K510" s="23"/>
      <c r="L510" s="23"/>
      <c r="M510" s="23"/>
      <c r="N510" s="23"/>
      <c r="O510" s="23"/>
      <c r="P510" s="23"/>
      <c r="Q510" s="34">
        <f>Q511</f>
        <v>177906971</v>
      </c>
      <c r="R510" s="17"/>
    </row>
    <row r="511" spans="1:18" ht="51">
      <c r="A511" s="5" t="s">
        <v>40</v>
      </c>
      <c r="B511" s="25">
        <v>921</v>
      </c>
      <c r="C511" s="25" t="s">
        <v>53</v>
      </c>
      <c r="D511" s="25" t="s">
        <v>34</v>
      </c>
      <c r="E511" s="25" t="s">
        <v>135</v>
      </c>
      <c r="F511" s="35" t="s">
        <v>41</v>
      </c>
      <c r="G511" s="33">
        <v>177906971</v>
      </c>
      <c r="H511" s="23"/>
      <c r="I511" s="23"/>
      <c r="J511" s="23"/>
      <c r="K511" s="23"/>
      <c r="L511" s="23"/>
      <c r="M511" s="23"/>
      <c r="N511" s="23"/>
      <c r="O511" s="23"/>
      <c r="P511" s="23"/>
      <c r="Q511" s="34">
        <f>G511+H511+I511+J511+K511+L511+M511+N511</f>
        <v>177906971</v>
      </c>
      <c r="R511" s="17"/>
    </row>
    <row r="512" spans="1:18" ht="38.25" hidden="1">
      <c r="A512" s="5" t="s">
        <v>76</v>
      </c>
      <c r="B512" s="25">
        <v>921</v>
      </c>
      <c r="C512" s="25" t="s">
        <v>53</v>
      </c>
      <c r="D512" s="25" t="s">
        <v>34</v>
      </c>
      <c r="E512" s="25" t="s">
        <v>129</v>
      </c>
      <c r="F512" s="35"/>
      <c r="G512" s="33">
        <f>G513</f>
        <v>6527014</v>
      </c>
      <c r="H512" s="23"/>
      <c r="I512" s="23"/>
      <c r="J512" s="23"/>
      <c r="K512" s="23"/>
      <c r="L512" s="23"/>
      <c r="M512" s="23"/>
      <c r="N512" s="34">
        <f aca="true" t="shared" si="33" ref="N512:Q514">N513</f>
        <v>-3129395</v>
      </c>
      <c r="O512" s="34">
        <f t="shared" si="33"/>
        <v>-3397619</v>
      </c>
      <c r="P512" s="34"/>
      <c r="Q512" s="34">
        <f t="shared" si="33"/>
        <v>0</v>
      </c>
      <c r="R512" s="17"/>
    </row>
    <row r="513" spans="1:18" ht="38.25" hidden="1">
      <c r="A513" s="5" t="s">
        <v>235</v>
      </c>
      <c r="B513" s="25">
        <v>921</v>
      </c>
      <c r="C513" s="25" t="s">
        <v>53</v>
      </c>
      <c r="D513" s="25" t="s">
        <v>34</v>
      </c>
      <c r="E513" s="25" t="s">
        <v>129</v>
      </c>
      <c r="F513" s="35" t="s">
        <v>39</v>
      </c>
      <c r="G513" s="33">
        <f>G514</f>
        <v>6527014</v>
      </c>
      <c r="H513" s="23"/>
      <c r="I513" s="23"/>
      <c r="J513" s="23"/>
      <c r="K513" s="23"/>
      <c r="L513" s="23"/>
      <c r="M513" s="23"/>
      <c r="N513" s="34">
        <f t="shared" si="33"/>
        <v>-3129395</v>
      </c>
      <c r="O513" s="34">
        <f t="shared" si="33"/>
        <v>-3397619</v>
      </c>
      <c r="P513" s="34"/>
      <c r="Q513" s="34">
        <f t="shared" si="33"/>
        <v>0</v>
      </c>
      <c r="R513" s="17"/>
    </row>
    <row r="514" spans="1:18" ht="12.75" hidden="1">
      <c r="A514" s="5" t="s">
        <v>118</v>
      </c>
      <c r="B514" s="25">
        <v>921</v>
      </c>
      <c r="C514" s="25" t="s">
        <v>53</v>
      </c>
      <c r="D514" s="25" t="s">
        <v>34</v>
      </c>
      <c r="E514" s="25" t="s">
        <v>129</v>
      </c>
      <c r="F514" s="35">
        <v>610</v>
      </c>
      <c r="G514" s="33">
        <f>G515</f>
        <v>6527014</v>
      </c>
      <c r="H514" s="23"/>
      <c r="I514" s="23"/>
      <c r="J514" s="23"/>
      <c r="K514" s="23"/>
      <c r="L514" s="23"/>
      <c r="M514" s="23"/>
      <c r="N514" s="34">
        <f t="shared" si="33"/>
        <v>-3129395</v>
      </c>
      <c r="O514" s="34">
        <f t="shared" si="33"/>
        <v>-3397619</v>
      </c>
      <c r="P514" s="34"/>
      <c r="Q514" s="34">
        <f t="shared" si="33"/>
        <v>0</v>
      </c>
      <c r="R514" s="17"/>
    </row>
    <row r="515" spans="1:18" ht="51" hidden="1">
      <c r="A515" s="5" t="s">
        <v>40</v>
      </c>
      <c r="B515" s="25">
        <v>921</v>
      </c>
      <c r="C515" s="25" t="s">
        <v>53</v>
      </c>
      <c r="D515" s="25" t="s">
        <v>34</v>
      </c>
      <c r="E515" s="25" t="s">
        <v>129</v>
      </c>
      <c r="F515" s="35" t="s">
        <v>41</v>
      </c>
      <c r="G515" s="33">
        <v>6527014</v>
      </c>
      <c r="H515" s="23"/>
      <c r="I515" s="23"/>
      <c r="J515" s="23"/>
      <c r="K515" s="23"/>
      <c r="L515" s="23"/>
      <c r="M515" s="23"/>
      <c r="N515" s="23">
        <v>-3129395</v>
      </c>
      <c r="O515" s="23">
        <v>-3397619</v>
      </c>
      <c r="P515" s="23"/>
      <c r="Q515" s="34">
        <f>G515+H515+I515+J515+K515+L515+M515+N515+O515</f>
        <v>0</v>
      </c>
      <c r="R515" s="17"/>
    </row>
    <row r="516" spans="1:18" ht="24">
      <c r="A516" s="48" t="s">
        <v>299</v>
      </c>
      <c r="B516" s="25">
        <v>921</v>
      </c>
      <c r="C516" s="25" t="s">
        <v>53</v>
      </c>
      <c r="D516" s="25" t="s">
        <v>34</v>
      </c>
      <c r="E516" s="25" t="s">
        <v>300</v>
      </c>
      <c r="F516" s="35"/>
      <c r="G516" s="33"/>
      <c r="H516" s="23"/>
      <c r="I516" s="23"/>
      <c r="J516" s="23"/>
      <c r="K516" s="34">
        <f>K517</f>
        <v>3824900</v>
      </c>
      <c r="L516" s="34"/>
      <c r="M516" s="34"/>
      <c r="N516" s="34"/>
      <c r="O516" s="34"/>
      <c r="P516" s="34"/>
      <c r="Q516" s="34">
        <f>Q517</f>
        <v>3824900</v>
      </c>
      <c r="R516" s="17"/>
    </row>
    <row r="517" spans="1:18" ht="38.25">
      <c r="A517" s="5" t="s">
        <v>235</v>
      </c>
      <c r="B517" s="25">
        <v>921</v>
      </c>
      <c r="C517" s="25" t="s">
        <v>53</v>
      </c>
      <c r="D517" s="25" t="s">
        <v>34</v>
      </c>
      <c r="E517" s="25" t="s">
        <v>300</v>
      </c>
      <c r="F517" s="35">
        <v>600</v>
      </c>
      <c r="G517" s="33"/>
      <c r="H517" s="23"/>
      <c r="I517" s="23"/>
      <c r="J517" s="23"/>
      <c r="K517" s="34">
        <f>K518</f>
        <v>3824900</v>
      </c>
      <c r="L517" s="34"/>
      <c r="M517" s="34"/>
      <c r="N517" s="34"/>
      <c r="O517" s="34"/>
      <c r="P517" s="34"/>
      <c r="Q517" s="34">
        <f>Q518</f>
        <v>3824900</v>
      </c>
      <c r="R517" s="17"/>
    </row>
    <row r="518" spans="1:18" ht="12.75">
      <c r="A518" s="5" t="s">
        <v>118</v>
      </c>
      <c r="B518" s="25">
        <v>921</v>
      </c>
      <c r="C518" s="25" t="s">
        <v>53</v>
      </c>
      <c r="D518" s="25" t="s">
        <v>34</v>
      </c>
      <c r="E518" s="25" t="s">
        <v>300</v>
      </c>
      <c r="F518" s="35">
        <v>610</v>
      </c>
      <c r="G518" s="33"/>
      <c r="H518" s="23"/>
      <c r="I518" s="23"/>
      <c r="J518" s="23"/>
      <c r="K518" s="34">
        <f>K519</f>
        <v>3824900</v>
      </c>
      <c r="L518" s="34"/>
      <c r="M518" s="34"/>
      <c r="N518" s="34"/>
      <c r="O518" s="34"/>
      <c r="P518" s="34"/>
      <c r="Q518" s="34">
        <f>Q519</f>
        <v>3824900</v>
      </c>
      <c r="R518" s="17"/>
    </row>
    <row r="519" spans="1:18" ht="12.75">
      <c r="A519" s="5" t="s">
        <v>263</v>
      </c>
      <c r="B519" s="25">
        <v>921</v>
      </c>
      <c r="C519" s="25" t="s">
        <v>53</v>
      </c>
      <c r="D519" s="25" t="s">
        <v>34</v>
      </c>
      <c r="E519" s="25" t="s">
        <v>300</v>
      </c>
      <c r="F519" s="35">
        <v>612</v>
      </c>
      <c r="G519" s="33"/>
      <c r="H519" s="23"/>
      <c r="I519" s="23"/>
      <c r="J519" s="23"/>
      <c r="K519" s="23">
        <v>3824900</v>
      </c>
      <c r="L519" s="23"/>
      <c r="M519" s="23"/>
      <c r="N519" s="23"/>
      <c r="O519" s="23"/>
      <c r="P519" s="23"/>
      <c r="Q519" s="34">
        <f>G519+H519+I519+J519+K519+L519+M519+N519</f>
        <v>3824900</v>
      </c>
      <c r="R519" s="17"/>
    </row>
    <row r="520" spans="1:18" ht="63.75">
      <c r="A520" s="5" t="s">
        <v>79</v>
      </c>
      <c r="B520" s="25">
        <v>921</v>
      </c>
      <c r="C520" s="25" t="s">
        <v>53</v>
      </c>
      <c r="D520" s="25" t="s">
        <v>34</v>
      </c>
      <c r="E520" s="25" t="s">
        <v>133</v>
      </c>
      <c r="F520" s="35"/>
      <c r="G520" s="33">
        <f>G521</f>
        <v>672707</v>
      </c>
      <c r="H520" s="23"/>
      <c r="I520" s="23"/>
      <c r="J520" s="23"/>
      <c r="K520" s="23"/>
      <c r="L520" s="23"/>
      <c r="M520" s="23"/>
      <c r="N520" s="23"/>
      <c r="O520" s="23"/>
      <c r="P520" s="34">
        <f aca="true" t="shared" si="34" ref="P520:Q522">P521</f>
        <v>35949</v>
      </c>
      <c r="Q520" s="34">
        <f t="shared" si="34"/>
        <v>708656</v>
      </c>
      <c r="R520" s="17"/>
    </row>
    <row r="521" spans="1:18" ht="38.25">
      <c r="A521" s="5" t="s">
        <v>235</v>
      </c>
      <c r="B521" s="25">
        <v>921</v>
      </c>
      <c r="C521" s="25" t="s">
        <v>53</v>
      </c>
      <c r="D521" s="25" t="s">
        <v>34</v>
      </c>
      <c r="E521" s="25" t="s">
        <v>133</v>
      </c>
      <c r="F521" s="35" t="s">
        <v>39</v>
      </c>
      <c r="G521" s="33">
        <f>G522</f>
        <v>672707</v>
      </c>
      <c r="H521" s="23"/>
      <c r="I521" s="23"/>
      <c r="J521" s="23"/>
      <c r="K521" s="23"/>
      <c r="L521" s="23"/>
      <c r="M521" s="23"/>
      <c r="N521" s="23"/>
      <c r="O521" s="23"/>
      <c r="P521" s="34">
        <f t="shared" si="34"/>
        <v>35949</v>
      </c>
      <c r="Q521" s="34">
        <f t="shared" si="34"/>
        <v>708656</v>
      </c>
      <c r="R521" s="17"/>
    </row>
    <row r="522" spans="1:18" ht="12.75">
      <c r="A522" s="5" t="s">
        <v>118</v>
      </c>
      <c r="B522" s="25">
        <v>921</v>
      </c>
      <c r="C522" s="25" t="s">
        <v>53</v>
      </c>
      <c r="D522" s="25" t="s">
        <v>34</v>
      </c>
      <c r="E522" s="25" t="s">
        <v>133</v>
      </c>
      <c r="F522" s="35">
        <v>610</v>
      </c>
      <c r="G522" s="33">
        <f>G523</f>
        <v>672707</v>
      </c>
      <c r="H522" s="23"/>
      <c r="I522" s="23"/>
      <c r="J522" s="23"/>
      <c r="K522" s="23"/>
      <c r="L522" s="23"/>
      <c r="M522" s="23"/>
      <c r="N522" s="23"/>
      <c r="O522" s="23"/>
      <c r="P522" s="34">
        <f t="shared" si="34"/>
        <v>35949</v>
      </c>
      <c r="Q522" s="34">
        <f t="shared" si="34"/>
        <v>708656</v>
      </c>
      <c r="R522" s="17"/>
    </row>
    <row r="523" spans="1:18" ht="51">
      <c r="A523" s="5" t="s">
        <v>40</v>
      </c>
      <c r="B523" s="25">
        <v>921</v>
      </c>
      <c r="C523" s="25" t="s">
        <v>53</v>
      </c>
      <c r="D523" s="25" t="s">
        <v>34</v>
      </c>
      <c r="E523" s="25" t="s">
        <v>133</v>
      </c>
      <c r="F523" s="35" t="s">
        <v>41</v>
      </c>
      <c r="G523" s="33">
        <v>672707</v>
      </c>
      <c r="H523" s="23"/>
      <c r="I523" s="23"/>
      <c r="J523" s="23"/>
      <c r="K523" s="23"/>
      <c r="L523" s="23"/>
      <c r="M523" s="23"/>
      <c r="N523" s="23"/>
      <c r="O523" s="23"/>
      <c r="P523" s="23">
        <v>35949</v>
      </c>
      <c r="Q523" s="34">
        <f>G523+H523+I523+J523+K523+L523+M523+N523+P523</f>
        <v>708656</v>
      </c>
      <c r="R523" s="17"/>
    </row>
    <row r="524" spans="1:18" ht="25.5">
      <c r="A524" s="5" t="s">
        <v>337</v>
      </c>
      <c r="B524" s="25">
        <v>921</v>
      </c>
      <c r="C524" s="25" t="s">
        <v>53</v>
      </c>
      <c r="D524" s="25" t="s">
        <v>34</v>
      </c>
      <c r="E524" s="25" t="s">
        <v>308</v>
      </c>
      <c r="F524" s="35"/>
      <c r="G524" s="33"/>
      <c r="H524" s="23"/>
      <c r="I524" s="23"/>
      <c r="J524" s="23"/>
      <c r="K524" s="23"/>
      <c r="L524" s="23"/>
      <c r="M524" s="23"/>
      <c r="N524" s="23"/>
      <c r="O524" s="23"/>
      <c r="P524" s="23"/>
      <c r="Q524" s="34">
        <f>Q525</f>
        <v>504000</v>
      </c>
      <c r="R524" s="17"/>
    </row>
    <row r="525" spans="1:18" ht="38.25">
      <c r="A525" s="5" t="s">
        <v>235</v>
      </c>
      <c r="B525" s="25">
        <v>921</v>
      </c>
      <c r="C525" s="25" t="s">
        <v>53</v>
      </c>
      <c r="D525" s="25" t="s">
        <v>34</v>
      </c>
      <c r="E525" s="25" t="s">
        <v>308</v>
      </c>
      <c r="F525" s="35">
        <v>600</v>
      </c>
      <c r="G525" s="33"/>
      <c r="H525" s="23"/>
      <c r="I525" s="23"/>
      <c r="J525" s="23"/>
      <c r="K525" s="23"/>
      <c r="L525" s="34">
        <f>L526</f>
        <v>504000</v>
      </c>
      <c r="M525" s="34"/>
      <c r="N525" s="34"/>
      <c r="O525" s="34"/>
      <c r="P525" s="34"/>
      <c r="Q525" s="34">
        <f>Q526</f>
        <v>504000</v>
      </c>
      <c r="R525" s="17"/>
    </row>
    <row r="526" spans="1:18" ht="12.75">
      <c r="A526" s="5" t="s">
        <v>118</v>
      </c>
      <c r="B526" s="25">
        <v>921</v>
      </c>
      <c r="C526" s="25" t="s">
        <v>53</v>
      </c>
      <c r="D526" s="25" t="s">
        <v>34</v>
      </c>
      <c r="E526" s="25" t="s">
        <v>308</v>
      </c>
      <c r="F526" s="35">
        <v>610</v>
      </c>
      <c r="G526" s="33"/>
      <c r="H526" s="23"/>
      <c r="I526" s="23"/>
      <c r="J526" s="23"/>
      <c r="K526" s="23"/>
      <c r="L526" s="34">
        <f>L527</f>
        <v>504000</v>
      </c>
      <c r="M526" s="34"/>
      <c r="N526" s="34"/>
      <c r="O526" s="34"/>
      <c r="P526" s="34"/>
      <c r="Q526" s="34">
        <f>Q527</f>
        <v>504000</v>
      </c>
      <c r="R526" s="17"/>
    </row>
    <row r="527" spans="1:18" ht="12.75">
      <c r="A527" s="5" t="s">
        <v>263</v>
      </c>
      <c r="B527" s="25">
        <v>921</v>
      </c>
      <c r="C527" s="25" t="s">
        <v>53</v>
      </c>
      <c r="D527" s="25" t="s">
        <v>34</v>
      </c>
      <c r="E527" s="25" t="s">
        <v>308</v>
      </c>
      <c r="F527" s="35">
        <v>612</v>
      </c>
      <c r="G527" s="33"/>
      <c r="H527" s="23"/>
      <c r="I527" s="23"/>
      <c r="J527" s="23"/>
      <c r="K527" s="23"/>
      <c r="L527" s="23">
        <v>504000</v>
      </c>
      <c r="M527" s="23"/>
      <c r="N527" s="23"/>
      <c r="O527" s="23"/>
      <c r="P527" s="23"/>
      <c r="Q527" s="34">
        <f>G527+H527+I527+J527+K527+L527+M527+N527</f>
        <v>504000</v>
      </c>
      <c r="R527" s="17"/>
    </row>
    <row r="528" spans="1:18" ht="12.75">
      <c r="A528" s="5" t="s">
        <v>268</v>
      </c>
      <c r="B528" s="25">
        <v>921</v>
      </c>
      <c r="C528" s="25" t="s">
        <v>53</v>
      </c>
      <c r="D528" s="25" t="s">
        <v>34</v>
      </c>
      <c r="E528" s="47" t="s">
        <v>269</v>
      </c>
      <c r="F528" s="35"/>
      <c r="G528" s="33"/>
      <c r="H528" s="34">
        <f>H529</f>
        <v>418887.84</v>
      </c>
      <c r="I528" s="34"/>
      <c r="J528" s="34"/>
      <c r="K528" s="34"/>
      <c r="L528" s="34"/>
      <c r="M528" s="34"/>
      <c r="N528" s="34"/>
      <c r="O528" s="34">
        <f aca="true" t="shared" si="35" ref="O528:Q530">O529</f>
        <v>67257.96</v>
      </c>
      <c r="P528" s="34">
        <f t="shared" si="35"/>
        <v>0.1</v>
      </c>
      <c r="Q528" s="34">
        <f t="shared" si="35"/>
        <v>486145.9</v>
      </c>
      <c r="R528" s="17"/>
    </row>
    <row r="529" spans="1:18" ht="38.25">
      <c r="A529" s="5" t="s">
        <v>235</v>
      </c>
      <c r="B529" s="25">
        <v>921</v>
      </c>
      <c r="C529" s="25" t="s">
        <v>53</v>
      </c>
      <c r="D529" s="25" t="s">
        <v>34</v>
      </c>
      <c r="E529" s="25" t="s">
        <v>269</v>
      </c>
      <c r="F529" s="35">
        <v>600</v>
      </c>
      <c r="G529" s="33"/>
      <c r="H529" s="34">
        <f>H530</f>
        <v>418887.84</v>
      </c>
      <c r="I529" s="34"/>
      <c r="J529" s="34"/>
      <c r="K529" s="34"/>
      <c r="L529" s="34"/>
      <c r="M529" s="34"/>
      <c r="N529" s="34"/>
      <c r="O529" s="34">
        <f t="shared" si="35"/>
        <v>67257.96</v>
      </c>
      <c r="P529" s="34">
        <f t="shared" si="35"/>
        <v>0.1</v>
      </c>
      <c r="Q529" s="34">
        <f t="shared" si="35"/>
        <v>486145.9</v>
      </c>
      <c r="R529" s="17"/>
    </row>
    <row r="530" spans="1:18" ht="12.75">
      <c r="A530" s="5" t="s">
        <v>118</v>
      </c>
      <c r="B530" s="25">
        <v>921</v>
      </c>
      <c r="C530" s="25" t="s">
        <v>53</v>
      </c>
      <c r="D530" s="25" t="s">
        <v>34</v>
      </c>
      <c r="E530" s="25" t="s">
        <v>269</v>
      </c>
      <c r="F530" s="35">
        <v>610</v>
      </c>
      <c r="G530" s="33"/>
      <c r="H530" s="34">
        <f>H531</f>
        <v>418887.84</v>
      </c>
      <c r="I530" s="34"/>
      <c r="J530" s="34"/>
      <c r="K530" s="34"/>
      <c r="L530" s="34"/>
      <c r="M530" s="34"/>
      <c r="N530" s="34"/>
      <c r="O530" s="34">
        <f t="shared" si="35"/>
        <v>67257.96</v>
      </c>
      <c r="P530" s="34">
        <f t="shared" si="35"/>
        <v>0.1</v>
      </c>
      <c r="Q530" s="34">
        <f t="shared" si="35"/>
        <v>486145.9</v>
      </c>
      <c r="R530" s="17"/>
    </row>
    <row r="531" spans="1:18" ht="12.75">
      <c r="A531" s="5" t="s">
        <v>263</v>
      </c>
      <c r="B531" s="25">
        <v>921</v>
      </c>
      <c r="C531" s="25" t="s">
        <v>53</v>
      </c>
      <c r="D531" s="25" t="s">
        <v>34</v>
      </c>
      <c r="E531" s="25" t="s">
        <v>269</v>
      </c>
      <c r="F531" s="35">
        <v>612</v>
      </c>
      <c r="G531" s="33"/>
      <c r="H531" s="23">
        <v>418887.84</v>
      </c>
      <c r="I531" s="23"/>
      <c r="J531" s="23"/>
      <c r="K531" s="23"/>
      <c r="L531" s="23"/>
      <c r="M531" s="23"/>
      <c r="N531" s="23"/>
      <c r="O531" s="23">
        <v>67257.96</v>
      </c>
      <c r="P531" s="23">
        <v>0.1</v>
      </c>
      <c r="Q531" s="34">
        <f>G531+H531+I531+J531+K531+L531+M531+N531+P531+O531</f>
        <v>486145.9</v>
      </c>
      <c r="R531" s="17"/>
    </row>
    <row r="532" spans="1:18" ht="12.75">
      <c r="A532" s="27" t="s">
        <v>69</v>
      </c>
      <c r="B532" s="28">
        <v>921</v>
      </c>
      <c r="C532" s="28" t="s">
        <v>53</v>
      </c>
      <c r="D532" s="28" t="s">
        <v>46</v>
      </c>
      <c r="E532" s="25"/>
      <c r="F532" s="35"/>
      <c r="G532" s="33">
        <f>G537+G548+G552+G556+G567</f>
        <v>28686664</v>
      </c>
      <c r="H532" s="34">
        <f>H537+H548+H552+H556+H567</f>
        <v>2415.68</v>
      </c>
      <c r="I532" s="34">
        <f>I537+I548+I552+I556+I567</f>
        <v>1023000</v>
      </c>
      <c r="J532" s="34"/>
      <c r="K532" s="34">
        <f>K537+K548+K552+K556+K567</f>
        <v>1665297</v>
      </c>
      <c r="L532" s="34">
        <f>L537+L548+L552+L556+L567+L563</f>
        <v>234298</v>
      </c>
      <c r="M532" s="34">
        <f>M537+M548+M552+M556+M567+M563</f>
        <v>582466.96</v>
      </c>
      <c r="N532" s="34">
        <f>N537+N548+N552+N556+N567+N563</f>
        <v>217716.2</v>
      </c>
      <c r="O532" s="34">
        <f>O537+O548+O552+O556+O567+O563+O533</f>
        <v>1055921.38</v>
      </c>
      <c r="P532" s="34">
        <f>P537+P548+P552+P556+P567+P563+P533</f>
        <v>637584</v>
      </c>
      <c r="Q532" s="34">
        <f>Q537+Q548+Q552+Q556+Q567+Q563+Q533</f>
        <v>34105363.22</v>
      </c>
      <c r="R532" s="17"/>
    </row>
    <row r="533" spans="1:18" ht="12.75">
      <c r="A533" s="5" t="s">
        <v>326</v>
      </c>
      <c r="B533" s="25">
        <v>921</v>
      </c>
      <c r="C533" s="25" t="s">
        <v>53</v>
      </c>
      <c r="D533" s="25" t="s">
        <v>46</v>
      </c>
      <c r="E533" s="25" t="s">
        <v>327</v>
      </c>
      <c r="F533" s="35"/>
      <c r="G533" s="33"/>
      <c r="H533" s="34"/>
      <c r="I533" s="34"/>
      <c r="J533" s="34"/>
      <c r="K533" s="34"/>
      <c r="L533" s="34"/>
      <c r="M533" s="34"/>
      <c r="N533" s="34"/>
      <c r="O533" s="34">
        <f aca="true" t="shared" si="36" ref="O533:Q535">O534</f>
        <v>85000</v>
      </c>
      <c r="P533" s="34"/>
      <c r="Q533" s="34">
        <f t="shared" si="36"/>
        <v>85000</v>
      </c>
      <c r="R533" s="17"/>
    </row>
    <row r="534" spans="1:18" ht="38.25">
      <c r="A534" s="5" t="s">
        <v>235</v>
      </c>
      <c r="B534" s="25">
        <v>921</v>
      </c>
      <c r="C534" s="25" t="s">
        <v>53</v>
      </c>
      <c r="D534" s="25" t="s">
        <v>46</v>
      </c>
      <c r="E534" s="25" t="s">
        <v>327</v>
      </c>
      <c r="F534" s="35">
        <v>600</v>
      </c>
      <c r="G534" s="33"/>
      <c r="H534" s="34"/>
      <c r="I534" s="34"/>
      <c r="J534" s="34"/>
      <c r="K534" s="34"/>
      <c r="L534" s="34"/>
      <c r="M534" s="34"/>
      <c r="N534" s="34"/>
      <c r="O534" s="34">
        <f t="shared" si="36"/>
        <v>85000</v>
      </c>
      <c r="P534" s="34"/>
      <c r="Q534" s="34">
        <f t="shared" si="36"/>
        <v>85000</v>
      </c>
      <c r="R534" s="17"/>
    </row>
    <row r="535" spans="1:18" ht="12.75">
      <c r="A535" s="5" t="s">
        <v>118</v>
      </c>
      <c r="B535" s="25">
        <v>921</v>
      </c>
      <c r="C535" s="25" t="s">
        <v>53</v>
      </c>
      <c r="D535" s="25" t="s">
        <v>46</v>
      </c>
      <c r="E535" s="25" t="s">
        <v>327</v>
      </c>
      <c r="F535" s="35">
        <v>610</v>
      </c>
      <c r="G535" s="33"/>
      <c r="H535" s="34"/>
      <c r="I535" s="34"/>
      <c r="J535" s="34"/>
      <c r="K535" s="34"/>
      <c r="L535" s="34"/>
      <c r="M535" s="34"/>
      <c r="N535" s="34"/>
      <c r="O535" s="34">
        <f t="shared" si="36"/>
        <v>85000</v>
      </c>
      <c r="P535" s="34"/>
      <c r="Q535" s="34">
        <f t="shared" si="36"/>
        <v>85000</v>
      </c>
      <c r="R535" s="17"/>
    </row>
    <row r="536" spans="1:18" ht="12.75">
      <c r="A536" s="5" t="s">
        <v>263</v>
      </c>
      <c r="B536" s="25">
        <v>921</v>
      </c>
      <c r="C536" s="25" t="s">
        <v>53</v>
      </c>
      <c r="D536" s="25" t="s">
        <v>46</v>
      </c>
      <c r="E536" s="25" t="s">
        <v>327</v>
      </c>
      <c r="F536" s="35">
        <v>612</v>
      </c>
      <c r="G536" s="33"/>
      <c r="H536" s="34"/>
      <c r="I536" s="34"/>
      <c r="J536" s="34"/>
      <c r="K536" s="34"/>
      <c r="L536" s="34"/>
      <c r="M536" s="34"/>
      <c r="N536" s="34"/>
      <c r="O536" s="34">
        <v>85000</v>
      </c>
      <c r="P536" s="34"/>
      <c r="Q536" s="34">
        <f>O536</f>
        <v>85000</v>
      </c>
      <c r="R536" s="17"/>
    </row>
    <row r="537" spans="1:18" ht="25.5">
      <c r="A537" s="36" t="s">
        <v>144</v>
      </c>
      <c r="B537" s="25">
        <v>921</v>
      </c>
      <c r="C537" s="25" t="s">
        <v>53</v>
      </c>
      <c r="D537" s="25" t="s">
        <v>46</v>
      </c>
      <c r="E537" s="25" t="s">
        <v>223</v>
      </c>
      <c r="F537" s="32" t="s">
        <v>0</v>
      </c>
      <c r="G537" s="33">
        <f>G538+G542+G544</f>
        <v>4676000</v>
      </c>
      <c r="H537" s="34">
        <f>H538+H542+H544</f>
        <v>2415.68</v>
      </c>
      <c r="I537" s="34"/>
      <c r="J537" s="34"/>
      <c r="K537" s="34"/>
      <c r="L537" s="34"/>
      <c r="M537" s="34"/>
      <c r="N537" s="34"/>
      <c r="O537" s="34">
        <f>O538+O542+O544</f>
        <v>0</v>
      </c>
      <c r="P537" s="34"/>
      <c r="Q537" s="34">
        <f>Q538+Q542+Q544</f>
        <v>4678415.68</v>
      </c>
      <c r="R537" s="17"/>
    </row>
    <row r="538" spans="1:18" ht="63.75">
      <c r="A538" s="5" t="s">
        <v>20</v>
      </c>
      <c r="B538" s="25">
        <v>921</v>
      </c>
      <c r="C538" s="25" t="s">
        <v>53</v>
      </c>
      <c r="D538" s="25" t="s">
        <v>46</v>
      </c>
      <c r="E538" s="25" t="s">
        <v>223</v>
      </c>
      <c r="F538" s="35" t="s">
        <v>21</v>
      </c>
      <c r="G538" s="33">
        <f>G539</f>
        <v>4312078</v>
      </c>
      <c r="H538" s="34">
        <f>H539</f>
        <v>2415.68</v>
      </c>
      <c r="I538" s="34"/>
      <c r="J538" s="34"/>
      <c r="K538" s="34"/>
      <c r="L538" s="34"/>
      <c r="M538" s="34"/>
      <c r="N538" s="34"/>
      <c r="O538" s="34"/>
      <c r="P538" s="34"/>
      <c r="Q538" s="34">
        <f>Q539</f>
        <v>4314493.68</v>
      </c>
      <c r="R538" s="17"/>
    </row>
    <row r="539" spans="1:18" ht="25.5">
      <c r="A539" s="5" t="s">
        <v>22</v>
      </c>
      <c r="B539" s="25">
        <v>921</v>
      </c>
      <c r="C539" s="25" t="s">
        <v>53</v>
      </c>
      <c r="D539" s="25" t="s">
        <v>46</v>
      </c>
      <c r="E539" s="25" t="s">
        <v>223</v>
      </c>
      <c r="F539" s="35" t="s">
        <v>23</v>
      </c>
      <c r="G539" s="33">
        <f>G540+G541</f>
        <v>4312078</v>
      </c>
      <c r="H539" s="34">
        <f>H540+H541</f>
        <v>2415.68</v>
      </c>
      <c r="I539" s="34"/>
      <c r="J539" s="34"/>
      <c r="K539" s="34"/>
      <c r="L539" s="34"/>
      <c r="M539" s="34"/>
      <c r="N539" s="34"/>
      <c r="O539" s="34"/>
      <c r="P539" s="34"/>
      <c r="Q539" s="34">
        <f>Q540+Q541</f>
        <v>4314493.68</v>
      </c>
      <c r="R539" s="17"/>
    </row>
    <row r="540" spans="1:18" ht="25.5">
      <c r="A540" s="5" t="s">
        <v>22</v>
      </c>
      <c r="B540" s="25">
        <v>921</v>
      </c>
      <c r="C540" s="25" t="s">
        <v>53</v>
      </c>
      <c r="D540" s="25" t="s">
        <v>46</v>
      </c>
      <c r="E540" s="25" t="s">
        <v>223</v>
      </c>
      <c r="F540" s="35">
        <v>121</v>
      </c>
      <c r="G540" s="33">
        <v>4169978</v>
      </c>
      <c r="H540" s="23">
        <v>2415.68</v>
      </c>
      <c r="I540" s="23"/>
      <c r="J540" s="23"/>
      <c r="K540" s="23"/>
      <c r="L540" s="23"/>
      <c r="M540" s="23"/>
      <c r="N540" s="23"/>
      <c r="O540" s="23"/>
      <c r="P540" s="23"/>
      <c r="Q540" s="34">
        <f>G540+H540+I540+J540+K540+L540+M540+N540</f>
        <v>4172393.68</v>
      </c>
      <c r="R540" s="17"/>
    </row>
    <row r="541" spans="1:18" ht="38.25">
      <c r="A541" s="5" t="s">
        <v>143</v>
      </c>
      <c r="B541" s="25">
        <v>921</v>
      </c>
      <c r="C541" s="25" t="s">
        <v>53</v>
      </c>
      <c r="D541" s="25" t="s">
        <v>46</v>
      </c>
      <c r="E541" s="25" t="s">
        <v>223</v>
      </c>
      <c r="F541" s="35">
        <v>122</v>
      </c>
      <c r="G541" s="33">
        <v>142100</v>
      </c>
      <c r="H541" s="23"/>
      <c r="I541" s="23"/>
      <c r="J541" s="23"/>
      <c r="K541" s="23"/>
      <c r="L541" s="23"/>
      <c r="M541" s="23"/>
      <c r="N541" s="23"/>
      <c r="O541" s="23"/>
      <c r="P541" s="23"/>
      <c r="Q541" s="34">
        <f>G541+H541+I541+J541+K541+L541+M541+N541</f>
        <v>142100</v>
      </c>
      <c r="R541" s="17"/>
    </row>
    <row r="542" spans="1:18" ht="25.5">
      <c r="A542" s="5" t="s">
        <v>24</v>
      </c>
      <c r="B542" s="25">
        <v>921</v>
      </c>
      <c r="C542" s="25" t="s">
        <v>53</v>
      </c>
      <c r="D542" s="25" t="s">
        <v>46</v>
      </c>
      <c r="E542" s="25" t="s">
        <v>223</v>
      </c>
      <c r="F542" s="35" t="s">
        <v>25</v>
      </c>
      <c r="G542" s="33">
        <f>G543</f>
        <v>360722</v>
      </c>
      <c r="H542" s="23"/>
      <c r="I542" s="23"/>
      <c r="J542" s="23"/>
      <c r="K542" s="23"/>
      <c r="L542" s="23"/>
      <c r="M542" s="23"/>
      <c r="N542" s="23"/>
      <c r="O542" s="34">
        <f>O543</f>
        <v>-87.22</v>
      </c>
      <c r="P542" s="34"/>
      <c r="Q542" s="34">
        <f>Q543</f>
        <v>360634.78</v>
      </c>
      <c r="R542" s="17"/>
    </row>
    <row r="543" spans="1:18" ht="38.25">
      <c r="A543" s="5" t="s">
        <v>26</v>
      </c>
      <c r="B543" s="25">
        <v>921</v>
      </c>
      <c r="C543" s="25" t="s">
        <v>53</v>
      </c>
      <c r="D543" s="25" t="s">
        <v>46</v>
      </c>
      <c r="E543" s="25" t="s">
        <v>223</v>
      </c>
      <c r="F543" s="35" t="s">
        <v>27</v>
      </c>
      <c r="G543" s="33">
        <v>360722</v>
      </c>
      <c r="H543" s="23"/>
      <c r="I543" s="23"/>
      <c r="J543" s="23"/>
      <c r="K543" s="23"/>
      <c r="L543" s="23"/>
      <c r="M543" s="23"/>
      <c r="N543" s="23"/>
      <c r="O543" s="23">
        <v>-87.22</v>
      </c>
      <c r="P543" s="23"/>
      <c r="Q543" s="34">
        <f>G543+H543+I543+J543+K543+L543+M543+N543+O543</f>
        <v>360634.78</v>
      </c>
      <c r="R543" s="17"/>
    </row>
    <row r="544" spans="1:18" ht="12.75">
      <c r="A544" s="5" t="s">
        <v>28</v>
      </c>
      <c r="B544" s="25">
        <v>921</v>
      </c>
      <c r="C544" s="25" t="s">
        <v>53</v>
      </c>
      <c r="D544" s="25" t="s">
        <v>46</v>
      </c>
      <c r="E544" s="25" t="s">
        <v>223</v>
      </c>
      <c r="F544" s="35" t="s">
        <v>29</v>
      </c>
      <c r="G544" s="33">
        <f>G545</f>
        <v>3200</v>
      </c>
      <c r="H544" s="23"/>
      <c r="I544" s="23"/>
      <c r="J544" s="23"/>
      <c r="K544" s="23"/>
      <c r="L544" s="23"/>
      <c r="M544" s="23"/>
      <c r="N544" s="23"/>
      <c r="O544" s="34">
        <f>O545</f>
        <v>87.22</v>
      </c>
      <c r="P544" s="34"/>
      <c r="Q544" s="34">
        <f>Q545</f>
        <v>3287.22</v>
      </c>
      <c r="R544" s="17"/>
    </row>
    <row r="545" spans="1:18" ht="12.75">
      <c r="A545" s="5" t="s">
        <v>102</v>
      </c>
      <c r="B545" s="25">
        <v>921</v>
      </c>
      <c r="C545" s="25" t="s">
        <v>53</v>
      </c>
      <c r="D545" s="25" t="s">
        <v>46</v>
      </c>
      <c r="E545" s="25" t="s">
        <v>223</v>
      </c>
      <c r="F545" s="35">
        <v>850</v>
      </c>
      <c r="G545" s="33">
        <f>G546+G547</f>
        <v>3200</v>
      </c>
      <c r="H545" s="23"/>
      <c r="I545" s="23"/>
      <c r="J545" s="23"/>
      <c r="K545" s="23"/>
      <c r="L545" s="23"/>
      <c r="M545" s="23"/>
      <c r="N545" s="23"/>
      <c r="O545" s="34">
        <f>O546+O547</f>
        <v>87.22</v>
      </c>
      <c r="P545" s="34"/>
      <c r="Q545" s="34">
        <f>Q546+Q547</f>
        <v>3287.22</v>
      </c>
      <c r="R545" s="17"/>
    </row>
    <row r="546" spans="1:18" ht="25.5" hidden="1">
      <c r="A546" s="5" t="s">
        <v>30</v>
      </c>
      <c r="B546" s="25">
        <v>921</v>
      </c>
      <c r="C546" s="25" t="s">
        <v>53</v>
      </c>
      <c r="D546" s="25" t="s">
        <v>46</v>
      </c>
      <c r="E546" s="25" t="s">
        <v>223</v>
      </c>
      <c r="F546" s="35" t="s">
        <v>31</v>
      </c>
      <c r="G546" s="33">
        <v>0</v>
      </c>
      <c r="H546" s="23"/>
      <c r="I546" s="23"/>
      <c r="J546" s="23"/>
      <c r="K546" s="23"/>
      <c r="L546" s="23"/>
      <c r="M546" s="23"/>
      <c r="N546" s="23"/>
      <c r="O546" s="23"/>
      <c r="P546" s="23"/>
      <c r="Q546" s="34">
        <v>0</v>
      </c>
      <c r="R546" s="17"/>
    </row>
    <row r="547" spans="1:18" ht="12.75">
      <c r="A547" s="5" t="s">
        <v>32</v>
      </c>
      <c r="B547" s="25">
        <v>921</v>
      </c>
      <c r="C547" s="25" t="s">
        <v>53</v>
      </c>
      <c r="D547" s="25" t="s">
        <v>46</v>
      </c>
      <c r="E547" s="25" t="s">
        <v>223</v>
      </c>
      <c r="F547" s="35" t="s">
        <v>33</v>
      </c>
      <c r="G547" s="33">
        <v>3200</v>
      </c>
      <c r="H547" s="23"/>
      <c r="I547" s="23"/>
      <c r="J547" s="23"/>
      <c r="K547" s="23"/>
      <c r="L547" s="23"/>
      <c r="M547" s="23"/>
      <c r="N547" s="23"/>
      <c r="O547" s="23">
        <v>87.22</v>
      </c>
      <c r="P547" s="23"/>
      <c r="Q547" s="34">
        <f>G547+H547+I547+J547+K547+L547+M547+N547+O547</f>
        <v>3287.22</v>
      </c>
      <c r="R547" s="17"/>
    </row>
    <row r="548" spans="1:18" ht="89.25">
      <c r="A548" s="36" t="s">
        <v>224</v>
      </c>
      <c r="B548" s="25">
        <v>921</v>
      </c>
      <c r="C548" s="25" t="s">
        <v>53</v>
      </c>
      <c r="D548" s="25" t="s">
        <v>46</v>
      </c>
      <c r="E548" s="25" t="s">
        <v>225</v>
      </c>
      <c r="F548" s="32" t="s">
        <v>0</v>
      </c>
      <c r="G548" s="33">
        <f>G549</f>
        <v>1212843</v>
      </c>
      <c r="H548" s="23"/>
      <c r="I548" s="23"/>
      <c r="J548" s="23"/>
      <c r="K548" s="23"/>
      <c r="L548" s="23"/>
      <c r="M548" s="23"/>
      <c r="N548" s="23"/>
      <c r="O548" s="23"/>
      <c r="P548" s="23"/>
      <c r="Q548" s="34">
        <f>Q549</f>
        <v>1212843</v>
      </c>
      <c r="R548" s="17"/>
    </row>
    <row r="549" spans="1:18" ht="38.25">
      <c r="A549" s="5" t="s">
        <v>235</v>
      </c>
      <c r="B549" s="25">
        <v>921</v>
      </c>
      <c r="C549" s="25" t="s">
        <v>53</v>
      </c>
      <c r="D549" s="25" t="s">
        <v>46</v>
      </c>
      <c r="E549" s="25" t="s">
        <v>225</v>
      </c>
      <c r="F549" s="35" t="s">
        <v>39</v>
      </c>
      <c r="G549" s="33">
        <f>G550</f>
        <v>1212843</v>
      </c>
      <c r="H549" s="23"/>
      <c r="I549" s="23"/>
      <c r="J549" s="23"/>
      <c r="K549" s="23"/>
      <c r="L549" s="23"/>
      <c r="M549" s="23"/>
      <c r="N549" s="23"/>
      <c r="O549" s="23"/>
      <c r="P549" s="23"/>
      <c r="Q549" s="34">
        <f>Q550</f>
        <v>1212843</v>
      </c>
      <c r="R549" s="17"/>
    </row>
    <row r="550" spans="1:18" ht="12.75">
      <c r="A550" s="5" t="s">
        <v>118</v>
      </c>
      <c r="B550" s="25">
        <v>921</v>
      </c>
      <c r="C550" s="25" t="s">
        <v>53</v>
      </c>
      <c r="D550" s="25" t="s">
        <v>46</v>
      </c>
      <c r="E550" s="25" t="s">
        <v>225</v>
      </c>
      <c r="F550" s="35">
        <v>610</v>
      </c>
      <c r="G550" s="33">
        <f>G551</f>
        <v>1212843</v>
      </c>
      <c r="H550" s="23"/>
      <c r="I550" s="23"/>
      <c r="J550" s="23"/>
      <c r="K550" s="23"/>
      <c r="L550" s="23"/>
      <c r="M550" s="23"/>
      <c r="N550" s="23"/>
      <c r="O550" s="23"/>
      <c r="P550" s="23"/>
      <c r="Q550" s="34">
        <f>Q551</f>
        <v>1212843</v>
      </c>
      <c r="R550" s="17"/>
    </row>
    <row r="551" spans="1:18" ht="51">
      <c r="A551" s="5" t="s">
        <v>40</v>
      </c>
      <c r="B551" s="25">
        <v>921</v>
      </c>
      <c r="C551" s="25" t="s">
        <v>53</v>
      </c>
      <c r="D551" s="25" t="s">
        <v>46</v>
      </c>
      <c r="E551" s="25" t="s">
        <v>225</v>
      </c>
      <c r="F551" s="35" t="s">
        <v>41</v>
      </c>
      <c r="G551" s="33">
        <v>1212843</v>
      </c>
      <c r="H551" s="23"/>
      <c r="I551" s="23"/>
      <c r="J551" s="23"/>
      <c r="K551" s="23"/>
      <c r="L551" s="23"/>
      <c r="M551" s="23"/>
      <c r="N551" s="23"/>
      <c r="O551" s="23"/>
      <c r="P551" s="23"/>
      <c r="Q551" s="34">
        <f>G551+H551+I551+J551+K551+L551+M551+N551</f>
        <v>1212843</v>
      </c>
      <c r="R551" s="17"/>
    </row>
    <row r="552" spans="1:18" ht="63.75">
      <c r="A552" s="36" t="s">
        <v>226</v>
      </c>
      <c r="B552" s="25">
        <v>921</v>
      </c>
      <c r="C552" s="25" t="s">
        <v>53</v>
      </c>
      <c r="D552" s="25" t="s">
        <v>46</v>
      </c>
      <c r="E552" s="25" t="s">
        <v>227</v>
      </c>
      <c r="F552" s="35"/>
      <c r="G552" s="33">
        <f>G553</f>
        <v>21241220</v>
      </c>
      <c r="H552" s="23"/>
      <c r="I552" s="23"/>
      <c r="J552" s="23"/>
      <c r="K552" s="23"/>
      <c r="L552" s="23"/>
      <c r="M552" s="23"/>
      <c r="N552" s="23"/>
      <c r="O552" s="23"/>
      <c r="P552" s="23"/>
      <c r="Q552" s="34">
        <f>Q553</f>
        <v>21241220</v>
      </c>
      <c r="R552" s="17"/>
    </row>
    <row r="553" spans="1:18" ht="38.25">
      <c r="A553" s="5" t="s">
        <v>235</v>
      </c>
      <c r="B553" s="25">
        <v>921</v>
      </c>
      <c r="C553" s="25" t="s">
        <v>53</v>
      </c>
      <c r="D553" s="25" t="s">
        <v>46</v>
      </c>
      <c r="E553" s="25" t="s">
        <v>227</v>
      </c>
      <c r="F553" s="35" t="s">
        <v>39</v>
      </c>
      <c r="G553" s="33">
        <f>G554</f>
        <v>21241220</v>
      </c>
      <c r="H553" s="23"/>
      <c r="I553" s="23"/>
      <c r="J553" s="23"/>
      <c r="K553" s="23"/>
      <c r="L553" s="23"/>
      <c r="M553" s="23"/>
      <c r="N553" s="23"/>
      <c r="O553" s="23"/>
      <c r="P553" s="23"/>
      <c r="Q553" s="34">
        <f>Q554</f>
        <v>21241220</v>
      </c>
      <c r="R553" s="17"/>
    </row>
    <row r="554" spans="1:18" ht="12.75">
      <c r="A554" s="5" t="s">
        <v>118</v>
      </c>
      <c r="B554" s="25">
        <v>921</v>
      </c>
      <c r="C554" s="25" t="s">
        <v>53</v>
      </c>
      <c r="D554" s="25" t="s">
        <v>46</v>
      </c>
      <c r="E554" s="25" t="s">
        <v>227</v>
      </c>
      <c r="F554" s="35">
        <v>610</v>
      </c>
      <c r="G554" s="33">
        <f>G555</f>
        <v>21241220</v>
      </c>
      <c r="H554" s="23"/>
      <c r="I554" s="23"/>
      <c r="J554" s="23"/>
      <c r="K554" s="23"/>
      <c r="L554" s="23"/>
      <c r="M554" s="23"/>
      <c r="N554" s="23"/>
      <c r="O554" s="23"/>
      <c r="P554" s="23"/>
      <c r="Q554" s="34">
        <f>Q555</f>
        <v>21241220</v>
      </c>
      <c r="R554" s="17"/>
    </row>
    <row r="555" spans="1:18" ht="51">
      <c r="A555" s="5" t="s">
        <v>40</v>
      </c>
      <c r="B555" s="25">
        <v>921</v>
      </c>
      <c r="C555" s="25" t="s">
        <v>53</v>
      </c>
      <c r="D555" s="25" t="s">
        <v>46</v>
      </c>
      <c r="E555" s="25" t="s">
        <v>227</v>
      </c>
      <c r="F555" s="35" t="s">
        <v>41</v>
      </c>
      <c r="G555" s="33">
        <v>21241220</v>
      </c>
      <c r="H555" s="23"/>
      <c r="I555" s="23"/>
      <c r="J555" s="23"/>
      <c r="K555" s="23"/>
      <c r="L555" s="23"/>
      <c r="M555" s="23"/>
      <c r="N555" s="23"/>
      <c r="O555" s="23"/>
      <c r="P555" s="23"/>
      <c r="Q555" s="34">
        <f>G555+H555+I555+J555+K555+L555+M555+N555</f>
        <v>21241220</v>
      </c>
      <c r="R555" s="17"/>
    </row>
    <row r="556" spans="1:18" ht="25.5">
      <c r="A556" s="36" t="s">
        <v>228</v>
      </c>
      <c r="B556" s="25">
        <v>921</v>
      </c>
      <c r="C556" s="25" t="s">
        <v>53</v>
      </c>
      <c r="D556" s="25" t="s">
        <v>46</v>
      </c>
      <c r="E556" s="25" t="s">
        <v>229</v>
      </c>
      <c r="F556" s="35"/>
      <c r="G556" s="33">
        <f>G559</f>
        <v>1503221</v>
      </c>
      <c r="H556" s="34">
        <f>H559</f>
        <v>0</v>
      </c>
      <c r="I556" s="34">
        <f>I559</f>
        <v>1023000</v>
      </c>
      <c r="J556" s="34"/>
      <c r="K556" s="34">
        <f>K559</f>
        <v>1665297</v>
      </c>
      <c r="L556" s="34">
        <f>L559</f>
        <v>234298</v>
      </c>
      <c r="M556" s="34">
        <f>M559</f>
        <v>582466.96</v>
      </c>
      <c r="N556" s="34">
        <f>N559+N557</f>
        <v>217716.2</v>
      </c>
      <c r="O556" s="34">
        <f>O559+O557</f>
        <v>970921.38</v>
      </c>
      <c r="P556" s="34">
        <f>P559+P557</f>
        <v>607584</v>
      </c>
      <c r="Q556" s="34">
        <f>Q559+Q557</f>
        <v>6804504.54</v>
      </c>
      <c r="R556" s="17"/>
    </row>
    <row r="557" spans="1:18" ht="25.5">
      <c r="A557" s="5" t="s">
        <v>24</v>
      </c>
      <c r="B557" s="25">
        <v>921</v>
      </c>
      <c r="C557" s="25" t="s">
        <v>53</v>
      </c>
      <c r="D557" s="25" t="s">
        <v>46</v>
      </c>
      <c r="E557" s="25" t="s">
        <v>229</v>
      </c>
      <c r="F557" s="35" t="s">
        <v>25</v>
      </c>
      <c r="G557" s="33"/>
      <c r="H557" s="34"/>
      <c r="I557" s="34"/>
      <c r="J557" s="34"/>
      <c r="K557" s="34"/>
      <c r="L557" s="34"/>
      <c r="M557" s="34"/>
      <c r="N557" s="34">
        <f>N558</f>
        <v>17516.2</v>
      </c>
      <c r="O557" s="34">
        <f>O558</f>
        <v>66720</v>
      </c>
      <c r="P557" s="34"/>
      <c r="Q557" s="34">
        <f>Q558</f>
        <v>84236.2</v>
      </c>
      <c r="R557" s="17"/>
    </row>
    <row r="558" spans="1:18" ht="38.25">
      <c r="A558" s="5" t="s">
        <v>26</v>
      </c>
      <c r="B558" s="25">
        <v>921</v>
      </c>
      <c r="C558" s="25" t="s">
        <v>53</v>
      </c>
      <c r="D558" s="25" t="s">
        <v>46</v>
      </c>
      <c r="E558" s="25" t="s">
        <v>229</v>
      </c>
      <c r="F558" s="35" t="s">
        <v>27</v>
      </c>
      <c r="G558" s="33"/>
      <c r="H558" s="34"/>
      <c r="I558" s="34"/>
      <c r="J558" s="34"/>
      <c r="K558" s="34"/>
      <c r="L558" s="34"/>
      <c r="M558" s="34"/>
      <c r="N558" s="34">
        <v>17516.2</v>
      </c>
      <c r="O558" s="34">
        <v>66720</v>
      </c>
      <c r="P558" s="34"/>
      <c r="Q558" s="34">
        <f>G558+H558+I558+J558+K558+L558+M558+N558+O558</f>
        <v>84236.2</v>
      </c>
      <c r="R558" s="17"/>
    </row>
    <row r="559" spans="1:18" ht="38.25">
      <c r="A559" s="5" t="s">
        <v>235</v>
      </c>
      <c r="B559" s="25">
        <v>921</v>
      </c>
      <c r="C559" s="25" t="s">
        <v>53</v>
      </c>
      <c r="D559" s="25" t="s">
        <v>46</v>
      </c>
      <c r="E559" s="25" t="s">
        <v>229</v>
      </c>
      <c r="F559" s="35" t="s">
        <v>39</v>
      </c>
      <c r="G559" s="33">
        <f aca="true" t="shared" si="37" ref="G559:Q559">G560</f>
        <v>1503221</v>
      </c>
      <c r="H559" s="34">
        <f t="shared" si="37"/>
        <v>0</v>
      </c>
      <c r="I559" s="34">
        <f t="shared" si="37"/>
        <v>1023000</v>
      </c>
      <c r="J559" s="34"/>
      <c r="K559" s="34">
        <f t="shared" si="37"/>
        <v>1665297</v>
      </c>
      <c r="L559" s="34">
        <f t="shared" si="37"/>
        <v>234298</v>
      </c>
      <c r="M559" s="34">
        <f t="shared" si="37"/>
        <v>582466.96</v>
      </c>
      <c r="N559" s="34">
        <f t="shared" si="37"/>
        <v>200200</v>
      </c>
      <c r="O559" s="34">
        <f t="shared" si="37"/>
        <v>904201.38</v>
      </c>
      <c r="P559" s="34">
        <f t="shared" si="37"/>
        <v>607584</v>
      </c>
      <c r="Q559" s="34">
        <f t="shared" si="37"/>
        <v>6720268.34</v>
      </c>
      <c r="R559" s="17"/>
    </row>
    <row r="560" spans="1:18" ht="12.75">
      <c r="A560" s="5" t="s">
        <v>118</v>
      </c>
      <c r="B560" s="25">
        <v>921</v>
      </c>
      <c r="C560" s="25" t="s">
        <v>53</v>
      </c>
      <c r="D560" s="25" t="s">
        <v>46</v>
      </c>
      <c r="E560" s="25" t="s">
        <v>229</v>
      </c>
      <c r="F560" s="35">
        <v>610</v>
      </c>
      <c r="G560" s="33">
        <f>G561</f>
        <v>1503221</v>
      </c>
      <c r="H560" s="34">
        <f>H561+H562</f>
        <v>0</v>
      </c>
      <c r="I560" s="34">
        <f>I561+I562</f>
        <v>1023000</v>
      </c>
      <c r="J560" s="34"/>
      <c r="K560" s="34">
        <f aca="true" t="shared" si="38" ref="K560:Q560">K561+K562</f>
        <v>1665297</v>
      </c>
      <c r="L560" s="34">
        <f t="shared" si="38"/>
        <v>234298</v>
      </c>
      <c r="M560" s="34">
        <f t="shared" si="38"/>
        <v>582466.96</v>
      </c>
      <c r="N560" s="34">
        <f t="shared" si="38"/>
        <v>200200</v>
      </c>
      <c r="O560" s="34">
        <f t="shared" si="38"/>
        <v>904201.38</v>
      </c>
      <c r="P560" s="34">
        <f>P561+P562</f>
        <v>607584</v>
      </c>
      <c r="Q560" s="34">
        <f t="shared" si="38"/>
        <v>6720268.34</v>
      </c>
      <c r="R560" s="17"/>
    </row>
    <row r="561" spans="1:18" ht="51" hidden="1">
      <c r="A561" s="5" t="s">
        <v>40</v>
      </c>
      <c r="B561" s="25">
        <v>921</v>
      </c>
      <c r="C561" s="25" t="s">
        <v>53</v>
      </c>
      <c r="D561" s="25" t="s">
        <v>46</v>
      </c>
      <c r="E561" s="25" t="s">
        <v>229</v>
      </c>
      <c r="F561" s="35" t="s">
        <v>41</v>
      </c>
      <c r="G561" s="33">
        <v>1503221</v>
      </c>
      <c r="H561" s="23">
        <v>-1503221</v>
      </c>
      <c r="I561" s="23"/>
      <c r="J561" s="23"/>
      <c r="K561" s="23"/>
      <c r="L561" s="23"/>
      <c r="M561" s="23"/>
      <c r="N561" s="23"/>
      <c r="O561" s="23"/>
      <c r="P561" s="23"/>
      <c r="Q561" s="34">
        <f>G561+H561</f>
        <v>0</v>
      </c>
      <c r="R561" s="17"/>
    </row>
    <row r="562" spans="1:18" ht="12.75">
      <c r="A562" s="5" t="s">
        <v>263</v>
      </c>
      <c r="B562" s="25">
        <v>921</v>
      </c>
      <c r="C562" s="25" t="s">
        <v>53</v>
      </c>
      <c r="D562" s="25" t="s">
        <v>46</v>
      </c>
      <c r="E562" s="25" t="s">
        <v>229</v>
      </c>
      <c r="F562" s="35">
        <v>612</v>
      </c>
      <c r="G562" s="33"/>
      <c r="H562" s="23">
        <v>1503221</v>
      </c>
      <c r="I562" s="23">
        <v>1023000</v>
      </c>
      <c r="J562" s="23"/>
      <c r="K562" s="23">
        <v>1665297</v>
      </c>
      <c r="L562" s="23">
        <v>234298</v>
      </c>
      <c r="M562" s="23">
        <v>582466.96</v>
      </c>
      <c r="N562" s="23">
        <v>200200</v>
      </c>
      <c r="O562" s="23">
        <v>904201.38</v>
      </c>
      <c r="P562" s="23">
        <v>607584</v>
      </c>
      <c r="Q562" s="34">
        <f>G562+H562+I562+J562+K562+L562+M562+N562+P562+O562</f>
        <v>6720268.34</v>
      </c>
      <c r="R562" s="17"/>
    </row>
    <row r="563" spans="1:18" ht="24" hidden="1">
      <c r="A563" s="49" t="s">
        <v>305</v>
      </c>
      <c r="B563" s="25">
        <v>921</v>
      </c>
      <c r="C563" s="25" t="s">
        <v>53</v>
      </c>
      <c r="D563" s="25" t="s">
        <v>46</v>
      </c>
      <c r="E563" s="25" t="s">
        <v>306</v>
      </c>
      <c r="F563" s="35"/>
      <c r="G563" s="33"/>
      <c r="H563" s="23"/>
      <c r="I563" s="23"/>
      <c r="J563" s="23"/>
      <c r="K563" s="23"/>
      <c r="L563" s="23"/>
      <c r="M563" s="23"/>
      <c r="N563" s="23"/>
      <c r="O563" s="23"/>
      <c r="P563" s="23"/>
      <c r="Q563" s="34">
        <f>Q564</f>
        <v>0</v>
      </c>
      <c r="R563" s="17"/>
    </row>
    <row r="564" spans="1:18" ht="38.25" hidden="1">
      <c r="A564" s="5" t="s">
        <v>235</v>
      </c>
      <c r="B564" s="25">
        <v>921</v>
      </c>
      <c r="C564" s="25" t="s">
        <v>53</v>
      </c>
      <c r="D564" s="25" t="s">
        <v>46</v>
      </c>
      <c r="E564" s="25" t="s">
        <v>306</v>
      </c>
      <c r="F564" s="35">
        <v>600</v>
      </c>
      <c r="G564" s="33"/>
      <c r="H564" s="23"/>
      <c r="I564" s="23"/>
      <c r="J564" s="23"/>
      <c r="K564" s="23"/>
      <c r="L564" s="23"/>
      <c r="M564" s="23"/>
      <c r="N564" s="23"/>
      <c r="O564" s="23"/>
      <c r="P564" s="23"/>
      <c r="Q564" s="34">
        <f>Q565</f>
        <v>0</v>
      </c>
      <c r="R564" s="17"/>
    </row>
    <row r="565" spans="1:18" ht="12.75" hidden="1">
      <c r="A565" s="5" t="s">
        <v>118</v>
      </c>
      <c r="B565" s="25">
        <v>921</v>
      </c>
      <c r="C565" s="25" t="s">
        <v>53</v>
      </c>
      <c r="D565" s="25" t="s">
        <v>46</v>
      </c>
      <c r="E565" s="25" t="s">
        <v>306</v>
      </c>
      <c r="F565" s="35">
        <v>610</v>
      </c>
      <c r="G565" s="33"/>
      <c r="H565" s="23"/>
      <c r="I565" s="23"/>
      <c r="J565" s="23"/>
      <c r="K565" s="23"/>
      <c r="L565" s="23"/>
      <c r="M565" s="23"/>
      <c r="N565" s="23"/>
      <c r="O565" s="23"/>
      <c r="P565" s="23"/>
      <c r="Q565" s="34">
        <f>Q566</f>
        <v>0</v>
      </c>
      <c r="R565" s="17"/>
    </row>
    <row r="566" spans="1:18" ht="12.75" hidden="1">
      <c r="A566" s="5" t="s">
        <v>263</v>
      </c>
      <c r="B566" s="25">
        <v>921</v>
      </c>
      <c r="C566" s="25" t="s">
        <v>53</v>
      </c>
      <c r="D566" s="25" t="s">
        <v>46</v>
      </c>
      <c r="E566" s="25" t="s">
        <v>306</v>
      </c>
      <c r="F566" s="35">
        <v>612</v>
      </c>
      <c r="G566" s="33"/>
      <c r="H566" s="23"/>
      <c r="I566" s="23"/>
      <c r="J566" s="23"/>
      <c r="K566" s="23"/>
      <c r="L566" s="23">
        <v>0</v>
      </c>
      <c r="M566" s="23"/>
      <c r="N566" s="23"/>
      <c r="O566" s="23"/>
      <c r="P566" s="23"/>
      <c r="Q566" s="34">
        <f>L566</f>
        <v>0</v>
      </c>
      <c r="R566" s="17"/>
    </row>
    <row r="567" spans="1:18" ht="25.5">
      <c r="A567" s="36" t="s">
        <v>191</v>
      </c>
      <c r="B567" s="25">
        <v>921</v>
      </c>
      <c r="C567" s="25" t="s">
        <v>53</v>
      </c>
      <c r="D567" s="25" t="s">
        <v>46</v>
      </c>
      <c r="E567" s="25" t="s">
        <v>190</v>
      </c>
      <c r="F567" s="35"/>
      <c r="G567" s="33">
        <f>G568</f>
        <v>53380</v>
      </c>
      <c r="H567" s="23"/>
      <c r="I567" s="23"/>
      <c r="J567" s="23"/>
      <c r="K567" s="23"/>
      <c r="L567" s="23"/>
      <c r="M567" s="23"/>
      <c r="N567" s="23"/>
      <c r="O567" s="23"/>
      <c r="P567" s="34">
        <f>P568</f>
        <v>30000</v>
      </c>
      <c r="Q567" s="34">
        <f>Q568</f>
        <v>83380</v>
      </c>
      <c r="R567" s="17"/>
    </row>
    <row r="568" spans="1:18" ht="25.5">
      <c r="A568" s="5" t="s">
        <v>24</v>
      </c>
      <c r="B568" s="25">
        <v>921</v>
      </c>
      <c r="C568" s="25" t="s">
        <v>53</v>
      </c>
      <c r="D568" s="25" t="s">
        <v>46</v>
      </c>
      <c r="E568" s="25" t="s">
        <v>190</v>
      </c>
      <c r="F568" s="35" t="s">
        <v>25</v>
      </c>
      <c r="G568" s="33">
        <f>G569</f>
        <v>53380</v>
      </c>
      <c r="H568" s="23"/>
      <c r="I568" s="23"/>
      <c r="J568" s="23"/>
      <c r="K568" s="23"/>
      <c r="L568" s="23"/>
      <c r="M568" s="23"/>
      <c r="N568" s="23"/>
      <c r="O568" s="23"/>
      <c r="P568" s="34">
        <f>P569</f>
        <v>30000</v>
      </c>
      <c r="Q568" s="34">
        <f>Q569</f>
        <v>83380</v>
      </c>
      <c r="R568" s="17"/>
    </row>
    <row r="569" spans="1:18" ht="38.25">
      <c r="A569" s="5" t="s">
        <v>26</v>
      </c>
      <c r="B569" s="25">
        <v>921</v>
      </c>
      <c r="C569" s="25" t="s">
        <v>53</v>
      </c>
      <c r="D569" s="25" t="s">
        <v>46</v>
      </c>
      <c r="E569" s="25" t="s">
        <v>190</v>
      </c>
      <c r="F569" s="35" t="s">
        <v>27</v>
      </c>
      <c r="G569" s="33">
        <v>53380</v>
      </c>
      <c r="H569" s="23"/>
      <c r="I569" s="23"/>
      <c r="J569" s="23"/>
      <c r="K569" s="23"/>
      <c r="L569" s="23"/>
      <c r="M569" s="23"/>
      <c r="N569" s="23"/>
      <c r="O569" s="23"/>
      <c r="P569" s="23">
        <v>30000</v>
      </c>
      <c r="Q569" s="34">
        <f>G569+H569+I569+J569+K569+L569+M569+N569+P569</f>
        <v>83380</v>
      </c>
      <c r="R569" s="17"/>
    </row>
    <row r="570" spans="1:18" ht="12.75">
      <c r="A570" s="27" t="s">
        <v>64</v>
      </c>
      <c r="B570" s="28">
        <v>921</v>
      </c>
      <c r="C570" s="28" t="s">
        <v>48</v>
      </c>
      <c r="D570" s="25"/>
      <c r="E570" s="25"/>
      <c r="F570" s="35"/>
      <c r="G570" s="14">
        <v>3745492</v>
      </c>
      <c r="H570" s="23"/>
      <c r="I570" s="23"/>
      <c r="J570" s="23"/>
      <c r="K570" s="23"/>
      <c r="L570" s="23"/>
      <c r="M570" s="23"/>
      <c r="N570" s="23"/>
      <c r="O570" s="23"/>
      <c r="P570" s="23"/>
      <c r="Q570" s="7">
        <v>3745492</v>
      </c>
      <c r="R570" s="17"/>
    </row>
    <row r="571" spans="1:18" ht="12.75">
      <c r="A571" s="27" t="s">
        <v>80</v>
      </c>
      <c r="B571" s="28">
        <v>921</v>
      </c>
      <c r="C571" s="28" t="s">
        <v>48</v>
      </c>
      <c r="D571" s="28" t="s">
        <v>36</v>
      </c>
      <c r="E571" s="30" t="s">
        <v>0</v>
      </c>
      <c r="F571" s="35"/>
      <c r="G571" s="14">
        <v>3745492</v>
      </c>
      <c r="H571" s="23"/>
      <c r="I571" s="23"/>
      <c r="J571" s="23"/>
      <c r="K571" s="23"/>
      <c r="L571" s="23"/>
      <c r="M571" s="23"/>
      <c r="N571" s="23"/>
      <c r="O571" s="23"/>
      <c r="P571" s="23"/>
      <c r="Q571" s="7">
        <v>3745492</v>
      </c>
      <c r="R571" s="17"/>
    </row>
    <row r="572" spans="1:18" ht="63.75">
      <c r="A572" s="5" t="s">
        <v>81</v>
      </c>
      <c r="B572" s="25">
        <v>921</v>
      </c>
      <c r="C572" s="25" t="s">
        <v>48</v>
      </c>
      <c r="D572" s="25" t="s">
        <v>36</v>
      </c>
      <c r="E572" s="25" t="s">
        <v>136</v>
      </c>
      <c r="F572" s="35"/>
      <c r="G572" s="33">
        <f>G573</f>
        <v>3745492</v>
      </c>
      <c r="H572" s="23"/>
      <c r="I572" s="23"/>
      <c r="J572" s="23"/>
      <c r="K572" s="23"/>
      <c r="L572" s="23"/>
      <c r="M572" s="23"/>
      <c r="N572" s="23"/>
      <c r="O572" s="23"/>
      <c r="P572" s="23"/>
      <c r="Q572" s="34">
        <f>Q573</f>
        <v>3745492</v>
      </c>
      <c r="R572" s="17"/>
    </row>
    <row r="573" spans="1:18" ht="25.5">
      <c r="A573" s="5" t="s">
        <v>61</v>
      </c>
      <c r="B573" s="25">
        <v>921</v>
      </c>
      <c r="C573" s="25" t="s">
        <v>48</v>
      </c>
      <c r="D573" s="25" t="s">
        <v>36</v>
      </c>
      <c r="E573" s="25" t="s">
        <v>136</v>
      </c>
      <c r="F573" s="35">
        <v>300</v>
      </c>
      <c r="G573" s="33">
        <f>G574</f>
        <v>3745492</v>
      </c>
      <c r="H573" s="23"/>
      <c r="I573" s="23"/>
      <c r="J573" s="23"/>
      <c r="K573" s="23"/>
      <c r="L573" s="23"/>
      <c r="M573" s="23"/>
      <c r="N573" s="23"/>
      <c r="O573" s="23"/>
      <c r="P573" s="23"/>
      <c r="Q573" s="34">
        <f>Q574</f>
        <v>3745492</v>
      </c>
      <c r="R573" s="17"/>
    </row>
    <row r="574" spans="1:18" ht="25.5">
      <c r="A574" s="5" t="s">
        <v>123</v>
      </c>
      <c r="B574" s="25">
        <v>921</v>
      </c>
      <c r="C574" s="25" t="s">
        <v>48</v>
      </c>
      <c r="D574" s="25" t="s">
        <v>36</v>
      </c>
      <c r="E574" s="25" t="s">
        <v>136</v>
      </c>
      <c r="F574" s="35">
        <v>310</v>
      </c>
      <c r="G574" s="33">
        <f>G575</f>
        <v>3745492</v>
      </c>
      <c r="H574" s="23"/>
      <c r="I574" s="23"/>
      <c r="J574" s="23"/>
      <c r="K574" s="23"/>
      <c r="L574" s="23"/>
      <c r="M574" s="23"/>
      <c r="N574" s="23"/>
      <c r="O574" s="23"/>
      <c r="P574" s="23"/>
      <c r="Q574" s="34">
        <f>Q575</f>
        <v>3745492</v>
      </c>
      <c r="R574" s="17"/>
    </row>
    <row r="575" spans="1:18" ht="38.25">
      <c r="A575" s="5" t="s">
        <v>68</v>
      </c>
      <c r="B575" s="25">
        <v>921</v>
      </c>
      <c r="C575" s="25" t="s">
        <v>48</v>
      </c>
      <c r="D575" s="25" t="s">
        <v>36</v>
      </c>
      <c r="E575" s="25" t="s">
        <v>136</v>
      </c>
      <c r="F575" s="35">
        <v>313</v>
      </c>
      <c r="G575" s="33">
        <v>3745492</v>
      </c>
      <c r="H575" s="23"/>
      <c r="I575" s="23"/>
      <c r="J575" s="23"/>
      <c r="K575" s="23"/>
      <c r="L575" s="23"/>
      <c r="M575" s="23"/>
      <c r="N575" s="23"/>
      <c r="O575" s="23"/>
      <c r="P575" s="23"/>
      <c r="Q575" s="34">
        <f>G575+H575+I575+J575+K575+L575+M575+N575</f>
        <v>3745492</v>
      </c>
      <c r="R575" s="17"/>
    </row>
    <row r="576" spans="1:18" ht="25.5">
      <c r="A576" s="27" t="s">
        <v>137</v>
      </c>
      <c r="B576" s="28">
        <v>961</v>
      </c>
      <c r="C576" s="30" t="s">
        <v>0</v>
      </c>
      <c r="D576" s="25"/>
      <c r="E576" s="25"/>
      <c r="F576" s="35"/>
      <c r="G576" s="14">
        <f>G577+G599</f>
        <v>15256722.530000001</v>
      </c>
      <c r="H576" s="7">
        <f>H577+H599</f>
        <v>184973</v>
      </c>
      <c r="I576" s="7"/>
      <c r="J576" s="7"/>
      <c r="K576" s="7">
        <f>K577+K599</f>
        <v>-225673</v>
      </c>
      <c r="L576" s="7">
        <f>L577+L599+L594</f>
        <v>21486</v>
      </c>
      <c r="M576" s="7"/>
      <c r="N576" s="7">
        <f>N577+N599+N594</f>
        <v>0</v>
      </c>
      <c r="O576" s="7"/>
      <c r="P576" s="7">
        <f>P577+P599+P594</f>
        <v>30000</v>
      </c>
      <c r="Q576" s="7">
        <f>Q577+Q599+Q594</f>
        <v>15267508.530000001</v>
      </c>
      <c r="R576" s="17"/>
    </row>
    <row r="577" spans="1:18" ht="12.75">
      <c r="A577" s="27" t="s">
        <v>16</v>
      </c>
      <c r="B577" s="28">
        <v>961</v>
      </c>
      <c r="C577" s="28" t="s">
        <v>17</v>
      </c>
      <c r="D577" s="25"/>
      <c r="E577" s="25"/>
      <c r="F577" s="35"/>
      <c r="G577" s="14">
        <f>G578+G590</f>
        <v>7284900</v>
      </c>
      <c r="H577" s="7">
        <f>H578+H590</f>
        <v>184973</v>
      </c>
      <c r="I577" s="7"/>
      <c r="J577" s="7"/>
      <c r="K577" s="7">
        <f>K578+K590</f>
        <v>-225673</v>
      </c>
      <c r="L577" s="7"/>
      <c r="M577" s="7"/>
      <c r="N577" s="7">
        <f>N578+N590</f>
        <v>0</v>
      </c>
      <c r="O577" s="7"/>
      <c r="P577" s="7">
        <f>P578+P590</f>
        <v>30000</v>
      </c>
      <c r="Q577" s="7">
        <f>Q578+Q590</f>
        <v>7274200</v>
      </c>
      <c r="R577" s="17"/>
    </row>
    <row r="578" spans="1:18" ht="38.25">
      <c r="A578" s="27" t="s">
        <v>82</v>
      </c>
      <c r="B578" s="28">
        <v>961</v>
      </c>
      <c r="C578" s="28" t="s">
        <v>17</v>
      </c>
      <c r="D578" s="28" t="s">
        <v>58</v>
      </c>
      <c r="E578" s="30" t="s">
        <v>0</v>
      </c>
      <c r="F578" s="31" t="s">
        <v>0</v>
      </c>
      <c r="G578" s="14">
        <f>G579</f>
        <v>7239000</v>
      </c>
      <c r="H578" s="7">
        <f>H579</f>
        <v>184973</v>
      </c>
      <c r="I578" s="7"/>
      <c r="J578" s="7"/>
      <c r="K578" s="7">
        <f>K579</f>
        <v>-225673</v>
      </c>
      <c r="L578" s="7"/>
      <c r="M578" s="7"/>
      <c r="N578" s="7">
        <f>N579</f>
        <v>0</v>
      </c>
      <c r="O578" s="7"/>
      <c r="P578" s="7"/>
      <c r="Q578" s="7">
        <f>Q579</f>
        <v>7198300</v>
      </c>
      <c r="R578" s="17"/>
    </row>
    <row r="579" spans="1:18" ht="25.5">
      <c r="A579" s="36" t="s">
        <v>144</v>
      </c>
      <c r="B579" s="25">
        <v>961</v>
      </c>
      <c r="C579" s="25" t="s">
        <v>17</v>
      </c>
      <c r="D579" s="25" t="s">
        <v>58</v>
      </c>
      <c r="E579" s="50" t="s">
        <v>230</v>
      </c>
      <c r="F579" s="32" t="s">
        <v>0</v>
      </c>
      <c r="G579" s="33">
        <f>G580+G584+G586</f>
        <v>7239000</v>
      </c>
      <c r="H579" s="34">
        <f>H580+H584+H586</f>
        <v>184973</v>
      </c>
      <c r="I579" s="34"/>
      <c r="J579" s="34"/>
      <c r="K579" s="34">
        <f>K580+K584+K586</f>
        <v>-225673</v>
      </c>
      <c r="L579" s="34"/>
      <c r="M579" s="34"/>
      <c r="N579" s="34">
        <f>N580+N584+N586</f>
        <v>0</v>
      </c>
      <c r="O579" s="34"/>
      <c r="P579" s="34"/>
      <c r="Q579" s="34">
        <f>Q580+Q584+Q586</f>
        <v>7198300</v>
      </c>
      <c r="R579" s="17"/>
    </row>
    <row r="580" spans="1:18" ht="63.75">
      <c r="A580" s="5" t="s">
        <v>20</v>
      </c>
      <c r="B580" s="25">
        <v>961</v>
      </c>
      <c r="C580" s="25" t="s">
        <v>17</v>
      </c>
      <c r="D580" s="25" t="s">
        <v>58</v>
      </c>
      <c r="E580" s="50" t="s">
        <v>230</v>
      </c>
      <c r="F580" s="35" t="s">
        <v>21</v>
      </c>
      <c r="G580" s="33">
        <f>G581</f>
        <v>6443341</v>
      </c>
      <c r="H580" s="34">
        <f>H581</f>
        <v>184973</v>
      </c>
      <c r="I580" s="34"/>
      <c r="J580" s="34"/>
      <c r="K580" s="34">
        <f>K581</f>
        <v>-225673</v>
      </c>
      <c r="L580" s="34"/>
      <c r="M580" s="34"/>
      <c r="N580" s="34">
        <f>N581</f>
        <v>-79514</v>
      </c>
      <c r="O580" s="34"/>
      <c r="P580" s="34"/>
      <c r="Q580" s="34">
        <f>Q581</f>
        <v>6323127</v>
      </c>
      <c r="R580" s="17"/>
    </row>
    <row r="581" spans="1:18" ht="25.5">
      <c r="A581" s="5" t="s">
        <v>22</v>
      </c>
      <c r="B581" s="25">
        <v>961</v>
      </c>
      <c r="C581" s="25" t="s">
        <v>17</v>
      </c>
      <c r="D581" s="25" t="s">
        <v>58</v>
      </c>
      <c r="E581" s="50" t="s">
        <v>230</v>
      </c>
      <c r="F581" s="35" t="s">
        <v>23</v>
      </c>
      <c r="G581" s="33">
        <f>G582+G583</f>
        <v>6443341</v>
      </c>
      <c r="H581" s="34">
        <f>H582+H583</f>
        <v>184973</v>
      </c>
      <c r="I581" s="34"/>
      <c r="J581" s="34"/>
      <c r="K581" s="34">
        <f>K582+K583</f>
        <v>-225673</v>
      </c>
      <c r="L581" s="34"/>
      <c r="M581" s="34"/>
      <c r="N581" s="34">
        <f>N582+N583</f>
        <v>-79514</v>
      </c>
      <c r="O581" s="34"/>
      <c r="P581" s="34"/>
      <c r="Q581" s="34">
        <f>Q582+Q583</f>
        <v>6323127</v>
      </c>
      <c r="R581" s="17"/>
    </row>
    <row r="582" spans="1:18" ht="38.25">
      <c r="A582" s="5" t="s">
        <v>233</v>
      </c>
      <c r="B582" s="25">
        <v>961</v>
      </c>
      <c r="C582" s="25" t="s">
        <v>17</v>
      </c>
      <c r="D582" s="25" t="s">
        <v>58</v>
      </c>
      <c r="E582" s="50" t="s">
        <v>230</v>
      </c>
      <c r="F582" s="35">
        <v>121</v>
      </c>
      <c r="G582" s="33">
        <v>6213726</v>
      </c>
      <c r="H582" s="23">
        <v>184973</v>
      </c>
      <c r="I582" s="23"/>
      <c r="J582" s="23"/>
      <c r="K582" s="23">
        <v>-225673</v>
      </c>
      <c r="L582" s="23"/>
      <c r="M582" s="23"/>
      <c r="N582" s="23">
        <v>-79514</v>
      </c>
      <c r="O582" s="23"/>
      <c r="P582" s="23"/>
      <c r="Q582" s="34">
        <f>G582+H582+I582+J582+K582+L582+M582+N582</f>
        <v>6093512</v>
      </c>
      <c r="R582" s="17"/>
    </row>
    <row r="583" spans="1:18" ht="38.25">
      <c r="A583" s="5" t="s">
        <v>143</v>
      </c>
      <c r="B583" s="25">
        <v>961</v>
      </c>
      <c r="C583" s="25" t="s">
        <v>17</v>
      </c>
      <c r="D583" s="25" t="s">
        <v>58</v>
      </c>
      <c r="E583" s="50" t="s">
        <v>230</v>
      </c>
      <c r="F583" s="35">
        <v>122</v>
      </c>
      <c r="G583" s="33">
        <v>229615</v>
      </c>
      <c r="H583" s="23"/>
      <c r="I583" s="23"/>
      <c r="J583" s="23"/>
      <c r="K583" s="23"/>
      <c r="L583" s="23"/>
      <c r="M583" s="23"/>
      <c r="N583" s="23"/>
      <c r="O583" s="23"/>
      <c r="P583" s="23"/>
      <c r="Q583" s="34">
        <f>G583+H583+I583+J583+K583+L583+M583+N583</f>
        <v>229615</v>
      </c>
      <c r="R583" s="17"/>
    </row>
    <row r="584" spans="1:18" ht="25.5">
      <c r="A584" s="5" t="s">
        <v>24</v>
      </c>
      <c r="B584" s="25">
        <v>961</v>
      </c>
      <c r="C584" s="25" t="s">
        <v>17</v>
      </c>
      <c r="D584" s="25" t="s">
        <v>58</v>
      </c>
      <c r="E584" s="50" t="s">
        <v>230</v>
      </c>
      <c r="F584" s="35" t="s">
        <v>25</v>
      </c>
      <c r="G584" s="33">
        <f>G585</f>
        <v>782555</v>
      </c>
      <c r="H584" s="23"/>
      <c r="I584" s="23"/>
      <c r="J584" s="23"/>
      <c r="K584" s="23"/>
      <c r="L584" s="23"/>
      <c r="M584" s="23"/>
      <c r="N584" s="34">
        <f>N585</f>
        <v>79514</v>
      </c>
      <c r="O584" s="34"/>
      <c r="P584" s="34"/>
      <c r="Q584" s="34">
        <f>Q585</f>
        <v>862069</v>
      </c>
      <c r="R584" s="17"/>
    </row>
    <row r="585" spans="1:18" ht="38.25">
      <c r="A585" s="5" t="s">
        <v>26</v>
      </c>
      <c r="B585" s="25">
        <v>961</v>
      </c>
      <c r="C585" s="25" t="s">
        <v>17</v>
      </c>
      <c r="D585" s="25" t="s">
        <v>58</v>
      </c>
      <c r="E585" s="50" t="s">
        <v>230</v>
      </c>
      <c r="F585" s="35" t="s">
        <v>27</v>
      </c>
      <c r="G585" s="33">
        <v>782555</v>
      </c>
      <c r="H585" s="23"/>
      <c r="I585" s="23"/>
      <c r="J585" s="23"/>
      <c r="K585" s="23"/>
      <c r="L585" s="23"/>
      <c r="M585" s="23"/>
      <c r="N585" s="23">
        <v>79514</v>
      </c>
      <c r="O585" s="23"/>
      <c r="P585" s="23"/>
      <c r="Q585" s="34">
        <f>G585+H585+I585+J585+K585+L585+M585+N585</f>
        <v>862069</v>
      </c>
      <c r="R585" s="17"/>
    </row>
    <row r="586" spans="1:18" ht="12.75">
      <c r="A586" s="5" t="s">
        <v>28</v>
      </c>
      <c r="B586" s="25">
        <v>961</v>
      </c>
      <c r="C586" s="25" t="s">
        <v>17</v>
      </c>
      <c r="D586" s="25" t="s">
        <v>58</v>
      </c>
      <c r="E586" s="50" t="s">
        <v>230</v>
      </c>
      <c r="F586" s="35" t="s">
        <v>29</v>
      </c>
      <c r="G586" s="33">
        <f>G587</f>
        <v>13104</v>
      </c>
      <c r="H586" s="23"/>
      <c r="I586" s="23"/>
      <c r="J586" s="23"/>
      <c r="K586" s="23"/>
      <c r="L586" s="23"/>
      <c r="M586" s="23"/>
      <c r="N586" s="23"/>
      <c r="O586" s="23"/>
      <c r="P586" s="23"/>
      <c r="Q586" s="34">
        <f>Q587</f>
        <v>13104</v>
      </c>
      <c r="R586" s="17"/>
    </row>
    <row r="587" spans="1:18" ht="12.75">
      <c r="A587" s="5" t="s">
        <v>102</v>
      </c>
      <c r="B587" s="25">
        <v>961</v>
      </c>
      <c r="C587" s="25" t="s">
        <v>17</v>
      </c>
      <c r="D587" s="25" t="s">
        <v>58</v>
      </c>
      <c r="E587" s="50" t="s">
        <v>230</v>
      </c>
      <c r="F587" s="35">
        <v>850</v>
      </c>
      <c r="G587" s="33">
        <f>G588+G589</f>
        <v>13104</v>
      </c>
      <c r="H587" s="23"/>
      <c r="I587" s="23"/>
      <c r="J587" s="23"/>
      <c r="K587" s="23"/>
      <c r="L587" s="23"/>
      <c r="M587" s="23"/>
      <c r="N587" s="23"/>
      <c r="O587" s="23"/>
      <c r="P587" s="23"/>
      <c r="Q587" s="34">
        <f>Q588+Q589</f>
        <v>13104</v>
      </c>
      <c r="R587" s="17"/>
    </row>
    <row r="588" spans="1:18" ht="25.5">
      <c r="A588" s="5" t="s">
        <v>30</v>
      </c>
      <c r="B588" s="25">
        <v>961</v>
      </c>
      <c r="C588" s="25" t="s">
        <v>17</v>
      </c>
      <c r="D588" s="25" t="s">
        <v>58</v>
      </c>
      <c r="E588" s="50" t="s">
        <v>230</v>
      </c>
      <c r="F588" s="35" t="s">
        <v>31</v>
      </c>
      <c r="G588" s="33">
        <v>6100</v>
      </c>
      <c r="H588" s="23"/>
      <c r="I588" s="23"/>
      <c r="J588" s="23"/>
      <c r="K588" s="23"/>
      <c r="L588" s="23"/>
      <c r="M588" s="23"/>
      <c r="N588" s="23"/>
      <c r="O588" s="23"/>
      <c r="P588" s="23"/>
      <c r="Q588" s="34">
        <f>G588+H588+I588+J588+K588+L588+M588+N588</f>
        <v>6100</v>
      </c>
      <c r="R588" s="17"/>
    </row>
    <row r="589" spans="1:18" ht="12.75">
      <c r="A589" s="5" t="s">
        <v>32</v>
      </c>
      <c r="B589" s="25">
        <v>961</v>
      </c>
      <c r="C589" s="25" t="s">
        <v>17</v>
      </c>
      <c r="D589" s="25" t="s">
        <v>58</v>
      </c>
      <c r="E589" s="50" t="s">
        <v>230</v>
      </c>
      <c r="F589" s="35" t="s">
        <v>33</v>
      </c>
      <c r="G589" s="33">
        <v>7004</v>
      </c>
      <c r="H589" s="23"/>
      <c r="I589" s="23"/>
      <c r="J589" s="23"/>
      <c r="K589" s="23"/>
      <c r="L589" s="23"/>
      <c r="M589" s="23"/>
      <c r="N589" s="23"/>
      <c r="O589" s="23"/>
      <c r="P589" s="23"/>
      <c r="Q589" s="34">
        <f>G589+H589+I589+J589+K589+L589+M589+N589</f>
        <v>7004</v>
      </c>
      <c r="R589" s="17"/>
    </row>
    <row r="590" spans="1:18" ht="12.75">
      <c r="A590" s="5" t="s">
        <v>37</v>
      </c>
      <c r="B590" s="25">
        <v>961</v>
      </c>
      <c r="C590" s="25" t="s">
        <v>17</v>
      </c>
      <c r="D590" s="25" t="s">
        <v>38</v>
      </c>
      <c r="E590" s="25"/>
      <c r="F590" s="35"/>
      <c r="G590" s="33">
        <f>G591</f>
        <v>45900</v>
      </c>
      <c r="H590" s="23"/>
      <c r="I590" s="23"/>
      <c r="J590" s="23"/>
      <c r="K590" s="23"/>
      <c r="L590" s="23"/>
      <c r="M590" s="23"/>
      <c r="N590" s="23"/>
      <c r="O590" s="23"/>
      <c r="P590" s="34">
        <f aca="true" t="shared" si="39" ref="P590:Q592">P591</f>
        <v>30000</v>
      </c>
      <c r="Q590" s="34">
        <f t="shared" si="39"/>
        <v>75900</v>
      </c>
      <c r="R590" s="17"/>
    </row>
    <row r="591" spans="1:18" ht="25.5">
      <c r="A591" s="36" t="s">
        <v>191</v>
      </c>
      <c r="B591" s="25">
        <v>961</v>
      </c>
      <c r="C591" s="25" t="s">
        <v>17</v>
      </c>
      <c r="D591" s="25">
        <v>13</v>
      </c>
      <c r="E591" s="25" t="s">
        <v>190</v>
      </c>
      <c r="F591" s="35"/>
      <c r="G591" s="33">
        <f>G592</f>
        <v>45900</v>
      </c>
      <c r="H591" s="23"/>
      <c r="I591" s="23"/>
      <c r="J591" s="23"/>
      <c r="K591" s="23"/>
      <c r="L591" s="23"/>
      <c r="M591" s="23"/>
      <c r="N591" s="23"/>
      <c r="O591" s="23"/>
      <c r="P591" s="34">
        <f t="shared" si="39"/>
        <v>30000</v>
      </c>
      <c r="Q591" s="34">
        <f t="shared" si="39"/>
        <v>75900</v>
      </c>
      <c r="R591" s="17"/>
    </row>
    <row r="592" spans="1:18" ht="25.5">
      <c r="A592" s="5" t="s">
        <v>24</v>
      </c>
      <c r="B592" s="25">
        <v>961</v>
      </c>
      <c r="C592" s="25" t="s">
        <v>17</v>
      </c>
      <c r="D592" s="25">
        <v>13</v>
      </c>
      <c r="E592" s="25" t="s">
        <v>190</v>
      </c>
      <c r="F592" s="35" t="s">
        <v>25</v>
      </c>
      <c r="G592" s="33">
        <f>G593</f>
        <v>45900</v>
      </c>
      <c r="H592" s="23"/>
      <c r="I592" s="23"/>
      <c r="J592" s="23"/>
      <c r="K592" s="23"/>
      <c r="L592" s="23"/>
      <c r="M592" s="23"/>
      <c r="N592" s="23"/>
      <c r="O592" s="23"/>
      <c r="P592" s="34">
        <f t="shared" si="39"/>
        <v>30000</v>
      </c>
      <c r="Q592" s="34">
        <f t="shared" si="39"/>
        <v>75900</v>
      </c>
      <c r="R592" s="17"/>
    </row>
    <row r="593" spans="1:18" ht="38.25">
      <c r="A593" s="5" t="s">
        <v>26</v>
      </c>
      <c r="B593" s="25">
        <v>961</v>
      </c>
      <c r="C593" s="25" t="s">
        <v>17</v>
      </c>
      <c r="D593" s="25">
        <v>13</v>
      </c>
      <c r="E593" s="25" t="s">
        <v>190</v>
      </c>
      <c r="F593" s="35" t="s">
        <v>27</v>
      </c>
      <c r="G593" s="33">
        <v>45900</v>
      </c>
      <c r="H593" s="23"/>
      <c r="I593" s="23"/>
      <c r="J593" s="23"/>
      <c r="K593" s="23"/>
      <c r="L593" s="23"/>
      <c r="M593" s="23"/>
      <c r="N593" s="23"/>
      <c r="O593" s="23"/>
      <c r="P593" s="23">
        <v>30000</v>
      </c>
      <c r="Q593" s="34">
        <f>G593+H593+I593+J593+K593+L593+M593+N593+P593</f>
        <v>75900</v>
      </c>
      <c r="R593" s="17"/>
    </row>
    <row r="594" spans="1:18" ht="12.75">
      <c r="A594" s="27" t="s">
        <v>49</v>
      </c>
      <c r="B594" s="25">
        <v>961</v>
      </c>
      <c r="C594" s="28" t="s">
        <v>36</v>
      </c>
      <c r="D594" s="28"/>
      <c r="E594" s="25"/>
      <c r="F594" s="35"/>
      <c r="G594" s="33"/>
      <c r="H594" s="23"/>
      <c r="I594" s="23"/>
      <c r="J594" s="23"/>
      <c r="K594" s="23"/>
      <c r="L594" s="34">
        <f>L595</f>
        <v>21486</v>
      </c>
      <c r="M594" s="34"/>
      <c r="N594" s="34"/>
      <c r="O594" s="34"/>
      <c r="P594" s="34"/>
      <c r="Q594" s="34">
        <f>Q595</f>
        <v>21486</v>
      </c>
      <c r="R594" s="17"/>
    </row>
    <row r="595" spans="1:18" ht="12.75">
      <c r="A595" s="27" t="s">
        <v>56</v>
      </c>
      <c r="B595" s="25">
        <v>961</v>
      </c>
      <c r="C595" s="28" t="s">
        <v>36</v>
      </c>
      <c r="D595" s="28" t="s">
        <v>57</v>
      </c>
      <c r="E595" s="25"/>
      <c r="F595" s="35"/>
      <c r="G595" s="33"/>
      <c r="H595" s="23"/>
      <c r="I595" s="23"/>
      <c r="J595" s="23"/>
      <c r="K595" s="23"/>
      <c r="L595" s="34">
        <f>L596</f>
        <v>21486</v>
      </c>
      <c r="M595" s="34"/>
      <c r="N595" s="34"/>
      <c r="O595" s="34"/>
      <c r="P595" s="34"/>
      <c r="Q595" s="34">
        <f>Q596</f>
        <v>21486</v>
      </c>
      <c r="R595" s="17"/>
    </row>
    <row r="596" spans="1:18" ht="63.75">
      <c r="A596" s="5" t="s">
        <v>271</v>
      </c>
      <c r="B596" s="25">
        <v>961</v>
      </c>
      <c r="C596" s="28" t="s">
        <v>36</v>
      </c>
      <c r="D596" s="28" t="s">
        <v>57</v>
      </c>
      <c r="E596" s="25" t="s">
        <v>270</v>
      </c>
      <c r="F596" s="35"/>
      <c r="G596" s="33"/>
      <c r="H596" s="23"/>
      <c r="I596" s="23"/>
      <c r="J596" s="23"/>
      <c r="K596" s="23"/>
      <c r="L596" s="34">
        <f>L597</f>
        <v>21486</v>
      </c>
      <c r="M596" s="34"/>
      <c r="N596" s="34"/>
      <c r="O596" s="34"/>
      <c r="P596" s="34"/>
      <c r="Q596" s="34">
        <f>Q597</f>
        <v>21486</v>
      </c>
      <c r="R596" s="17"/>
    </row>
    <row r="597" spans="1:18" ht="25.5">
      <c r="A597" s="5" t="s">
        <v>24</v>
      </c>
      <c r="B597" s="25">
        <v>961</v>
      </c>
      <c r="C597" s="28" t="s">
        <v>36</v>
      </c>
      <c r="D597" s="28" t="s">
        <v>57</v>
      </c>
      <c r="E597" s="25" t="s">
        <v>270</v>
      </c>
      <c r="F597" s="35">
        <v>200</v>
      </c>
      <c r="G597" s="33"/>
      <c r="H597" s="23"/>
      <c r="I597" s="23"/>
      <c r="J597" s="23"/>
      <c r="K597" s="23"/>
      <c r="L597" s="34">
        <f>L598</f>
        <v>21486</v>
      </c>
      <c r="M597" s="34"/>
      <c r="N597" s="34"/>
      <c r="O597" s="34"/>
      <c r="P597" s="34"/>
      <c r="Q597" s="34">
        <f>Q598</f>
        <v>21486</v>
      </c>
      <c r="R597" s="17"/>
    </row>
    <row r="598" spans="1:18" ht="38.25">
      <c r="A598" s="5" t="s">
        <v>26</v>
      </c>
      <c r="B598" s="25">
        <v>961</v>
      </c>
      <c r="C598" s="28" t="s">
        <v>36</v>
      </c>
      <c r="D598" s="28" t="s">
        <v>57</v>
      </c>
      <c r="E598" s="25" t="s">
        <v>270</v>
      </c>
      <c r="F598" s="35">
        <v>240</v>
      </c>
      <c r="G598" s="33"/>
      <c r="H598" s="23"/>
      <c r="I598" s="23"/>
      <c r="J598" s="23"/>
      <c r="K598" s="23"/>
      <c r="L598" s="23">
        <v>21486</v>
      </c>
      <c r="M598" s="23"/>
      <c r="N598" s="23"/>
      <c r="O598" s="23"/>
      <c r="P598" s="23"/>
      <c r="Q598" s="34">
        <f>G598+H598+I598+J598+K598+L598+M598+N598</f>
        <v>21486</v>
      </c>
      <c r="R598" s="17"/>
    </row>
    <row r="599" spans="1:18" ht="25.5">
      <c r="A599" s="27" t="s">
        <v>85</v>
      </c>
      <c r="B599" s="28">
        <v>961</v>
      </c>
      <c r="C599" s="28" t="s">
        <v>38</v>
      </c>
      <c r="D599" s="30" t="s">
        <v>0</v>
      </c>
      <c r="E599" s="30" t="s">
        <v>0</v>
      </c>
      <c r="F599" s="31" t="s">
        <v>0</v>
      </c>
      <c r="G599" s="14">
        <f>G600</f>
        <v>7971822.53</v>
      </c>
      <c r="H599" s="23"/>
      <c r="I599" s="23"/>
      <c r="J599" s="23"/>
      <c r="K599" s="23"/>
      <c r="L599" s="23"/>
      <c r="M599" s="23"/>
      <c r="N599" s="23"/>
      <c r="O599" s="23"/>
      <c r="P599" s="23"/>
      <c r="Q599" s="7">
        <f>Q600</f>
        <v>7971822.53</v>
      </c>
      <c r="R599" s="17"/>
    </row>
    <row r="600" spans="1:18" ht="25.5">
      <c r="A600" s="27" t="s">
        <v>86</v>
      </c>
      <c r="B600" s="28">
        <v>961</v>
      </c>
      <c r="C600" s="28" t="s">
        <v>38</v>
      </c>
      <c r="D600" s="28" t="s">
        <v>17</v>
      </c>
      <c r="E600" s="30" t="s">
        <v>0</v>
      </c>
      <c r="F600" s="31" t="s">
        <v>0</v>
      </c>
      <c r="G600" s="14">
        <f>G601</f>
        <v>7971822.53</v>
      </c>
      <c r="H600" s="23"/>
      <c r="I600" s="23"/>
      <c r="J600" s="23"/>
      <c r="K600" s="23"/>
      <c r="L600" s="23"/>
      <c r="M600" s="23"/>
      <c r="N600" s="23"/>
      <c r="O600" s="23"/>
      <c r="P600" s="23"/>
      <c r="Q600" s="7">
        <f>Q601</f>
        <v>7971822.53</v>
      </c>
      <c r="R600" s="17"/>
    </row>
    <row r="601" spans="1:18" ht="25.5">
      <c r="A601" s="36" t="s">
        <v>232</v>
      </c>
      <c r="B601" s="25">
        <v>961</v>
      </c>
      <c r="C601" s="25" t="s">
        <v>38</v>
      </c>
      <c r="D601" s="25" t="s">
        <v>17</v>
      </c>
      <c r="E601" s="25" t="s">
        <v>231</v>
      </c>
      <c r="F601" s="32" t="s">
        <v>0</v>
      </c>
      <c r="G601" s="33">
        <f>G602</f>
        <v>7971822.53</v>
      </c>
      <c r="H601" s="23"/>
      <c r="I601" s="23"/>
      <c r="J601" s="23"/>
      <c r="K601" s="23"/>
      <c r="L601" s="23"/>
      <c r="M601" s="23"/>
      <c r="N601" s="23"/>
      <c r="O601" s="23"/>
      <c r="P601" s="23"/>
      <c r="Q601" s="34">
        <f>Q602</f>
        <v>7971822.53</v>
      </c>
      <c r="R601" s="17"/>
    </row>
    <row r="602" spans="1:18" ht="25.5">
      <c r="A602" s="5" t="s">
        <v>87</v>
      </c>
      <c r="B602" s="25">
        <v>961</v>
      </c>
      <c r="C602" s="25" t="s">
        <v>38</v>
      </c>
      <c r="D602" s="25" t="s">
        <v>17</v>
      </c>
      <c r="E602" s="25" t="s">
        <v>231</v>
      </c>
      <c r="F602" s="35" t="s">
        <v>88</v>
      </c>
      <c r="G602" s="33">
        <f>G603</f>
        <v>7971822.53</v>
      </c>
      <c r="H602" s="23"/>
      <c r="I602" s="23"/>
      <c r="J602" s="23"/>
      <c r="K602" s="23"/>
      <c r="L602" s="23"/>
      <c r="M602" s="23"/>
      <c r="N602" s="23"/>
      <c r="O602" s="23"/>
      <c r="P602" s="23"/>
      <c r="Q602" s="34">
        <f>Q603</f>
        <v>7971822.53</v>
      </c>
      <c r="R602" s="17"/>
    </row>
    <row r="603" spans="1:18" ht="12.75">
      <c r="A603" s="5" t="s">
        <v>138</v>
      </c>
      <c r="B603" s="25">
        <v>961</v>
      </c>
      <c r="C603" s="25" t="s">
        <v>38</v>
      </c>
      <c r="D603" s="25" t="s">
        <v>17</v>
      </c>
      <c r="E603" s="25" t="s">
        <v>231</v>
      </c>
      <c r="F603" s="35">
        <v>730</v>
      </c>
      <c r="G603" s="33">
        <v>7971822.53</v>
      </c>
      <c r="H603" s="23"/>
      <c r="I603" s="23"/>
      <c r="J603" s="23"/>
      <c r="K603" s="23"/>
      <c r="L603" s="23"/>
      <c r="M603" s="23"/>
      <c r="N603" s="23"/>
      <c r="O603" s="23"/>
      <c r="P603" s="23"/>
      <c r="Q603" s="34">
        <f>G603+H603+I603+J603+K603+L603+M603+N603</f>
        <v>7971822.53</v>
      </c>
      <c r="R603" s="17"/>
    </row>
    <row r="604" spans="1:18" ht="24.75" customHeight="1">
      <c r="A604" s="109" t="s">
        <v>98</v>
      </c>
      <c r="B604" s="109"/>
      <c r="C604" s="109"/>
      <c r="D604" s="109"/>
      <c r="E604" s="109"/>
      <c r="F604" s="109"/>
      <c r="G604" s="14">
        <f aca="true" t="shared" si="40" ref="G604:O604">G7+G391+G416+G576</f>
        <v>654431488</v>
      </c>
      <c r="H604" s="7">
        <f t="shared" si="40"/>
        <v>94253218.00000001</v>
      </c>
      <c r="I604" s="7">
        <f t="shared" si="40"/>
        <v>20901970</v>
      </c>
      <c r="J604" s="7">
        <f t="shared" si="40"/>
        <v>30338550</v>
      </c>
      <c r="K604" s="7">
        <f t="shared" si="40"/>
        <v>9468160</v>
      </c>
      <c r="L604" s="7">
        <f t="shared" si="40"/>
        <v>504000</v>
      </c>
      <c r="M604" s="7">
        <f t="shared" si="40"/>
        <v>12876050.79</v>
      </c>
      <c r="N604" s="7">
        <f t="shared" si="40"/>
        <v>27897363.5</v>
      </c>
      <c r="O604" s="7">
        <f t="shared" si="40"/>
        <v>684999.9999999998</v>
      </c>
      <c r="P604" s="7">
        <f>P7+P391+P416+P576</f>
        <v>22167055.57</v>
      </c>
      <c r="Q604" s="7">
        <f>Q7+Q391+Q416+Q576</f>
        <v>873614387.8600001</v>
      </c>
      <c r="R604" s="17"/>
    </row>
    <row r="605" spans="1:7" ht="24.75" customHeight="1">
      <c r="A605" s="8"/>
      <c r="B605" s="8"/>
      <c r="C605" s="8"/>
      <c r="D605" s="8"/>
      <c r="E605" s="8"/>
      <c r="F605" s="8"/>
      <c r="G605" s="9"/>
    </row>
    <row r="606" spans="1:7" ht="24.75" customHeight="1">
      <c r="A606" s="8"/>
      <c r="B606" s="8"/>
      <c r="C606" s="8"/>
      <c r="D606" s="8"/>
      <c r="E606" s="8"/>
      <c r="F606" s="8"/>
      <c r="G606" s="9"/>
    </row>
    <row r="608" spans="1:18" ht="12.75">
      <c r="A608" s="116" t="s">
        <v>238</v>
      </c>
      <c r="B608" s="116"/>
      <c r="C608" s="116"/>
      <c r="D608" s="116"/>
      <c r="E608" s="116"/>
      <c r="F608" s="117"/>
      <c r="G608" s="117" t="s">
        <v>239</v>
      </c>
      <c r="H608" s="118"/>
      <c r="I608" s="118"/>
      <c r="J608" s="118"/>
      <c r="K608" s="118"/>
      <c r="L608" s="118"/>
      <c r="M608" s="118"/>
      <c r="N608" s="118"/>
      <c r="O608" s="118"/>
      <c r="P608" s="118"/>
      <c r="Q608" s="1" t="s">
        <v>340</v>
      </c>
      <c r="R608" t="s">
        <v>334</v>
      </c>
    </row>
  </sheetData>
  <sheetProtection/>
  <autoFilter ref="A6:G604"/>
  <mergeCells count="4">
    <mergeCell ref="A4:G4"/>
    <mergeCell ref="A604:F604"/>
    <mergeCell ref="E1:Q2"/>
    <mergeCell ref="A3:Q3"/>
  </mergeCells>
  <printOptions/>
  <pageMargins left="0.7480314960629921" right="0.15748031496062992" top="0.35433070866141736" bottom="0.3937007874015748" header="0.31496062992125984" footer="0.31496062992125984"/>
  <pageSetup fitToHeight="0" horizontalDpi="600" verticalDpi="600" orientation="portrait" paperSize="9" scale="7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0"/>
  <sheetViews>
    <sheetView tabSelected="1" view="pageBreakPreview" zoomScale="130" zoomScaleNormal="70" zoomScaleSheetLayoutView="130" zoomScalePageLayoutView="0" workbookViewId="0" topLeftCell="A1">
      <selection activeCell="A6" sqref="A6:F6"/>
    </sheetView>
  </sheetViews>
  <sheetFormatPr defaultColWidth="9.33203125" defaultRowHeight="12.75"/>
  <cols>
    <col min="1" max="1" width="47" style="0" customWidth="1"/>
    <col min="2" max="2" width="8.16015625" style="0" customWidth="1"/>
    <col min="3" max="3" width="6.5" style="0" customWidth="1"/>
    <col min="4" max="4" width="6.83203125" style="0" customWidth="1"/>
    <col min="5" max="5" width="12" style="0" customWidth="1"/>
    <col min="6" max="6" width="6.16015625" style="4" customWidth="1"/>
    <col min="7" max="8" width="15.83203125" style="0" hidden="1" customWidth="1"/>
    <col min="9" max="10" width="14.33203125" style="0" hidden="1" customWidth="1"/>
    <col min="11" max="13" width="13.83203125" style="0" hidden="1" customWidth="1"/>
    <col min="14" max="14" width="15.83203125" style="0" customWidth="1"/>
    <col min="15" max="15" width="15.16015625" style="0" hidden="1" customWidth="1"/>
    <col min="16" max="16" width="14.16015625" style="0" hidden="1" customWidth="1"/>
    <col min="17" max="17" width="10" style="0" hidden="1" customWidth="1"/>
    <col min="18" max="18" width="16" style="17" hidden="1" customWidth="1"/>
    <col min="19" max="19" width="16.16015625" style="0" customWidth="1"/>
  </cols>
  <sheetData>
    <row r="1" ht="12.75">
      <c r="F1" s="19"/>
    </row>
    <row r="2" spans="5:19" ht="12.75">
      <c r="E2" s="111" t="s">
        <v>338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5:19" ht="64.5" customHeight="1"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ht="12.75"/>
    <row r="5" spans="1:19" ht="37.5" customHeight="1">
      <c r="A5" s="113" t="s">
        <v>341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15" ht="18" customHeight="1">
      <c r="A6" s="114"/>
      <c r="B6" s="114"/>
      <c r="C6" s="114"/>
      <c r="D6" s="114"/>
      <c r="E6" s="114"/>
      <c r="F6" s="114"/>
      <c r="O6" s="4" t="s">
        <v>1</v>
      </c>
    </row>
    <row r="7" spans="1:19" ht="42" customHeight="1">
      <c r="A7" s="51" t="s">
        <v>2</v>
      </c>
      <c r="B7" s="52" t="s">
        <v>3</v>
      </c>
      <c r="C7" s="52" t="s">
        <v>4</v>
      </c>
      <c r="D7" s="52" t="s">
        <v>5</v>
      </c>
      <c r="E7" s="52" t="s">
        <v>6</v>
      </c>
      <c r="F7" s="53" t="s">
        <v>7</v>
      </c>
      <c r="G7" s="52" t="s">
        <v>139</v>
      </c>
      <c r="H7" s="52" t="s">
        <v>274</v>
      </c>
      <c r="I7" s="52"/>
      <c r="J7" s="52"/>
      <c r="K7" s="52"/>
      <c r="L7" s="52" t="s">
        <v>336</v>
      </c>
      <c r="M7" s="52" t="s">
        <v>335</v>
      </c>
      <c r="N7" s="52" t="s">
        <v>276</v>
      </c>
      <c r="O7" s="54" t="s">
        <v>140</v>
      </c>
      <c r="P7" s="52" t="s">
        <v>274</v>
      </c>
      <c r="Q7" s="52" t="s">
        <v>274</v>
      </c>
      <c r="R7" s="55"/>
      <c r="S7" s="56" t="s">
        <v>277</v>
      </c>
    </row>
    <row r="8" spans="1:19" ht="16.5" customHeight="1">
      <c r="A8" s="57" t="s">
        <v>9</v>
      </c>
      <c r="B8" s="57" t="s">
        <v>10</v>
      </c>
      <c r="C8" s="57" t="s">
        <v>11</v>
      </c>
      <c r="D8" s="57" t="s">
        <v>12</v>
      </c>
      <c r="E8" s="57" t="s">
        <v>13</v>
      </c>
      <c r="F8" s="58" t="s">
        <v>14</v>
      </c>
      <c r="G8" s="24">
        <v>8</v>
      </c>
      <c r="H8" s="24"/>
      <c r="I8" s="24"/>
      <c r="J8" s="24"/>
      <c r="K8" s="24"/>
      <c r="L8" s="24"/>
      <c r="M8" s="24"/>
      <c r="N8" s="24"/>
      <c r="O8" s="59">
        <v>9</v>
      </c>
      <c r="P8" s="24"/>
      <c r="Q8" s="24"/>
      <c r="R8" s="60"/>
      <c r="S8" s="24"/>
    </row>
    <row r="9" spans="1:19" ht="35.25" customHeight="1">
      <c r="A9" s="61" t="s">
        <v>101</v>
      </c>
      <c r="B9" s="62">
        <v>902</v>
      </c>
      <c r="C9" s="62"/>
      <c r="D9" s="62"/>
      <c r="E9" s="62"/>
      <c r="F9" s="63"/>
      <c r="G9" s="64">
        <f>G10+G82+G98+G123+G155+G169+G187+G227</f>
        <v>175257980.72</v>
      </c>
      <c r="H9" s="64">
        <f>H10+H82+H98+H123+H155+H169+H187+H227</f>
        <v>2562747</v>
      </c>
      <c r="I9" s="64"/>
      <c r="J9" s="64"/>
      <c r="K9" s="64"/>
      <c r="L9" s="64"/>
      <c r="M9" s="64"/>
      <c r="N9" s="64">
        <f>N10+N82+N98+N123+N155+N169+N187+N227</f>
        <v>257349533.05</v>
      </c>
      <c r="O9" s="65">
        <f>O10+O82+O98+O123+O155+O169+O187+O227</f>
        <v>174427241.72</v>
      </c>
      <c r="P9" s="65">
        <f>P10+P82+P98+P123+P155+P169+P187+P227</f>
        <v>2605629</v>
      </c>
      <c r="Q9" s="65"/>
      <c r="R9" s="65"/>
      <c r="S9" s="66">
        <f>S10+S82+S98+S123+S155+S169+S187+S227</f>
        <v>186032870.72</v>
      </c>
    </row>
    <row r="10" spans="1:19" ht="12.75">
      <c r="A10" s="67" t="s">
        <v>16</v>
      </c>
      <c r="B10" s="68">
        <v>902</v>
      </c>
      <c r="C10" s="68" t="s">
        <v>17</v>
      </c>
      <c r="D10" s="69" t="s">
        <v>0</v>
      </c>
      <c r="E10" s="69" t="s">
        <v>0</v>
      </c>
      <c r="F10" s="70" t="s">
        <v>0</v>
      </c>
      <c r="G10" s="71">
        <f aca="true" t="shared" si="0" ref="G10:S10">G11+G28+G45+G62+G66+G58</f>
        <v>47614240.25</v>
      </c>
      <c r="H10" s="71">
        <f t="shared" si="0"/>
        <v>2562747</v>
      </c>
      <c r="I10" s="71"/>
      <c r="J10" s="71"/>
      <c r="K10" s="71"/>
      <c r="L10" s="71"/>
      <c r="M10" s="71"/>
      <c r="N10" s="71">
        <f t="shared" si="0"/>
        <v>49565061.55</v>
      </c>
      <c r="O10" s="72">
        <f t="shared" si="0"/>
        <v>51436914</v>
      </c>
      <c r="P10" s="72">
        <f t="shared" si="0"/>
        <v>2605629</v>
      </c>
      <c r="Q10" s="72"/>
      <c r="R10" s="72"/>
      <c r="S10" s="73">
        <f t="shared" si="0"/>
        <v>53849622</v>
      </c>
    </row>
    <row r="11" spans="1:19" ht="51">
      <c r="A11" s="67" t="s">
        <v>18</v>
      </c>
      <c r="B11" s="68">
        <v>902</v>
      </c>
      <c r="C11" s="68" t="s">
        <v>17</v>
      </c>
      <c r="D11" s="68" t="s">
        <v>19</v>
      </c>
      <c r="E11" s="69" t="s">
        <v>0</v>
      </c>
      <c r="F11" s="70" t="s">
        <v>0</v>
      </c>
      <c r="G11" s="71">
        <f>G12+G23</f>
        <v>4235714</v>
      </c>
      <c r="H11" s="71"/>
      <c r="I11" s="71"/>
      <c r="J11" s="71"/>
      <c r="K11" s="71"/>
      <c r="L11" s="71"/>
      <c r="M11" s="71"/>
      <c r="N11" s="71">
        <f>N12+N23</f>
        <v>4235714</v>
      </c>
      <c r="O11" s="72">
        <f>O12+O23</f>
        <v>4238747</v>
      </c>
      <c r="P11" s="24"/>
      <c r="Q11" s="74"/>
      <c r="R11" s="75"/>
      <c r="S11" s="73">
        <f>S12+S23</f>
        <v>4238747</v>
      </c>
    </row>
    <row r="12" spans="1:19" ht="33" customHeight="1">
      <c r="A12" s="76" t="s">
        <v>144</v>
      </c>
      <c r="B12" s="77">
        <v>902</v>
      </c>
      <c r="C12" s="77" t="s">
        <v>17</v>
      </c>
      <c r="D12" s="77" t="s">
        <v>19</v>
      </c>
      <c r="E12" s="77" t="s">
        <v>145</v>
      </c>
      <c r="F12" s="78" t="s">
        <v>0</v>
      </c>
      <c r="G12" s="79">
        <f>G13+G17+G19</f>
        <v>2518889</v>
      </c>
      <c r="H12" s="79"/>
      <c r="I12" s="79"/>
      <c r="J12" s="79"/>
      <c r="K12" s="79"/>
      <c r="L12" s="79"/>
      <c r="M12" s="79"/>
      <c r="N12" s="79">
        <f>N13+N17+N19</f>
        <v>2518889</v>
      </c>
      <c r="O12" s="80">
        <f>O13+O17+O19</f>
        <v>2521922</v>
      </c>
      <c r="P12" s="24"/>
      <c r="Q12" s="74"/>
      <c r="R12" s="75"/>
      <c r="S12" s="81">
        <f>S13+S17+S19</f>
        <v>2521922</v>
      </c>
    </row>
    <row r="13" spans="1:19" ht="65.25" customHeight="1">
      <c r="A13" s="76" t="s">
        <v>20</v>
      </c>
      <c r="B13" s="77">
        <v>902</v>
      </c>
      <c r="C13" s="77" t="s">
        <v>17</v>
      </c>
      <c r="D13" s="77" t="s">
        <v>19</v>
      </c>
      <c r="E13" s="77" t="s">
        <v>145</v>
      </c>
      <c r="F13" s="82" t="s">
        <v>21</v>
      </c>
      <c r="G13" s="79">
        <f>G14</f>
        <v>1920126</v>
      </c>
      <c r="H13" s="79"/>
      <c r="I13" s="79"/>
      <c r="J13" s="79"/>
      <c r="K13" s="79"/>
      <c r="L13" s="79"/>
      <c r="M13" s="79"/>
      <c r="N13" s="79">
        <f>N14</f>
        <v>1920126</v>
      </c>
      <c r="O13" s="80">
        <f>O14</f>
        <v>1920126</v>
      </c>
      <c r="P13" s="24"/>
      <c r="Q13" s="74"/>
      <c r="R13" s="75"/>
      <c r="S13" s="81">
        <f>S14</f>
        <v>1920126</v>
      </c>
    </row>
    <row r="14" spans="1:19" ht="25.5">
      <c r="A14" s="76" t="s">
        <v>22</v>
      </c>
      <c r="B14" s="77">
        <v>902</v>
      </c>
      <c r="C14" s="77" t="s">
        <v>17</v>
      </c>
      <c r="D14" s="77" t="s">
        <v>19</v>
      </c>
      <c r="E14" s="77" t="s">
        <v>145</v>
      </c>
      <c r="F14" s="82" t="s">
        <v>23</v>
      </c>
      <c r="G14" s="83">
        <f>G15+G16</f>
        <v>1920126</v>
      </c>
      <c r="H14" s="83"/>
      <c r="I14" s="83"/>
      <c r="J14" s="83"/>
      <c r="K14" s="83"/>
      <c r="L14" s="83"/>
      <c r="M14" s="83"/>
      <c r="N14" s="83">
        <f>N15+N16</f>
        <v>1920126</v>
      </c>
      <c r="O14" s="84">
        <f>O15+O16</f>
        <v>1920126</v>
      </c>
      <c r="P14" s="24"/>
      <c r="Q14" s="74"/>
      <c r="R14" s="75"/>
      <c r="S14" s="85">
        <f>S15+S16</f>
        <v>1920126</v>
      </c>
    </row>
    <row r="15" spans="1:19" ht="38.25">
      <c r="A15" s="76" t="s">
        <v>233</v>
      </c>
      <c r="B15" s="77">
        <v>902</v>
      </c>
      <c r="C15" s="77" t="s">
        <v>17</v>
      </c>
      <c r="D15" s="77" t="s">
        <v>19</v>
      </c>
      <c r="E15" s="77" t="s">
        <v>145</v>
      </c>
      <c r="F15" s="82">
        <v>121</v>
      </c>
      <c r="G15" s="37">
        <v>1866076</v>
      </c>
      <c r="H15" s="37"/>
      <c r="I15" s="37"/>
      <c r="J15" s="37"/>
      <c r="K15" s="37"/>
      <c r="L15" s="37"/>
      <c r="M15" s="37"/>
      <c r="N15" s="37">
        <v>1866076</v>
      </c>
      <c r="O15" s="86">
        <v>1866076</v>
      </c>
      <c r="P15" s="24"/>
      <c r="Q15" s="24"/>
      <c r="R15" s="60"/>
      <c r="S15" s="37">
        <v>1866076</v>
      </c>
    </row>
    <row r="16" spans="1:19" ht="38.25">
      <c r="A16" s="76" t="s">
        <v>143</v>
      </c>
      <c r="B16" s="77">
        <v>902</v>
      </c>
      <c r="C16" s="77" t="s">
        <v>17</v>
      </c>
      <c r="D16" s="77" t="s">
        <v>19</v>
      </c>
      <c r="E16" s="77" t="s">
        <v>145</v>
      </c>
      <c r="F16" s="82">
        <v>122</v>
      </c>
      <c r="G16" s="37">
        <v>54050</v>
      </c>
      <c r="H16" s="37"/>
      <c r="I16" s="37"/>
      <c r="J16" s="37"/>
      <c r="K16" s="37"/>
      <c r="L16" s="37"/>
      <c r="M16" s="37"/>
      <c r="N16" s="37">
        <v>54050</v>
      </c>
      <c r="O16" s="86">
        <v>54050</v>
      </c>
      <c r="P16" s="24"/>
      <c r="Q16" s="24"/>
      <c r="R16" s="60"/>
      <c r="S16" s="37">
        <v>54050</v>
      </c>
    </row>
    <row r="17" spans="1:19" ht="25.5">
      <c r="A17" s="87" t="s">
        <v>24</v>
      </c>
      <c r="B17" s="88">
        <v>902</v>
      </c>
      <c r="C17" s="88" t="s">
        <v>17</v>
      </c>
      <c r="D17" s="88" t="s">
        <v>19</v>
      </c>
      <c r="E17" s="88" t="s">
        <v>145</v>
      </c>
      <c r="F17" s="89">
        <v>200</v>
      </c>
      <c r="G17" s="90">
        <f>G18</f>
        <v>591763</v>
      </c>
      <c r="H17" s="90"/>
      <c r="I17" s="90"/>
      <c r="J17" s="90"/>
      <c r="K17" s="90"/>
      <c r="L17" s="90"/>
      <c r="M17" s="90"/>
      <c r="N17" s="90">
        <f>N18</f>
        <v>591763</v>
      </c>
      <c r="O17" s="91">
        <f>O18</f>
        <v>594796</v>
      </c>
      <c r="P17" s="24"/>
      <c r="Q17" s="92"/>
      <c r="R17" s="93"/>
      <c r="S17" s="90">
        <f>S18</f>
        <v>594796</v>
      </c>
    </row>
    <row r="18" spans="1:19" ht="38.25">
      <c r="A18" s="10" t="s">
        <v>26</v>
      </c>
      <c r="B18" s="57">
        <v>902</v>
      </c>
      <c r="C18" s="57" t="s">
        <v>17</v>
      </c>
      <c r="D18" s="57" t="s">
        <v>19</v>
      </c>
      <c r="E18" s="57" t="s">
        <v>145</v>
      </c>
      <c r="F18" s="58">
        <v>240</v>
      </c>
      <c r="G18" s="37">
        <v>591763</v>
      </c>
      <c r="H18" s="37"/>
      <c r="I18" s="37"/>
      <c r="J18" s="37"/>
      <c r="K18" s="37"/>
      <c r="L18" s="37"/>
      <c r="M18" s="37"/>
      <c r="N18" s="37">
        <v>591763</v>
      </c>
      <c r="O18" s="86">
        <v>594796</v>
      </c>
      <c r="P18" s="24"/>
      <c r="Q18" s="24"/>
      <c r="R18" s="60"/>
      <c r="S18" s="37">
        <v>594796</v>
      </c>
    </row>
    <row r="19" spans="1:19" ht="12.75">
      <c r="A19" s="10" t="s">
        <v>28</v>
      </c>
      <c r="B19" s="57">
        <v>902</v>
      </c>
      <c r="C19" s="57" t="s">
        <v>17</v>
      </c>
      <c r="D19" s="57" t="s">
        <v>19</v>
      </c>
      <c r="E19" s="57" t="s">
        <v>145</v>
      </c>
      <c r="F19" s="58" t="s">
        <v>29</v>
      </c>
      <c r="G19" s="23">
        <f>G20</f>
        <v>7000</v>
      </c>
      <c r="H19" s="23"/>
      <c r="I19" s="23"/>
      <c r="J19" s="23"/>
      <c r="K19" s="23"/>
      <c r="L19" s="23"/>
      <c r="M19" s="23"/>
      <c r="N19" s="23">
        <f>N20</f>
        <v>7000</v>
      </c>
      <c r="O19" s="94">
        <f>O20</f>
        <v>7000</v>
      </c>
      <c r="P19" s="24"/>
      <c r="Q19" s="24"/>
      <c r="R19" s="60"/>
      <c r="S19" s="23">
        <f>S20</f>
        <v>7000</v>
      </c>
    </row>
    <row r="20" spans="1:19" ht="12.75">
      <c r="A20" s="10" t="s">
        <v>102</v>
      </c>
      <c r="B20" s="57">
        <v>902</v>
      </c>
      <c r="C20" s="57" t="s">
        <v>17</v>
      </c>
      <c r="D20" s="57" t="s">
        <v>19</v>
      </c>
      <c r="E20" s="57" t="s">
        <v>145</v>
      </c>
      <c r="F20" s="58">
        <v>850</v>
      </c>
      <c r="G20" s="23">
        <f>G22</f>
        <v>7000</v>
      </c>
      <c r="H20" s="23"/>
      <c r="I20" s="23"/>
      <c r="J20" s="23"/>
      <c r="K20" s="23"/>
      <c r="L20" s="23"/>
      <c r="M20" s="23"/>
      <c r="N20" s="23">
        <f>N22</f>
        <v>7000</v>
      </c>
      <c r="O20" s="94">
        <f>O22</f>
        <v>7000</v>
      </c>
      <c r="P20" s="24"/>
      <c r="Q20" s="24"/>
      <c r="R20" s="60"/>
      <c r="S20" s="23">
        <f>S22</f>
        <v>7000</v>
      </c>
    </row>
    <row r="21" spans="1:19" ht="25.5" hidden="1">
      <c r="A21" s="10" t="s">
        <v>30</v>
      </c>
      <c r="B21" s="57">
        <v>902</v>
      </c>
      <c r="C21" s="57" t="s">
        <v>17</v>
      </c>
      <c r="D21" s="57" t="s">
        <v>19</v>
      </c>
      <c r="E21" s="57" t="s">
        <v>145</v>
      </c>
      <c r="F21" s="58" t="s">
        <v>31</v>
      </c>
      <c r="G21" s="23">
        <v>0</v>
      </c>
      <c r="H21" s="23"/>
      <c r="I21" s="23"/>
      <c r="J21" s="23"/>
      <c r="K21" s="23"/>
      <c r="L21" s="23"/>
      <c r="M21" s="23"/>
      <c r="N21" s="23">
        <v>0</v>
      </c>
      <c r="O21" s="94">
        <v>0</v>
      </c>
      <c r="P21" s="24"/>
      <c r="Q21" s="24"/>
      <c r="R21" s="60"/>
      <c r="S21" s="23">
        <v>0</v>
      </c>
    </row>
    <row r="22" spans="1:19" ht="25.5">
      <c r="A22" s="10" t="s">
        <v>32</v>
      </c>
      <c r="B22" s="57">
        <v>902</v>
      </c>
      <c r="C22" s="57" t="s">
        <v>17</v>
      </c>
      <c r="D22" s="57" t="s">
        <v>19</v>
      </c>
      <c r="E22" s="57" t="s">
        <v>145</v>
      </c>
      <c r="F22" s="58" t="s">
        <v>33</v>
      </c>
      <c r="G22" s="23">
        <v>7000</v>
      </c>
      <c r="H22" s="23"/>
      <c r="I22" s="23"/>
      <c r="J22" s="23"/>
      <c r="K22" s="23"/>
      <c r="L22" s="23"/>
      <c r="M22" s="23"/>
      <c r="N22" s="23">
        <v>7000</v>
      </c>
      <c r="O22" s="94">
        <v>7000</v>
      </c>
      <c r="P22" s="24"/>
      <c r="Q22" s="24"/>
      <c r="R22" s="60"/>
      <c r="S22" s="23">
        <v>7000</v>
      </c>
    </row>
    <row r="23" spans="1:19" ht="38.25">
      <c r="A23" s="10" t="s">
        <v>99</v>
      </c>
      <c r="B23" s="57">
        <v>902</v>
      </c>
      <c r="C23" s="57" t="s">
        <v>17</v>
      </c>
      <c r="D23" s="57" t="s">
        <v>19</v>
      </c>
      <c r="E23" s="57" t="s">
        <v>100</v>
      </c>
      <c r="F23" s="95" t="s">
        <v>0</v>
      </c>
      <c r="G23" s="23">
        <f>G24</f>
        <v>1716825</v>
      </c>
      <c r="H23" s="23"/>
      <c r="I23" s="23"/>
      <c r="J23" s="23"/>
      <c r="K23" s="23"/>
      <c r="L23" s="23"/>
      <c r="M23" s="23"/>
      <c r="N23" s="23">
        <f>N24</f>
        <v>1716825</v>
      </c>
      <c r="O23" s="94">
        <f>O24</f>
        <v>1716825</v>
      </c>
      <c r="P23" s="24"/>
      <c r="Q23" s="24"/>
      <c r="R23" s="60"/>
      <c r="S23" s="23">
        <f>S24</f>
        <v>1716825</v>
      </c>
    </row>
    <row r="24" spans="1:19" ht="76.5">
      <c r="A24" s="10" t="s">
        <v>20</v>
      </c>
      <c r="B24" s="57">
        <v>902</v>
      </c>
      <c r="C24" s="57" t="s">
        <v>17</v>
      </c>
      <c r="D24" s="57" t="s">
        <v>19</v>
      </c>
      <c r="E24" s="57" t="s">
        <v>100</v>
      </c>
      <c r="F24" s="58" t="s">
        <v>21</v>
      </c>
      <c r="G24" s="23">
        <f>G25</f>
        <v>1716825</v>
      </c>
      <c r="H24" s="23"/>
      <c r="I24" s="23"/>
      <c r="J24" s="23"/>
      <c r="K24" s="23"/>
      <c r="L24" s="23"/>
      <c r="M24" s="23"/>
      <c r="N24" s="23">
        <f>N25</f>
        <v>1716825</v>
      </c>
      <c r="O24" s="94">
        <f>O25</f>
        <v>1716825</v>
      </c>
      <c r="P24" s="24"/>
      <c r="Q24" s="24"/>
      <c r="R24" s="60"/>
      <c r="S24" s="23">
        <f>S25</f>
        <v>1716825</v>
      </c>
    </row>
    <row r="25" spans="1:19" ht="25.5">
      <c r="A25" s="10" t="s">
        <v>22</v>
      </c>
      <c r="B25" s="57">
        <v>902</v>
      </c>
      <c r="C25" s="57" t="s">
        <v>17</v>
      </c>
      <c r="D25" s="57" t="s">
        <v>19</v>
      </c>
      <c r="E25" s="57" t="s">
        <v>100</v>
      </c>
      <c r="F25" s="58" t="s">
        <v>23</v>
      </c>
      <c r="G25" s="23">
        <f>G26+G27</f>
        <v>1716825</v>
      </c>
      <c r="H25" s="23"/>
      <c r="I25" s="23"/>
      <c r="J25" s="23"/>
      <c r="K25" s="23"/>
      <c r="L25" s="23"/>
      <c r="M25" s="23"/>
      <c r="N25" s="23">
        <f>N26+N27</f>
        <v>1716825</v>
      </c>
      <c r="O25" s="94">
        <f>O26+O27</f>
        <v>1716825</v>
      </c>
      <c r="P25" s="24"/>
      <c r="Q25" s="24"/>
      <c r="R25" s="60"/>
      <c r="S25" s="23">
        <f>S26+S27</f>
        <v>1716825</v>
      </c>
    </row>
    <row r="26" spans="1:19" ht="38.25">
      <c r="A26" s="10" t="s">
        <v>233</v>
      </c>
      <c r="B26" s="57">
        <v>902</v>
      </c>
      <c r="C26" s="57" t="s">
        <v>17</v>
      </c>
      <c r="D26" s="57" t="s">
        <v>19</v>
      </c>
      <c r="E26" s="57" t="s">
        <v>100</v>
      </c>
      <c r="F26" s="58">
        <v>121</v>
      </c>
      <c r="G26" s="37">
        <v>1659570</v>
      </c>
      <c r="H26" s="37"/>
      <c r="I26" s="37"/>
      <c r="J26" s="37"/>
      <c r="K26" s="37"/>
      <c r="L26" s="37"/>
      <c r="M26" s="37"/>
      <c r="N26" s="37">
        <v>1659570</v>
      </c>
      <c r="O26" s="86">
        <v>1659570</v>
      </c>
      <c r="P26" s="24"/>
      <c r="Q26" s="24"/>
      <c r="R26" s="60"/>
      <c r="S26" s="37">
        <v>1659570</v>
      </c>
    </row>
    <row r="27" spans="1:19" ht="38.25">
      <c r="A27" s="10" t="s">
        <v>143</v>
      </c>
      <c r="B27" s="57">
        <v>902</v>
      </c>
      <c r="C27" s="57" t="s">
        <v>17</v>
      </c>
      <c r="D27" s="57" t="s">
        <v>19</v>
      </c>
      <c r="E27" s="57" t="s">
        <v>100</v>
      </c>
      <c r="F27" s="58">
        <v>122</v>
      </c>
      <c r="G27" s="23">
        <v>57255</v>
      </c>
      <c r="H27" s="23"/>
      <c r="I27" s="23"/>
      <c r="J27" s="23"/>
      <c r="K27" s="23"/>
      <c r="L27" s="23"/>
      <c r="M27" s="23"/>
      <c r="N27" s="23">
        <v>57255</v>
      </c>
      <c r="O27" s="94">
        <v>57255</v>
      </c>
      <c r="P27" s="24"/>
      <c r="Q27" s="24"/>
      <c r="R27" s="60"/>
      <c r="S27" s="23">
        <v>57255</v>
      </c>
    </row>
    <row r="28" spans="1:19" ht="63.75">
      <c r="A28" s="96" t="s">
        <v>35</v>
      </c>
      <c r="B28" s="97">
        <v>902</v>
      </c>
      <c r="C28" s="97" t="s">
        <v>17</v>
      </c>
      <c r="D28" s="97" t="s">
        <v>36</v>
      </c>
      <c r="E28" s="98" t="s">
        <v>0</v>
      </c>
      <c r="F28" s="99" t="s">
        <v>0</v>
      </c>
      <c r="G28" s="39">
        <f>G29+G40</f>
        <v>39515640</v>
      </c>
      <c r="H28" s="39"/>
      <c r="I28" s="39"/>
      <c r="J28" s="39"/>
      <c r="K28" s="39"/>
      <c r="L28" s="39"/>
      <c r="M28" s="39"/>
      <c r="N28" s="39">
        <f>N29+N40</f>
        <v>39515640</v>
      </c>
      <c r="O28" s="100">
        <f>O29+O40</f>
        <v>39566275</v>
      </c>
      <c r="P28" s="24"/>
      <c r="Q28" s="24"/>
      <c r="R28" s="60"/>
      <c r="S28" s="39">
        <f>S29+S40</f>
        <v>39566275</v>
      </c>
    </row>
    <row r="29" spans="1:19" ht="38.25">
      <c r="A29" s="101" t="s">
        <v>144</v>
      </c>
      <c r="B29" s="57">
        <v>902</v>
      </c>
      <c r="C29" s="57" t="s">
        <v>17</v>
      </c>
      <c r="D29" s="57" t="s">
        <v>36</v>
      </c>
      <c r="E29" s="25" t="s">
        <v>146</v>
      </c>
      <c r="F29" s="95"/>
      <c r="G29" s="23">
        <f>G30+G34+G36</f>
        <v>38242563</v>
      </c>
      <c r="H29" s="23"/>
      <c r="I29" s="23"/>
      <c r="J29" s="23"/>
      <c r="K29" s="23"/>
      <c r="L29" s="23"/>
      <c r="M29" s="23"/>
      <c r="N29" s="23">
        <f>N30+N34+N36</f>
        <v>38242563</v>
      </c>
      <c r="O29" s="94">
        <f>O30+O34+O36</f>
        <v>38293198</v>
      </c>
      <c r="P29" s="24"/>
      <c r="Q29" s="24"/>
      <c r="R29" s="60"/>
      <c r="S29" s="23">
        <f>S30+S34+S36</f>
        <v>38293198</v>
      </c>
    </row>
    <row r="30" spans="1:19" ht="76.5">
      <c r="A30" s="10" t="s">
        <v>20</v>
      </c>
      <c r="B30" s="57">
        <v>902</v>
      </c>
      <c r="C30" s="57" t="s">
        <v>17</v>
      </c>
      <c r="D30" s="57" t="s">
        <v>36</v>
      </c>
      <c r="E30" s="25" t="s">
        <v>146</v>
      </c>
      <c r="F30" s="58" t="s">
        <v>21</v>
      </c>
      <c r="G30" s="23">
        <f>G31</f>
        <v>31193757</v>
      </c>
      <c r="H30" s="23"/>
      <c r="I30" s="23"/>
      <c r="J30" s="23"/>
      <c r="K30" s="23"/>
      <c r="L30" s="23"/>
      <c r="M30" s="23"/>
      <c r="N30" s="23">
        <f>N31</f>
        <v>31193757</v>
      </c>
      <c r="O30" s="94">
        <f>O31</f>
        <v>31193757</v>
      </c>
      <c r="P30" s="24"/>
      <c r="Q30" s="24"/>
      <c r="R30" s="60"/>
      <c r="S30" s="23">
        <f>S31</f>
        <v>31193757</v>
      </c>
    </row>
    <row r="31" spans="1:19" ht="25.5">
      <c r="A31" s="10" t="s">
        <v>22</v>
      </c>
      <c r="B31" s="57">
        <v>902</v>
      </c>
      <c r="C31" s="57" t="s">
        <v>17</v>
      </c>
      <c r="D31" s="57" t="s">
        <v>36</v>
      </c>
      <c r="E31" s="25" t="s">
        <v>146</v>
      </c>
      <c r="F31" s="58" t="s">
        <v>23</v>
      </c>
      <c r="G31" s="23">
        <f>G32+G33</f>
        <v>31193757</v>
      </c>
      <c r="H31" s="23"/>
      <c r="I31" s="23"/>
      <c r="J31" s="23"/>
      <c r="K31" s="23"/>
      <c r="L31" s="23"/>
      <c r="M31" s="23"/>
      <c r="N31" s="23">
        <f>N32+N33</f>
        <v>31193757</v>
      </c>
      <c r="O31" s="94">
        <f>O32+O33</f>
        <v>31193757</v>
      </c>
      <c r="P31" s="24"/>
      <c r="Q31" s="24"/>
      <c r="R31" s="60"/>
      <c r="S31" s="23">
        <f>S32+S33</f>
        <v>31193757</v>
      </c>
    </row>
    <row r="32" spans="1:19" ht="38.25">
      <c r="A32" s="10" t="s">
        <v>233</v>
      </c>
      <c r="B32" s="57">
        <v>902</v>
      </c>
      <c r="C32" s="57" t="s">
        <v>17</v>
      </c>
      <c r="D32" s="57" t="s">
        <v>36</v>
      </c>
      <c r="E32" s="25" t="s">
        <v>146</v>
      </c>
      <c r="F32" s="58">
        <v>121</v>
      </c>
      <c r="G32" s="37">
        <v>30366982</v>
      </c>
      <c r="H32" s="37"/>
      <c r="I32" s="37"/>
      <c r="J32" s="37"/>
      <c r="K32" s="37"/>
      <c r="L32" s="37"/>
      <c r="M32" s="37"/>
      <c r="N32" s="37">
        <v>30366982</v>
      </c>
      <c r="O32" s="86">
        <v>30366982</v>
      </c>
      <c r="P32" s="24"/>
      <c r="Q32" s="24"/>
      <c r="R32" s="60"/>
      <c r="S32" s="37">
        <v>30366982</v>
      </c>
    </row>
    <row r="33" spans="1:19" ht="38.25">
      <c r="A33" s="10" t="s">
        <v>143</v>
      </c>
      <c r="B33" s="57">
        <v>902</v>
      </c>
      <c r="C33" s="57" t="s">
        <v>17</v>
      </c>
      <c r="D33" s="57" t="s">
        <v>36</v>
      </c>
      <c r="E33" s="25" t="s">
        <v>146</v>
      </c>
      <c r="F33" s="58">
        <v>122</v>
      </c>
      <c r="G33" s="23">
        <v>826775</v>
      </c>
      <c r="H33" s="23"/>
      <c r="I33" s="23"/>
      <c r="J33" s="23"/>
      <c r="K33" s="23"/>
      <c r="L33" s="23"/>
      <c r="M33" s="23"/>
      <c r="N33" s="23">
        <v>826775</v>
      </c>
      <c r="O33" s="94">
        <v>826775</v>
      </c>
      <c r="P33" s="24"/>
      <c r="Q33" s="24"/>
      <c r="R33" s="60"/>
      <c r="S33" s="23">
        <v>826775</v>
      </c>
    </row>
    <row r="34" spans="1:19" ht="25.5">
      <c r="A34" s="10" t="s">
        <v>24</v>
      </c>
      <c r="B34" s="57">
        <v>902</v>
      </c>
      <c r="C34" s="57" t="s">
        <v>17</v>
      </c>
      <c r="D34" s="57" t="s">
        <v>36</v>
      </c>
      <c r="E34" s="25" t="s">
        <v>146</v>
      </c>
      <c r="F34" s="58">
        <v>200</v>
      </c>
      <c r="G34" s="23">
        <f>G35</f>
        <v>6433806</v>
      </c>
      <c r="H34" s="23"/>
      <c r="I34" s="23"/>
      <c r="J34" s="23"/>
      <c r="K34" s="23"/>
      <c r="L34" s="23"/>
      <c r="M34" s="23"/>
      <c r="N34" s="23">
        <f>N35</f>
        <v>6433806</v>
      </c>
      <c r="O34" s="94">
        <f>O35</f>
        <v>6484441</v>
      </c>
      <c r="P34" s="24"/>
      <c r="Q34" s="24"/>
      <c r="R34" s="60"/>
      <c r="S34" s="23">
        <f>S35</f>
        <v>6484441</v>
      </c>
    </row>
    <row r="35" spans="1:19" ht="38.25">
      <c r="A35" s="10" t="s">
        <v>26</v>
      </c>
      <c r="B35" s="57">
        <v>902</v>
      </c>
      <c r="C35" s="57" t="s">
        <v>17</v>
      </c>
      <c r="D35" s="57" t="s">
        <v>36</v>
      </c>
      <c r="E35" s="25" t="s">
        <v>146</v>
      </c>
      <c r="F35" s="58">
        <v>240</v>
      </c>
      <c r="G35" s="37">
        <v>6433806</v>
      </c>
      <c r="H35" s="37"/>
      <c r="I35" s="37"/>
      <c r="J35" s="37"/>
      <c r="K35" s="37"/>
      <c r="L35" s="37"/>
      <c r="M35" s="37"/>
      <c r="N35" s="37">
        <v>6433806</v>
      </c>
      <c r="O35" s="86">
        <v>6484441</v>
      </c>
      <c r="P35" s="24"/>
      <c r="Q35" s="24"/>
      <c r="R35" s="60"/>
      <c r="S35" s="37">
        <v>6484441</v>
      </c>
    </row>
    <row r="36" spans="1:19" ht="28.5" customHeight="1">
      <c r="A36" s="10" t="s">
        <v>28</v>
      </c>
      <c r="B36" s="57">
        <v>902</v>
      </c>
      <c r="C36" s="57" t="s">
        <v>17</v>
      </c>
      <c r="D36" s="57" t="s">
        <v>36</v>
      </c>
      <c r="E36" s="25" t="s">
        <v>146</v>
      </c>
      <c r="F36" s="58">
        <v>800</v>
      </c>
      <c r="G36" s="23">
        <f>G37</f>
        <v>615000</v>
      </c>
      <c r="H36" s="23"/>
      <c r="I36" s="23"/>
      <c r="J36" s="23"/>
      <c r="K36" s="23"/>
      <c r="L36" s="23"/>
      <c r="M36" s="23"/>
      <c r="N36" s="23">
        <f>N37</f>
        <v>615000</v>
      </c>
      <c r="O36" s="94">
        <f>O37</f>
        <v>615000</v>
      </c>
      <c r="P36" s="24"/>
      <c r="Q36" s="24"/>
      <c r="R36" s="60"/>
      <c r="S36" s="23">
        <f>S37</f>
        <v>615000</v>
      </c>
    </row>
    <row r="37" spans="1:19" ht="12.75">
      <c r="A37" s="10" t="s">
        <v>102</v>
      </c>
      <c r="B37" s="57">
        <v>902</v>
      </c>
      <c r="C37" s="57" t="s">
        <v>17</v>
      </c>
      <c r="D37" s="57" t="s">
        <v>36</v>
      </c>
      <c r="E37" s="25" t="s">
        <v>146</v>
      </c>
      <c r="F37" s="58">
        <v>850</v>
      </c>
      <c r="G37" s="23">
        <f>G38+G39</f>
        <v>615000</v>
      </c>
      <c r="H37" s="23"/>
      <c r="I37" s="23"/>
      <c r="J37" s="23"/>
      <c r="K37" s="23"/>
      <c r="L37" s="23"/>
      <c r="M37" s="23"/>
      <c r="N37" s="23">
        <f>N38+N39</f>
        <v>615000</v>
      </c>
      <c r="O37" s="94">
        <f>O38+O39</f>
        <v>615000</v>
      </c>
      <c r="P37" s="24"/>
      <c r="Q37" s="24"/>
      <c r="R37" s="60"/>
      <c r="S37" s="23">
        <f>S38+S39</f>
        <v>615000</v>
      </c>
    </row>
    <row r="38" spans="1:19" ht="25.5">
      <c r="A38" s="10" t="s">
        <v>30</v>
      </c>
      <c r="B38" s="57">
        <v>902</v>
      </c>
      <c r="C38" s="57" t="s">
        <v>17</v>
      </c>
      <c r="D38" s="57" t="s">
        <v>36</v>
      </c>
      <c r="E38" s="25" t="s">
        <v>146</v>
      </c>
      <c r="F38" s="58">
        <v>851</v>
      </c>
      <c r="G38" s="23">
        <v>510000</v>
      </c>
      <c r="H38" s="23"/>
      <c r="I38" s="23"/>
      <c r="J38" s="23"/>
      <c r="K38" s="23"/>
      <c r="L38" s="23"/>
      <c r="M38" s="23"/>
      <c r="N38" s="23">
        <v>510000</v>
      </c>
      <c r="O38" s="94">
        <v>510000</v>
      </c>
      <c r="P38" s="24"/>
      <c r="Q38" s="24"/>
      <c r="R38" s="60"/>
      <c r="S38" s="23">
        <v>510000</v>
      </c>
    </row>
    <row r="39" spans="1:19" ht="25.5" customHeight="1">
      <c r="A39" s="10" t="s">
        <v>32</v>
      </c>
      <c r="B39" s="57">
        <v>902</v>
      </c>
      <c r="C39" s="57" t="s">
        <v>17</v>
      </c>
      <c r="D39" s="57" t="s">
        <v>36</v>
      </c>
      <c r="E39" s="25" t="s">
        <v>146</v>
      </c>
      <c r="F39" s="58">
        <v>852</v>
      </c>
      <c r="G39" s="23">
        <v>105000</v>
      </c>
      <c r="H39" s="23"/>
      <c r="I39" s="23"/>
      <c r="J39" s="23"/>
      <c r="K39" s="23"/>
      <c r="L39" s="23"/>
      <c r="M39" s="23"/>
      <c r="N39" s="23">
        <v>105000</v>
      </c>
      <c r="O39" s="94">
        <v>105000</v>
      </c>
      <c r="P39" s="24"/>
      <c r="Q39" s="24"/>
      <c r="R39" s="60"/>
      <c r="S39" s="23">
        <v>105000</v>
      </c>
    </row>
    <row r="40" spans="1:19" ht="25.5">
      <c r="A40" s="101" t="s">
        <v>147</v>
      </c>
      <c r="B40" s="57">
        <v>902</v>
      </c>
      <c r="C40" s="57" t="s">
        <v>17</v>
      </c>
      <c r="D40" s="57" t="s">
        <v>36</v>
      </c>
      <c r="E40" s="25" t="s">
        <v>103</v>
      </c>
      <c r="F40" s="58"/>
      <c r="G40" s="23">
        <f>G41</f>
        <v>1273077</v>
      </c>
      <c r="H40" s="23"/>
      <c r="I40" s="23"/>
      <c r="J40" s="23"/>
      <c r="K40" s="23"/>
      <c r="L40" s="23"/>
      <c r="M40" s="23"/>
      <c r="N40" s="23">
        <f>N41</f>
        <v>1273077</v>
      </c>
      <c r="O40" s="94">
        <f>O41</f>
        <v>1273077</v>
      </c>
      <c r="P40" s="24"/>
      <c r="Q40" s="24"/>
      <c r="R40" s="60"/>
      <c r="S40" s="23">
        <f>S41</f>
        <v>1273077</v>
      </c>
    </row>
    <row r="41" spans="1:19" ht="76.5">
      <c r="A41" s="10" t="s">
        <v>20</v>
      </c>
      <c r="B41" s="57">
        <v>902</v>
      </c>
      <c r="C41" s="57" t="s">
        <v>17</v>
      </c>
      <c r="D41" s="57" t="s">
        <v>36</v>
      </c>
      <c r="E41" s="25" t="s">
        <v>103</v>
      </c>
      <c r="F41" s="58">
        <v>100</v>
      </c>
      <c r="G41" s="23">
        <f>G42</f>
        <v>1273077</v>
      </c>
      <c r="H41" s="23"/>
      <c r="I41" s="23"/>
      <c r="J41" s="23"/>
      <c r="K41" s="23"/>
      <c r="L41" s="23"/>
      <c r="M41" s="23"/>
      <c r="N41" s="23">
        <f>N42</f>
        <v>1273077</v>
      </c>
      <c r="O41" s="94">
        <f>O42</f>
        <v>1273077</v>
      </c>
      <c r="P41" s="24"/>
      <c r="Q41" s="24"/>
      <c r="R41" s="60"/>
      <c r="S41" s="23">
        <f>S42</f>
        <v>1273077</v>
      </c>
    </row>
    <row r="42" spans="1:19" ht="25.5">
      <c r="A42" s="10" t="s">
        <v>22</v>
      </c>
      <c r="B42" s="57">
        <v>902</v>
      </c>
      <c r="C42" s="57" t="s">
        <v>17</v>
      </c>
      <c r="D42" s="57" t="s">
        <v>36</v>
      </c>
      <c r="E42" s="25" t="s">
        <v>103</v>
      </c>
      <c r="F42" s="58">
        <v>120</v>
      </c>
      <c r="G42" s="23">
        <f>G43+G44</f>
        <v>1273077</v>
      </c>
      <c r="H42" s="23"/>
      <c r="I42" s="23"/>
      <c r="J42" s="23"/>
      <c r="K42" s="23"/>
      <c r="L42" s="23"/>
      <c r="M42" s="23"/>
      <c r="N42" s="23">
        <f>N43+N44</f>
        <v>1273077</v>
      </c>
      <c r="O42" s="94">
        <f>O43+O44</f>
        <v>1273077</v>
      </c>
      <c r="P42" s="24"/>
      <c r="Q42" s="24"/>
      <c r="R42" s="60"/>
      <c r="S42" s="23">
        <f>S43+S44</f>
        <v>1273077</v>
      </c>
    </row>
    <row r="43" spans="1:19" ht="38.25">
      <c r="A43" s="10" t="s">
        <v>233</v>
      </c>
      <c r="B43" s="57">
        <v>902</v>
      </c>
      <c r="C43" s="57" t="s">
        <v>17</v>
      </c>
      <c r="D43" s="57" t="s">
        <v>36</v>
      </c>
      <c r="E43" s="25" t="s">
        <v>103</v>
      </c>
      <c r="F43" s="58">
        <v>121</v>
      </c>
      <c r="G43" s="37">
        <v>1241847</v>
      </c>
      <c r="H43" s="37"/>
      <c r="I43" s="37"/>
      <c r="J43" s="37"/>
      <c r="K43" s="37"/>
      <c r="L43" s="37"/>
      <c r="M43" s="37"/>
      <c r="N43" s="37">
        <v>1241847</v>
      </c>
      <c r="O43" s="86">
        <v>1241847</v>
      </c>
      <c r="P43" s="24"/>
      <c r="Q43" s="24"/>
      <c r="R43" s="60"/>
      <c r="S43" s="37">
        <v>1241847</v>
      </c>
    </row>
    <row r="44" spans="1:19" ht="38.25">
      <c r="A44" s="10" t="s">
        <v>143</v>
      </c>
      <c r="B44" s="57">
        <v>902</v>
      </c>
      <c r="C44" s="57" t="s">
        <v>17</v>
      </c>
      <c r="D44" s="57" t="s">
        <v>36</v>
      </c>
      <c r="E44" s="25" t="s">
        <v>103</v>
      </c>
      <c r="F44" s="58">
        <v>122</v>
      </c>
      <c r="G44" s="23">
        <v>31230</v>
      </c>
      <c r="H44" s="23"/>
      <c r="I44" s="23"/>
      <c r="J44" s="23"/>
      <c r="K44" s="23"/>
      <c r="L44" s="23"/>
      <c r="M44" s="23"/>
      <c r="N44" s="23">
        <v>31230</v>
      </c>
      <c r="O44" s="94">
        <v>31230</v>
      </c>
      <c r="P44" s="24"/>
      <c r="Q44" s="24"/>
      <c r="R44" s="60"/>
      <c r="S44" s="23">
        <v>31230</v>
      </c>
    </row>
    <row r="45" spans="1:19" ht="38.25">
      <c r="A45" s="96" t="s">
        <v>82</v>
      </c>
      <c r="B45" s="97">
        <v>902</v>
      </c>
      <c r="C45" s="97" t="s">
        <v>17</v>
      </c>
      <c r="D45" s="97" t="s">
        <v>58</v>
      </c>
      <c r="E45" s="98" t="s">
        <v>0</v>
      </c>
      <c r="F45" s="99" t="s">
        <v>0</v>
      </c>
      <c r="G45" s="39">
        <f>G46+G53</f>
        <v>2264598</v>
      </c>
      <c r="H45" s="39"/>
      <c r="I45" s="39"/>
      <c r="J45" s="39"/>
      <c r="K45" s="39"/>
      <c r="L45" s="39"/>
      <c r="M45" s="39"/>
      <c r="N45" s="39">
        <f>N46+N53</f>
        <v>2264598</v>
      </c>
      <c r="O45" s="100">
        <f>O46+O53</f>
        <v>2265861</v>
      </c>
      <c r="P45" s="24"/>
      <c r="Q45" s="24"/>
      <c r="R45" s="60"/>
      <c r="S45" s="39">
        <f>S46+S53</f>
        <v>2265861</v>
      </c>
    </row>
    <row r="46" spans="1:19" ht="27" customHeight="1">
      <c r="A46" s="101" t="s">
        <v>149</v>
      </c>
      <c r="B46" s="57">
        <v>902</v>
      </c>
      <c r="C46" s="57" t="s">
        <v>17</v>
      </c>
      <c r="D46" s="57" t="s">
        <v>58</v>
      </c>
      <c r="E46" s="57" t="s">
        <v>104</v>
      </c>
      <c r="F46" s="95"/>
      <c r="G46" s="23">
        <f>G47+G51</f>
        <v>688806</v>
      </c>
      <c r="H46" s="23"/>
      <c r="I46" s="23"/>
      <c r="J46" s="23"/>
      <c r="K46" s="23"/>
      <c r="L46" s="23"/>
      <c r="M46" s="23"/>
      <c r="N46" s="23">
        <f>N47+N51</f>
        <v>688806</v>
      </c>
      <c r="O46" s="94">
        <f>O47+O51</f>
        <v>690069</v>
      </c>
      <c r="P46" s="24"/>
      <c r="Q46" s="24"/>
      <c r="R46" s="60"/>
      <c r="S46" s="23">
        <f>S47+S51</f>
        <v>690069</v>
      </c>
    </row>
    <row r="47" spans="1:19" ht="76.5">
      <c r="A47" s="10" t="s">
        <v>20</v>
      </c>
      <c r="B47" s="57">
        <v>902</v>
      </c>
      <c r="C47" s="57" t="s">
        <v>17</v>
      </c>
      <c r="D47" s="57" t="s">
        <v>58</v>
      </c>
      <c r="E47" s="57" t="s">
        <v>104</v>
      </c>
      <c r="F47" s="58" t="s">
        <v>21</v>
      </c>
      <c r="G47" s="23">
        <f>G48</f>
        <v>452381</v>
      </c>
      <c r="H47" s="23"/>
      <c r="I47" s="23"/>
      <c r="J47" s="23"/>
      <c r="K47" s="23"/>
      <c r="L47" s="23"/>
      <c r="M47" s="23"/>
      <c r="N47" s="23">
        <f>N48</f>
        <v>452381</v>
      </c>
      <c r="O47" s="94">
        <f>O48</f>
        <v>452381</v>
      </c>
      <c r="P47" s="24"/>
      <c r="Q47" s="24"/>
      <c r="R47" s="60"/>
      <c r="S47" s="23">
        <f>S48</f>
        <v>452381</v>
      </c>
    </row>
    <row r="48" spans="1:19" ht="25.5">
      <c r="A48" s="10" t="s">
        <v>22</v>
      </c>
      <c r="B48" s="57">
        <v>902</v>
      </c>
      <c r="C48" s="57" t="s">
        <v>17</v>
      </c>
      <c r="D48" s="57" t="s">
        <v>58</v>
      </c>
      <c r="E48" s="57" t="s">
        <v>104</v>
      </c>
      <c r="F48" s="58">
        <v>120</v>
      </c>
      <c r="G48" s="23">
        <f>G49+G50</f>
        <v>452381</v>
      </c>
      <c r="H48" s="23"/>
      <c r="I48" s="23"/>
      <c r="J48" s="23"/>
      <c r="K48" s="23"/>
      <c r="L48" s="23"/>
      <c r="M48" s="23"/>
      <c r="N48" s="23">
        <f>N49+N50</f>
        <v>452381</v>
      </c>
      <c r="O48" s="94">
        <f>O49+O50</f>
        <v>452381</v>
      </c>
      <c r="P48" s="24"/>
      <c r="Q48" s="24"/>
      <c r="R48" s="60"/>
      <c r="S48" s="23">
        <f>S49+S50</f>
        <v>452381</v>
      </c>
    </row>
    <row r="49" spans="1:19" ht="38.25">
      <c r="A49" s="10" t="s">
        <v>233</v>
      </c>
      <c r="B49" s="57">
        <v>902</v>
      </c>
      <c r="C49" s="57" t="s">
        <v>17</v>
      </c>
      <c r="D49" s="57" t="s">
        <v>58</v>
      </c>
      <c r="E49" s="57" t="s">
        <v>104</v>
      </c>
      <c r="F49" s="58">
        <v>121</v>
      </c>
      <c r="G49" s="37">
        <v>428766</v>
      </c>
      <c r="H49" s="37"/>
      <c r="I49" s="37"/>
      <c r="J49" s="37"/>
      <c r="K49" s="37"/>
      <c r="L49" s="37"/>
      <c r="M49" s="37"/>
      <c r="N49" s="37">
        <v>428766</v>
      </c>
      <c r="O49" s="86">
        <v>428766</v>
      </c>
      <c r="P49" s="24"/>
      <c r="Q49" s="24"/>
      <c r="R49" s="60"/>
      <c r="S49" s="37">
        <v>428766</v>
      </c>
    </row>
    <row r="50" spans="1:19" ht="38.25">
      <c r="A50" s="10" t="s">
        <v>143</v>
      </c>
      <c r="B50" s="57">
        <v>902</v>
      </c>
      <c r="C50" s="57" t="s">
        <v>17</v>
      </c>
      <c r="D50" s="57" t="s">
        <v>58</v>
      </c>
      <c r="E50" s="57" t="s">
        <v>104</v>
      </c>
      <c r="F50" s="58">
        <v>122</v>
      </c>
      <c r="G50" s="23">
        <v>23615</v>
      </c>
      <c r="H50" s="23"/>
      <c r="I50" s="23"/>
      <c r="J50" s="23"/>
      <c r="K50" s="23"/>
      <c r="L50" s="23"/>
      <c r="M50" s="23"/>
      <c r="N50" s="23">
        <v>23615</v>
      </c>
      <c r="O50" s="94">
        <v>23615</v>
      </c>
      <c r="P50" s="24"/>
      <c r="Q50" s="24"/>
      <c r="R50" s="60"/>
      <c r="S50" s="23">
        <v>23615</v>
      </c>
    </row>
    <row r="51" spans="1:19" ht="25.5">
      <c r="A51" s="10" t="s">
        <v>24</v>
      </c>
      <c r="B51" s="57">
        <v>902</v>
      </c>
      <c r="C51" s="57" t="s">
        <v>17</v>
      </c>
      <c r="D51" s="57" t="s">
        <v>58</v>
      </c>
      <c r="E51" s="57" t="s">
        <v>104</v>
      </c>
      <c r="F51" s="58" t="s">
        <v>25</v>
      </c>
      <c r="G51" s="23">
        <f>G52</f>
        <v>236425</v>
      </c>
      <c r="H51" s="23"/>
      <c r="I51" s="23"/>
      <c r="J51" s="23"/>
      <c r="K51" s="23"/>
      <c r="L51" s="23"/>
      <c r="M51" s="23"/>
      <c r="N51" s="23">
        <f>N52</f>
        <v>236425</v>
      </c>
      <c r="O51" s="94">
        <f>O52</f>
        <v>237688</v>
      </c>
      <c r="P51" s="24"/>
      <c r="Q51" s="24"/>
      <c r="R51" s="60"/>
      <c r="S51" s="23">
        <f>S52</f>
        <v>237688</v>
      </c>
    </row>
    <row r="52" spans="1:19" ht="38.25">
      <c r="A52" s="10" t="s">
        <v>26</v>
      </c>
      <c r="B52" s="57">
        <v>902</v>
      </c>
      <c r="C52" s="57" t="s">
        <v>17</v>
      </c>
      <c r="D52" s="57" t="s">
        <v>58</v>
      </c>
      <c r="E52" s="57" t="s">
        <v>104</v>
      </c>
      <c r="F52" s="58" t="s">
        <v>27</v>
      </c>
      <c r="G52" s="37">
        <v>236425</v>
      </c>
      <c r="H52" s="37"/>
      <c r="I52" s="37"/>
      <c r="J52" s="37"/>
      <c r="K52" s="37"/>
      <c r="L52" s="37"/>
      <c r="M52" s="37"/>
      <c r="N52" s="37">
        <v>236425</v>
      </c>
      <c r="O52" s="86">
        <v>237688</v>
      </c>
      <c r="P52" s="24"/>
      <c r="Q52" s="24"/>
      <c r="R52" s="60"/>
      <c r="S52" s="37">
        <v>237688</v>
      </c>
    </row>
    <row r="53" spans="1:19" ht="38.25">
      <c r="A53" s="101" t="s">
        <v>148</v>
      </c>
      <c r="B53" s="57">
        <v>902</v>
      </c>
      <c r="C53" s="57" t="s">
        <v>17</v>
      </c>
      <c r="D53" s="57" t="s">
        <v>58</v>
      </c>
      <c r="E53" s="57" t="s">
        <v>150</v>
      </c>
      <c r="F53" s="95" t="s">
        <v>0</v>
      </c>
      <c r="G53" s="23">
        <f>G54</f>
        <v>1575792</v>
      </c>
      <c r="H53" s="23"/>
      <c r="I53" s="23"/>
      <c r="J53" s="23"/>
      <c r="K53" s="23"/>
      <c r="L53" s="23"/>
      <c r="M53" s="23"/>
      <c r="N53" s="23">
        <f>N54</f>
        <v>1575792</v>
      </c>
      <c r="O53" s="94">
        <f>O54</f>
        <v>1575792</v>
      </c>
      <c r="P53" s="24"/>
      <c r="Q53" s="24"/>
      <c r="R53" s="60"/>
      <c r="S53" s="23">
        <f>S54</f>
        <v>1575792</v>
      </c>
    </row>
    <row r="54" spans="1:19" ht="76.5">
      <c r="A54" s="10" t="s">
        <v>20</v>
      </c>
      <c r="B54" s="57">
        <v>902</v>
      </c>
      <c r="C54" s="57" t="s">
        <v>17</v>
      </c>
      <c r="D54" s="57" t="s">
        <v>58</v>
      </c>
      <c r="E54" s="57" t="s">
        <v>150</v>
      </c>
      <c r="F54" s="58">
        <v>100</v>
      </c>
      <c r="G54" s="23">
        <f>G55</f>
        <v>1575792</v>
      </c>
      <c r="H54" s="23"/>
      <c r="I54" s="23"/>
      <c r="J54" s="23"/>
      <c r="K54" s="23"/>
      <c r="L54" s="23"/>
      <c r="M54" s="23"/>
      <c r="N54" s="23">
        <f>N55</f>
        <v>1575792</v>
      </c>
      <c r="O54" s="94">
        <f>O55</f>
        <v>1575792</v>
      </c>
      <c r="P54" s="24"/>
      <c r="Q54" s="24"/>
      <c r="R54" s="60"/>
      <c r="S54" s="23">
        <f>S55</f>
        <v>1575792</v>
      </c>
    </row>
    <row r="55" spans="1:19" ht="25.5">
      <c r="A55" s="10" t="s">
        <v>22</v>
      </c>
      <c r="B55" s="57">
        <v>902</v>
      </c>
      <c r="C55" s="57" t="s">
        <v>17</v>
      </c>
      <c r="D55" s="57" t="s">
        <v>58</v>
      </c>
      <c r="E55" s="57" t="s">
        <v>150</v>
      </c>
      <c r="F55" s="58" t="s">
        <v>23</v>
      </c>
      <c r="G55" s="23">
        <f>G56+G57</f>
        <v>1575792</v>
      </c>
      <c r="H55" s="23"/>
      <c r="I55" s="23"/>
      <c r="J55" s="23"/>
      <c r="K55" s="23"/>
      <c r="L55" s="23"/>
      <c r="M55" s="23"/>
      <c r="N55" s="23">
        <f>N56+N57</f>
        <v>1575792</v>
      </c>
      <c r="O55" s="94">
        <f>O56+O57</f>
        <v>1575792</v>
      </c>
      <c r="P55" s="24"/>
      <c r="Q55" s="24"/>
      <c r="R55" s="60"/>
      <c r="S55" s="23">
        <f>S56+S57</f>
        <v>1575792</v>
      </c>
    </row>
    <row r="56" spans="1:19" ht="38.25">
      <c r="A56" s="10" t="s">
        <v>233</v>
      </c>
      <c r="B56" s="57">
        <v>902</v>
      </c>
      <c r="C56" s="57" t="s">
        <v>17</v>
      </c>
      <c r="D56" s="57" t="s">
        <v>58</v>
      </c>
      <c r="E56" s="57" t="s">
        <v>150</v>
      </c>
      <c r="F56" s="58">
        <v>121</v>
      </c>
      <c r="G56" s="37">
        <v>1549767</v>
      </c>
      <c r="H56" s="37"/>
      <c r="I56" s="37"/>
      <c r="J56" s="37"/>
      <c r="K56" s="37"/>
      <c r="L56" s="37"/>
      <c r="M56" s="37"/>
      <c r="N56" s="37">
        <v>1549767</v>
      </c>
      <c r="O56" s="86">
        <v>1549767</v>
      </c>
      <c r="P56" s="24"/>
      <c r="Q56" s="24"/>
      <c r="R56" s="60"/>
      <c r="S56" s="37">
        <v>1549767</v>
      </c>
    </row>
    <row r="57" spans="1:19" ht="38.25">
      <c r="A57" s="10" t="s">
        <v>143</v>
      </c>
      <c r="B57" s="57">
        <v>902</v>
      </c>
      <c r="C57" s="57" t="s">
        <v>17</v>
      </c>
      <c r="D57" s="57" t="s">
        <v>58</v>
      </c>
      <c r="E57" s="57" t="s">
        <v>150</v>
      </c>
      <c r="F57" s="58">
        <v>122</v>
      </c>
      <c r="G57" s="23">
        <v>26025</v>
      </c>
      <c r="H57" s="23"/>
      <c r="I57" s="23"/>
      <c r="J57" s="23"/>
      <c r="K57" s="23"/>
      <c r="L57" s="23"/>
      <c r="M57" s="23"/>
      <c r="N57" s="23">
        <v>26025</v>
      </c>
      <c r="O57" s="94">
        <v>26025</v>
      </c>
      <c r="P57" s="24"/>
      <c r="Q57" s="24"/>
      <c r="R57" s="60"/>
      <c r="S57" s="23">
        <v>26025</v>
      </c>
    </row>
    <row r="58" spans="1:19" ht="25.5" hidden="1">
      <c r="A58" s="10" t="s">
        <v>96</v>
      </c>
      <c r="B58" s="57">
        <v>902</v>
      </c>
      <c r="C58" s="57" t="s">
        <v>17</v>
      </c>
      <c r="D58" s="57" t="s">
        <v>53</v>
      </c>
      <c r="E58" s="24" t="s">
        <v>0</v>
      </c>
      <c r="F58" s="95" t="s">
        <v>0</v>
      </c>
      <c r="G58" s="23">
        <f>G59</f>
        <v>0</v>
      </c>
      <c r="H58" s="23"/>
      <c r="I58" s="23"/>
      <c r="J58" s="23"/>
      <c r="K58" s="23"/>
      <c r="L58" s="23"/>
      <c r="M58" s="23"/>
      <c r="N58" s="23">
        <f aca="true" t="shared" si="1" ref="N58:O60">N59</f>
        <v>0</v>
      </c>
      <c r="O58" s="94">
        <f t="shared" si="1"/>
        <v>0</v>
      </c>
      <c r="P58" s="24"/>
      <c r="Q58" s="24"/>
      <c r="R58" s="60"/>
      <c r="S58" s="23">
        <f>S59</f>
        <v>0</v>
      </c>
    </row>
    <row r="59" spans="1:19" ht="25.5" hidden="1">
      <c r="A59" s="10" t="s">
        <v>97</v>
      </c>
      <c r="B59" s="57">
        <v>902</v>
      </c>
      <c r="C59" s="57" t="s">
        <v>17</v>
      </c>
      <c r="D59" s="57" t="s">
        <v>53</v>
      </c>
      <c r="E59" s="57" t="s">
        <v>105</v>
      </c>
      <c r="F59" s="95" t="s">
        <v>0</v>
      </c>
      <c r="G59" s="23">
        <f>G60</f>
        <v>0</v>
      </c>
      <c r="H59" s="23"/>
      <c r="I59" s="23"/>
      <c r="J59" s="23"/>
      <c r="K59" s="23"/>
      <c r="L59" s="23"/>
      <c r="M59" s="23"/>
      <c r="N59" s="23">
        <f t="shared" si="1"/>
        <v>0</v>
      </c>
      <c r="O59" s="94">
        <f t="shared" si="1"/>
        <v>0</v>
      </c>
      <c r="P59" s="24"/>
      <c r="Q59" s="24"/>
      <c r="R59" s="60"/>
      <c r="S59" s="23">
        <f>S60</f>
        <v>0</v>
      </c>
    </row>
    <row r="60" spans="1:19" ht="25.5" hidden="1">
      <c r="A60" s="10" t="s">
        <v>24</v>
      </c>
      <c r="B60" s="57">
        <v>902</v>
      </c>
      <c r="C60" s="57" t="s">
        <v>17</v>
      </c>
      <c r="D60" s="57" t="s">
        <v>53</v>
      </c>
      <c r="E60" s="57" t="s">
        <v>105</v>
      </c>
      <c r="F60" s="58" t="s">
        <v>25</v>
      </c>
      <c r="G60" s="23">
        <f>G61</f>
        <v>0</v>
      </c>
      <c r="H60" s="23"/>
      <c r="I60" s="23"/>
      <c r="J60" s="23"/>
      <c r="K60" s="23"/>
      <c r="L60" s="23"/>
      <c r="M60" s="23"/>
      <c r="N60" s="23">
        <f t="shared" si="1"/>
        <v>0</v>
      </c>
      <c r="O60" s="94">
        <f t="shared" si="1"/>
        <v>0</v>
      </c>
      <c r="P60" s="24"/>
      <c r="Q60" s="24"/>
      <c r="R60" s="60"/>
      <c r="S60" s="23">
        <f>S61</f>
        <v>0</v>
      </c>
    </row>
    <row r="61" spans="1:19" ht="38.25" hidden="1">
      <c r="A61" s="10" t="s">
        <v>26</v>
      </c>
      <c r="B61" s="57">
        <v>902</v>
      </c>
      <c r="C61" s="57" t="s">
        <v>17</v>
      </c>
      <c r="D61" s="57" t="s">
        <v>53</v>
      </c>
      <c r="E61" s="57" t="s">
        <v>105</v>
      </c>
      <c r="F61" s="58" t="s">
        <v>27</v>
      </c>
      <c r="G61" s="37">
        <v>0</v>
      </c>
      <c r="H61" s="37"/>
      <c r="I61" s="37"/>
      <c r="J61" s="37"/>
      <c r="K61" s="37"/>
      <c r="L61" s="37"/>
      <c r="M61" s="37"/>
      <c r="N61" s="37">
        <v>0</v>
      </c>
      <c r="O61" s="86">
        <v>0</v>
      </c>
      <c r="P61" s="24"/>
      <c r="Q61" s="24"/>
      <c r="R61" s="60"/>
      <c r="S61" s="37">
        <v>0</v>
      </c>
    </row>
    <row r="62" spans="1:19" s="1" customFormat="1" ht="12.75">
      <c r="A62" s="96" t="s">
        <v>83</v>
      </c>
      <c r="B62" s="97">
        <v>902</v>
      </c>
      <c r="C62" s="97" t="s">
        <v>17</v>
      </c>
      <c r="D62" s="97">
        <v>11</v>
      </c>
      <c r="E62" s="97"/>
      <c r="F62" s="102"/>
      <c r="G62" s="39">
        <f aca="true" t="shared" si="2" ref="G62:H64">G63</f>
        <v>1248757.25</v>
      </c>
      <c r="H62" s="39">
        <f t="shared" si="2"/>
        <v>2562747</v>
      </c>
      <c r="I62" s="39"/>
      <c r="J62" s="39"/>
      <c r="K62" s="39"/>
      <c r="L62" s="39"/>
      <c r="M62" s="39"/>
      <c r="N62" s="39">
        <f aca="true" t="shared" si="3" ref="N62:P64">N63</f>
        <v>3199578.55</v>
      </c>
      <c r="O62" s="100">
        <f t="shared" si="3"/>
        <v>5000000</v>
      </c>
      <c r="P62" s="100">
        <f t="shared" si="3"/>
        <v>2605629</v>
      </c>
      <c r="Q62" s="100"/>
      <c r="R62" s="100"/>
      <c r="S62" s="39">
        <f>S63</f>
        <v>7412708</v>
      </c>
    </row>
    <row r="63" spans="1:19" ht="12.75">
      <c r="A63" s="10" t="s">
        <v>106</v>
      </c>
      <c r="B63" s="57">
        <v>902</v>
      </c>
      <c r="C63" s="57" t="s">
        <v>17</v>
      </c>
      <c r="D63" s="57">
        <v>11</v>
      </c>
      <c r="E63" s="57" t="s">
        <v>107</v>
      </c>
      <c r="F63" s="58"/>
      <c r="G63" s="23">
        <f t="shared" si="2"/>
        <v>1248757.25</v>
      </c>
      <c r="H63" s="23">
        <f t="shared" si="2"/>
        <v>2562747</v>
      </c>
      <c r="I63" s="23"/>
      <c r="J63" s="23"/>
      <c r="K63" s="23"/>
      <c r="L63" s="23"/>
      <c r="M63" s="23"/>
      <c r="N63" s="23">
        <f t="shared" si="3"/>
        <v>3199578.55</v>
      </c>
      <c r="O63" s="94">
        <f t="shared" si="3"/>
        <v>5000000</v>
      </c>
      <c r="P63" s="94">
        <f t="shared" si="3"/>
        <v>2605629</v>
      </c>
      <c r="Q63" s="94"/>
      <c r="R63" s="94"/>
      <c r="S63" s="23">
        <f>S64</f>
        <v>7412708</v>
      </c>
    </row>
    <row r="64" spans="1:19" ht="18" customHeight="1">
      <c r="A64" s="10" t="s">
        <v>28</v>
      </c>
      <c r="B64" s="57">
        <v>902</v>
      </c>
      <c r="C64" s="57" t="s">
        <v>17</v>
      </c>
      <c r="D64" s="57">
        <v>11</v>
      </c>
      <c r="E64" s="57" t="s">
        <v>107</v>
      </c>
      <c r="F64" s="58">
        <v>800</v>
      </c>
      <c r="G64" s="23">
        <f t="shared" si="2"/>
        <v>1248757.25</v>
      </c>
      <c r="H64" s="23">
        <f t="shared" si="2"/>
        <v>2562747</v>
      </c>
      <c r="I64" s="23"/>
      <c r="J64" s="23"/>
      <c r="K64" s="23"/>
      <c r="L64" s="23"/>
      <c r="M64" s="23"/>
      <c r="N64" s="23">
        <f t="shared" si="3"/>
        <v>3199578.55</v>
      </c>
      <c r="O64" s="94">
        <f t="shared" si="3"/>
        <v>5000000</v>
      </c>
      <c r="P64" s="94">
        <f t="shared" si="3"/>
        <v>2605629</v>
      </c>
      <c r="Q64" s="94"/>
      <c r="R64" s="94"/>
      <c r="S64" s="23">
        <f>S65</f>
        <v>7412708</v>
      </c>
    </row>
    <row r="65" spans="1:19" ht="13.5" customHeight="1">
      <c r="A65" s="10" t="s">
        <v>60</v>
      </c>
      <c r="B65" s="57">
        <v>902</v>
      </c>
      <c r="C65" s="57" t="s">
        <v>17</v>
      </c>
      <c r="D65" s="57">
        <v>11</v>
      </c>
      <c r="E65" s="57" t="s">
        <v>107</v>
      </c>
      <c r="F65" s="58">
        <v>870</v>
      </c>
      <c r="G65" s="37">
        <v>1248757.25</v>
      </c>
      <c r="H65" s="37">
        <v>2562747</v>
      </c>
      <c r="I65" s="37"/>
      <c r="J65" s="37">
        <v>-611925.7</v>
      </c>
      <c r="K65" s="37"/>
      <c r="L65" s="37"/>
      <c r="M65" s="37"/>
      <c r="N65" s="37">
        <f>G65+H65+J65</f>
        <v>3199578.55</v>
      </c>
      <c r="O65" s="86">
        <v>5000000</v>
      </c>
      <c r="P65" s="24">
        <v>2605629</v>
      </c>
      <c r="Q65" s="103">
        <v>-192921</v>
      </c>
      <c r="R65" s="37"/>
      <c r="S65" s="37">
        <f>O65+P65+Q65</f>
        <v>7412708</v>
      </c>
    </row>
    <row r="66" spans="1:19" s="1" customFormat="1" ht="15.75" customHeight="1">
      <c r="A66" s="96" t="s">
        <v>37</v>
      </c>
      <c r="B66" s="97">
        <v>902</v>
      </c>
      <c r="C66" s="97" t="s">
        <v>17</v>
      </c>
      <c r="D66" s="97" t="s">
        <v>38</v>
      </c>
      <c r="E66" s="97"/>
      <c r="F66" s="102"/>
      <c r="G66" s="39">
        <f>G67+G74</f>
        <v>349531</v>
      </c>
      <c r="H66" s="39"/>
      <c r="I66" s="39"/>
      <c r="J66" s="39"/>
      <c r="K66" s="39"/>
      <c r="L66" s="39"/>
      <c r="M66" s="39"/>
      <c r="N66" s="39">
        <f>N67+N74</f>
        <v>349531</v>
      </c>
      <c r="O66" s="100">
        <f>O67+O74</f>
        <v>366031</v>
      </c>
      <c r="P66" s="98"/>
      <c r="Q66" s="98"/>
      <c r="R66" s="104"/>
      <c r="S66" s="39">
        <f>S67+S74+S79</f>
        <v>366031</v>
      </c>
    </row>
    <row r="67" spans="1:19" ht="31.5" customHeight="1">
      <c r="A67" s="10" t="s">
        <v>144</v>
      </c>
      <c r="B67" s="57">
        <v>902</v>
      </c>
      <c r="C67" s="57" t="s">
        <v>17</v>
      </c>
      <c r="D67" s="57" t="s">
        <v>38</v>
      </c>
      <c r="E67" s="57" t="s">
        <v>146</v>
      </c>
      <c r="F67" s="58"/>
      <c r="G67" s="23">
        <f>G68</f>
        <v>20331</v>
      </c>
      <c r="H67" s="23"/>
      <c r="I67" s="23"/>
      <c r="J67" s="23"/>
      <c r="K67" s="23"/>
      <c r="L67" s="23"/>
      <c r="M67" s="23"/>
      <c r="N67" s="23">
        <f>N68</f>
        <v>20331</v>
      </c>
      <c r="O67" s="94">
        <f>O68+O72</f>
        <v>36831</v>
      </c>
      <c r="P67" s="24"/>
      <c r="Q67" s="24"/>
      <c r="R67" s="60"/>
      <c r="S67" s="23">
        <f>S68+S72</f>
        <v>20331</v>
      </c>
    </row>
    <row r="68" spans="1:19" ht="76.5">
      <c r="A68" s="10" t="s">
        <v>20</v>
      </c>
      <c r="B68" s="57">
        <v>902</v>
      </c>
      <c r="C68" s="57" t="s">
        <v>17</v>
      </c>
      <c r="D68" s="57" t="s">
        <v>38</v>
      </c>
      <c r="E68" s="25" t="s">
        <v>146</v>
      </c>
      <c r="F68" s="58">
        <v>100</v>
      </c>
      <c r="G68" s="23">
        <f>G69</f>
        <v>20331</v>
      </c>
      <c r="H68" s="23"/>
      <c r="I68" s="23"/>
      <c r="J68" s="23"/>
      <c r="K68" s="23"/>
      <c r="L68" s="23"/>
      <c r="M68" s="23"/>
      <c r="N68" s="23">
        <f>N69</f>
        <v>20331</v>
      </c>
      <c r="O68" s="94">
        <f>O69</f>
        <v>20331</v>
      </c>
      <c r="P68" s="24"/>
      <c r="Q68" s="24"/>
      <c r="R68" s="60"/>
      <c r="S68" s="23">
        <f>S69</f>
        <v>20331</v>
      </c>
    </row>
    <row r="69" spans="1:19" ht="25.5">
      <c r="A69" s="10" t="s">
        <v>22</v>
      </c>
      <c r="B69" s="57">
        <v>902</v>
      </c>
      <c r="C69" s="57" t="s">
        <v>17</v>
      </c>
      <c r="D69" s="57" t="s">
        <v>38</v>
      </c>
      <c r="E69" s="25" t="s">
        <v>146</v>
      </c>
      <c r="F69" s="58">
        <v>120</v>
      </c>
      <c r="G69" s="23">
        <f>G70+G71</f>
        <v>20331</v>
      </c>
      <c r="H69" s="23"/>
      <c r="I69" s="23"/>
      <c r="J69" s="23"/>
      <c r="K69" s="23"/>
      <c r="L69" s="23"/>
      <c r="M69" s="23"/>
      <c r="N69" s="23">
        <f>N70+N71</f>
        <v>20331</v>
      </c>
      <c r="O69" s="94">
        <f>O70+O71</f>
        <v>20331</v>
      </c>
      <c r="P69" s="24"/>
      <c r="Q69" s="24"/>
      <c r="R69" s="60"/>
      <c r="S69" s="23">
        <f>S70+S71</f>
        <v>20331</v>
      </c>
    </row>
    <row r="70" spans="1:19" ht="38.25">
      <c r="A70" s="10" t="s">
        <v>233</v>
      </c>
      <c r="B70" s="57">
        <v>902</v>
      </c>
      <c r="C70" s="57" t="s">
        <v>17</v>
      </c>
      <c r="D70" s="57" t="s">
        <v>38</v>
      </c>
      <c r="E70" s="25" t="s">
        <v>146</v>
      </c>
      <c r="F70" s="58">
        <v>121</v>
      </c>
      <c r="G70" s="23">
        <v>4716</v>
      </c>
      <c r="H70" s="23"/>
      <c r="I70" s="23"/>
      <c r="J70" s="23"/>
      <c r="K70" s="23"/>
      <c r="L70" s="23"/>
      <c r="M70" s="23"/>
      <c r="N70" s="23">
        <v>4716</v>
      </c>
      <c r="O70" s="94">
        <v>4716</v>
      </c>
      <c r="P70" s="24"/>
      <c r="Q70" s="24"/>
      <c r="R70" s="60"/>
      <c r="S70" s="23">
        <v>4716</v>
      </c>
    </row>
    <row r="71" spans="1:19" ht="38.25">
      <c r="A71" s="10" t="s">
        <v>143</v>
      </c>
      <c r="B71" s="57">
        <v>902</v>
      </c>
      <c r="C71" s="57" t="s">
        <v>17</v>
      </c>
      <c r="D71" s="57" t="s">
        <v>38</v>
      </c>
      <c r="E71" s="25" t="s">
        <v>146</v>
      </c>
      <c r="F71" s="58">
        <v>122</v>
      </c>
      <c r="G71" s="23">
        <v>15615</v>
      </c>
      <c r="H71" s="23"/>
      <c r="I71" s="23"/>
      <c r="J71" s="23"/>
      <c r="K71" s="23"/>
      <c r="L71" s="23"/>
      <c r="M71" s="23"/>
      <c r="N71" s="23">
        <v>15615</v>
      </c>
      <c r="O71" s="94">
        <v>15615</v>
      </c>
      <c r="P71" s="24"/>
      <c r="Q71" s="24"/>
      <c r="R71" s="60"/>
      <c r="S71" s="23">
        <v>15615</v>
      </c>
    </row>
    <row r="72" spans="1:19" ht="25.5" hidden="1">
      <c r="A72" s="10" t="s">
        <v>24</v>
      </c>
      <c r="B72" s="57">
        <v>902</v>
      </c>
      <c r="C72" s="57" t="s">
        <v>17</v>
      </c>
      <c r="D72" s="57">
        <v>13</v>
      </c>
      <c r="E72" s="25" t="s">
        <v>146</v>
      </c>
      <c r="F72" s="58" t="s">
        <v>25</v>
      </c>
      <c r="G72" s="23">
        <f>G73</f>
        <v>0</v>
      </c>
      <c r="H72" s="23"/>
      <c r="I72" s="23"/>
      <c r="J72" s="23"/>
      <c r="K72" s="23"/>
      <c r="L72" s="23"/>
      <c r="M72" s="23"/>
      <c r="N72" s="23">
        <f>N73</f>
        <v>0</v>
      </c>
      <c r="O72" s="94">
        <f>O73</f>
        <v>16500</v>
      </c>
      <c r="P72" s="24"/>
      <c r="Q72" s="24"/>
      <c r="R72" s="60"/>
      <c r="S72" s="23">
        <f>S73</f>
        <v>0</v>
      </c>
    </row>
    <row r="73" spans="1:19" ht="38.25" hidden="1">
      <c r="A73" s="10" t="s">
        <v>26</v>
      </c>
      <c r="B73" s="57">
        <v>902</v>
      </c>
      <c r="C73" s="57" t="s">
        <v>17</v>
      </c>
      <c r="D73" s="57">
        <v>13</v>
      </c>
      <c r="E73" s="25" t="s">
        <v>146</v>
      </c>
      <c r="F73" s="58" t="s">
        <v>27</v>
      </c>
      <c r="G73" s="23">
        <v>0</v>
      </c>
      <c r="H73" s="23"/>
      <c r="I73" s="23"/>
      <c r="J73" s="23"/>
      <c r="K73" s="23"/>
      <c r="L73" s="23"/>
      <c r="M73" s="23"/>
      <c r="N73" s="23">
        <v>0</v>
      </c>
      <c r="O73" s="94">
        <v>16500</v>
      </c>
      <c r="P73" s="24"/>
      <c r="Q73" s="24"/>
      <c r="R73" s="60"/>
      <c r="S73" s="23">
        <v>0</v>
      </c>
    </row>
    <row r="74" spans="1:19" ht="89.25">
      <c r="A74" s="10" t="s">
        <v>278</v>
      </c>
      <c r="B74" s="57">
        <v>902</v>
      </c>
      <c r="C74" s="57" t="s">
        <v>17</v>
      </c>
      <c r="D74" s="57">
        <v>13</v>
      </c>
      <c r="E74" s="25" t="s">
        <v>126</v>
      </c>
      <c r="F74" s="58"/>
      <c r="G74" s="23">
        <f>G75+G77</f>
        <v>329200</v>
      </c>
      <c r="H74" s="23"/>
      <c r="I74" s="23"/>
      <c r="J74" s="23"/>
      <c r="K74" s="23"/>
      <c r="L74" s="23"/>
      <c r="M74" s="23"/>
      <c r="N74" s="23">
        <f>N75+N77</f>
        <v>329200</v>
      </c>
      <c r="O74" s="94">
        <f>O75+O77</f>
        <v>329200</v>
      </c>
      <c r="P74" s="24"/>
      <c r="Q74" s="24"/>
      <c r="R74" s="60"/>
      <c r="S74" s="23">
        <f>S75+S77</f>
        <v>329200</v>
      </c>
    </row>
    <row r="75" spans="1:19" ht="25.5">
      <c r="A75" s="10" t="s">
        <v>22</v>
      </c>
      <c r="B75" s="57">
        <v>902</v>
      </c>
      <c r="C75" s="57" t="s">
        <v>17</v>
      </c>
      <c r="D75" s="57" t="s">
        <v>38</v>
      </c>
      <c r="E75" s="25" t="s">
        <v>126</v>
      </c>
      <c r="F75" s="58">
        <v>120</v>
      </c>
      <c r="G75" s="23">
        <v>329000</v>
      </c>
      <c r="H75" s="23"/>
      <c r="I75" s="23"/>
      <c r="J75" s="23"/>
      <c r="K75" s="23"/>
      <c r="L75" s="23"/>
      <c r="M75" s="23"/>
      <c r="N75" s="23">
        <v>329000</v>
      </c>
      <c r="O75" s="94">
        <v>329000</v>
      </c>
      <c r="P75" s="24"/>
      <c r="Q75" s="24"/>
      <c r="R75" s="60"/>
      <c r="S75" s="23">
        <v>329000</v>
      </c>
    </row>
    <row r="76" spans="1:19" ht="38.25">
      <c r="A76" s="10" t="s">
        <v>233</v>
      </c>
      <c r="B76" s="57">
        <v>902</v>
      </c>
      <c r="C76" s="57" t="s">
        <v>17</v>
      </c>
      <c r="D76" s="57" t="s">
        <v>38</v>
      </c>
      <c r="E76" s="25" t="s">
        <v>126</v>
      </c>
      <c r="F76" s="58">
        <v>121</v>
      </c>
      <c r="G76" s="23">
        <v>329000</v>
      </c>
      <c r="H76" s="23"/>
      <c r="I76" s="23"/>
      <c r="J76" s="23"/>
      <c r="K76" s="23"/>
      <c r="L76" s="23"/>
      <c r="M76" s="23"/>
      <c r="N76" s="23">
        <v>329000</v>
      </c>
      <c r="O76" s="94">
        <v>329000</v>
      </c>
      <c r="P76" s="24"/>
      <c r="Q76" s="24"/>
      <c r="R76" s="60"/>
      <c r="S76" s="23">
        <v>329000</v>
      </c>
    </row>
    <row r="77" spans="1:19" ht="25.5">
      <c r="A77" s="10" t="s">
        <v>24</v>
      </c>
      <c r="B77" s="57">
        <v>902</v>
      </c>
      <c r="C77" s="57" t="s">
        <v>17</v>
      </c>
      <c r="D77" s="57">
        <v>13</v>
      </c>
      <c r="E77" s="25" t="s">
        <v>126</v>
      </c>
      <c r="F77" s="58" t="s">
        <v>25</v>
      </c>
      <c r="G77" s="23">
        <f>G78</f>
        <v>200</v>
      </c>
      <c r="H77" s="23"/>
      <c r="I77" s="23"/>
      <c r="J77" s="23"/>
      <c r="K77" s="23"/>
      <c r="L77" s="23"/>
      <c r="M77" s="23"/>
      <c r="N77" s="23">
        <f>N78</f>
        <v>200</v>
      </c>
      <c r="O77" s="94">
        <f>O78</f>
        <v>200</v>
      </c>
      <c r="P77" s="24"/>
      <c r="Q77" s="24"/>
      <c r="R77" s="60"/>
      <c r="S77" s="23">
        <f>S78</f>
        <v>200</v>
      </c>
    </row>
    <row r="78" spans="1:19" ht="38.25">
      <c r="A78" s="10" t="s">
        <v>26</v>
      </c>
      <c r="B78" s="57">
        <v>902</v>
      </c>
      <c r="C78" s="57" t="s">
        <v>17</v>
      </c>
      <c r="D78" s="57">
        <v>13</v>
      </c>
      <c r="E78" s="25" t="s">
        <v>126</v>
      </c>
      <c r="F78" s="58" t="s">
        <v>27</v>
      </c>
      <c r="G78" s="23">
        <v>200</v>
      </c>
      <c r="H78" s="23"/>
      <c r="I78" s="23"/>
      <c r="J78" s="23"/>
      <c r="K78" s="23"/>
      <c r="L78" s="23"/>
      <c r="M78" s="23"/>
      <c r="N78" s="23">
        <v>200</v>
      </c>
      <c r="O78" s="94">
        <v>200</v>
      </c>
      <c r="P78" s="24"/>
      <c r="Q78" s="24"/>
      <c r="R78" s="60"/>
      <c r="S78" s="23">
        <v>200</v>
      </c>
    </row>
    <row r="79" spans="1:19" ht="76.5">
      <c r="A79" s="10" t="s">
        <v>328</v>
      </c>
      <c r="B79" s="57">
        <v>902</v>
      </c>
      <c r="C79" s="57" t="s">
        <v>17</v>
      </c>
      <c r="D79" s="57">
        <v>13</v>
      </c>
      <c r="E79" s="25" t="s">
        <v>329</v>
      </c>
      <c r="F79" s="58"/>
      <c r="G79" s="23"/>
      <c r="H79" s="23"/>
      <c r="I79" s="23"/>
      <c r="J79" s="23"/>
      <c r="K79" s="23"/>
      <c r="L79" s="23"/>
      <c r="M79" s="23"/>
      <c r="N79" s="23"/>
      <c r="O79" s="94"/>
      <c r="P79" s="24"/>
      <c r="Q79" s="24"/>
      <c r="R79" s="60"/>
      <c r="S79" s="23">
        <f>S80</f>
        <v>16500</v>
      </c>
    </row>
    <row r="80" spans="1:19" ht="25.5">
      <c r="A80" s="10" t="s">
        <v>24</v>
      </c>
      <c r="B80" s="57">
        <v>902</v>
      </c>
      <c r="C80" s="57" t="s">
        <v>17</v>
      </c>
      <c r="D80" s="57">
        <v>13</v>
      </c>
      <c r="E80" s="25" t="s">
        <v>329</v>
      </c>
      <c r="F80" s="58">
        <v>200</v>
      </c>
      <c r="G80" s="23"/>
      <c r="H80" s="23"/>
      <c r="I80" s="23"/>
      <c r="J80" s="23"/>
      <c r="K80" s="23"/>
      <c r="L80" s="23"/>
      <c r="M80" s="23"/>
      <c r="N80" s="23"/>
      <c r="O80" s="94"/>
      <c r="P80" s="24"/>
      <c r="Q80" s="24"/>
      <c r="R80" s="60"/>
      <c r="S80" s="23">
        <f>S81</f>
        <v>16500</v>
      </c>
    </row>
    <row r="81" spans="1:19" ht="38.25">
      <c r="A81" s="10" t="s">
        <v>26</v>
      </c>
      <c r="B81" s="57">
        <v>902</v>
      </c>
      <c r="C81" s="57" t="s">
        <v>17</v>
      </c>
      <c r="D81" s="57">
        <v>13</v>
      </c>
      <c r="E81" s="25" t="s">
        <v>329</v>
      </c>
      <c r="F81" s="58">
        <v>240</v>
      </c>
      <c r="G81" s="23"/>
      <c r="H81" s="23"/>
      <c r="I81" s="23"/>
      <c r="J81" s="23"/>
      <c r="K81" s="23"/>
      <c r="L81" s="23"/>
      <c r="M81" s="23"/>
      <c r="N81" s="23"/>
      <c r="O81" s="94"/>
      <c r="P81" s="24"/>
      <c r="Q81" s="24"/>
      <c r="R81" s="60"/>
      <c r="S81" s="23">
        <v>16500</v>
      </c>
    </row>
    <row r="82" spans="1:19" ht="25.5">
      <c r="A82" s="96" t="s">
        <v>45</v>
      </c>
      <c r="B82" s="97">
        <v>902</v>
      </c>
      <c r="C82" s="97" t="s">
        <v>19</v>
      </c>
      <c r="D82" s="98" t="s">
        <v>0</v>
      </c>
      <c r="E82" s="98" t="s">
        <v>0</v>
      </c>
      <c r="F82" s="102"/>
      <c r="G82" s="39">
        <f>G84+G94</f>
        <v>9212560</v>
      </c>
      <c r="H82" s="39"/>
      <c r="I82" s="39"/>
      <c r="J82" s="39"/>
      <c r="K82" s="39"/>
      <c r="L82" s="39"/>
      <c r="M82" s="39"/>
      <c r="N82" s="39">
        <f>N84+N94</f>
        <v>9212560</v>
      </c>
      <c r="O82" s="100">
        <f>O84+O94</f>
        <v>9243560</v>
      </c>
      <c r="P82" s="24"/>
      <c r="Q82" s="24"/>
      <c r="R82" s="60"/>
      <c r="S82" s="39">
        <f>S84+S94</f>
        <v>9243560</v>
      </c>
    </row>
    <row r="83" spans="1:19" ht="38.25">
      <c r="A83" s="96" t="s">
        <v>236</v>
      </c>
      <c r="B83" s="97">
        <v>902</v>
      </c>
      <c r="C83" s="97" t="s">
        <v>19</v>
      </c>
      <c r="D83" s="97" t="s">
        <v>46</v>
      </c>
      <c r="E83" s="98"/>
      <c r="F83" s="102"/>
      <c r="G83" s="39">
        <f>G84</f>
        <v>9212560</v>
      </c>
      <c r="H83" s="39"/>
      <c r="I83" s="39"/>
      <c r="J83" s="39"/>
      <c r="K83" s="39"/>
      <c r="L83" s="39"/>
      <c r="M83" s="39"/>
      <c r="N83" s="39">
        <f>N84</f>
        <v>9212560</v>
      </c>
      <c r="O83" s="100">
        <f>O84</f>
        <v>9243560</v>
      </c>
      <c r="P83" s="24"/>
      <c r="Q83" s="24"/>
      <c r="R83" s="60"/>
      <c r="S83" s="39">
        <f>S84</f>
        <v>9243560</v>
      </c>
    </row>
    <row r="84" spans="1:19" ht="76.5">
      <c r="A84" s="10" t="s">
        <v>47</v>
      </c>
      <c r="B84" s="57">
        <v>902</v>
      </c>
      <c r="C84" s="57" t="s">
        <v>19</v>
      </c>
      <c r="D84" s="57" t="s">
        <v>46</v>
      </c>
      <c r="E84" s="57" t="s">
        <v>151</v>
      </c>
      <c r="F84" s="95" t="s">
        <v>0</v>
      </c>
      <c r="G84" s="23">
        <f>G85+G88+G90</f>
        <v>9212560</v>
      </c>
      <c r="H84" s="23"/>
      <c r="I84" s="23"/>
      <c r="J84" s="23"/>
      <c r="K84" s="23"/>
      <c r="L84" s="23"/>
      <c r="M84" s="23"/>
      <c r="N84" s="23">
        <f>N85+N88+N90</f>
        <v>9212560</v>
      </c>
      <c r="O84" s="94">
        <f>O85+O88+O90</f>
        <v>9243560</v>
      </c>
      <c r="P84" s="24"/>
      <c r="Q84" s="24"/>
      <c r="R84" s="60"/>
      <c r="S84" s="23">
        <f>S85+S88+S90</f>
        <v>9243560</v>
      </c>
    </row>
    <row r="85" spans="1:19" ht="76.5">
      <c r="A85" s="10" t="s">
        <v>20</v>
      </c>
      <c r="B85" s="57">
        <v>902</v>
      </c>
      <c r="C85" s="57" t="s">
        <v>19</v>
      </c>
      <c r="D85" s="57" t="s">
        <v>46</v>
      </c>
      <c r="E85" s="57" t="s">
        <v>151</v>
      </c>
      <c r="F85" s="58" t="s">
        <v>21</v>
      </c>
      <c r="G85" s="23">
        <f>G86</f>
        <v>8039897</v>
      </c>
      <c r="H85" s="23"/>
      <c r="I85" s="23"/>
      <c r="J85" s="23"/>
      <c r="K85" s="23"/>
      <c r="L85" s="23"/>
      <c r="M85" s="23"/>
      <c r="N85" s="23">
        <f>N86</f>
        <v>8039897</v>
      </c>
      <c r="O85" s="94">
        <f>O86</f>
        <v>8039897</v>
      </c>
      <c r="P85" s="24"/>
      <c r="Q85" s="24"/>
      <c r="R85" s="60"/>
      <c r="S85" s="23">
        <f>S86</f>
        <v>8039897</v>
      </c>
    </row>
    <row r="86" spans="1:19" ht="25.5">
      <c r="A86" s="6" t="s">
        <v>42</v>
      </c>
      <c r="B86" s="57">
        <v>902</v>
      </c>
      <c r="C86" s="57" t="s">
        <v>19</v>
      </c>
      <c r="D86" s="57" t="s">
        <v>46</v>
      </c>
      <c r="E86" s="57" t="s">
        <v>151</v>
      </c>
      <c r="F86" s="58" t="s">
        <v>43</v>
      </c>
      <c r="G86" s="23">
        <f>G87</f>
        <v>8039897</v>
      </c>
      <c r="H86" s="23"/>
      <c r="I86" s="23"/>
      <c r="J86" s="23"/>
      <c r="K86" s="23"/>
      <c r="L86" s="23"/>
      <c r="M86" s="23"/>
      <c r="N86" s="23">
        <f>N87</f>
        <v>8039897</v>
      </c>
      <c r="O86" s="94">
        <f>O87</f>
        <v>8039897</v>
      </c>
      <c r="P86" s="24"/>
      <c r="Q86" s="24"/>
      <c r="R86" s="60"/>
      <c r="S86" s="23">
        <f>S87</f>
        <v>8039897</v>
      </c>
    </row>
    <row r="87" spans="1:19" ht="38.25">
      <c r="A87" s="10" t="s">
        <v>234</v>
      </c>
      <c r="B87" s="57">
        <v>902</v>
      </c>
      <c r="C87" s="57" t="s">
        <v>19</v>
      </c>
      <c r="D87" s="57" t="s">
        <v>46</v>
      </c>
      <c r="E87" s="57" t="s">
        <v>151</v>
      </c>
      <c r="F87" s="58">
        <v>111</v>
      </c>
      <c r="G87" s="37">
        <v>8039897</v>
      </c>
      <c r="H87" s="37"/>
      <c r="I87" s="37"/>
      <c r="J87" s="37"/>
      <c r="K87" s="37"/>
      <c r="L87" s="37"/>
      <c r="M87" s="37"/>
      <c r="N87" s="37">
        <v>8039897</v>
      </c>
      <c r="O87" s="86">
        <v>8039897</v>
      </c>
      <c r="P87" s="24"/>
      <c r="Q87" s="24"/>
      <c r="R87" s="60"/>
      <c r="S87" s="37">
        <v>8039897</v>
      </c>
    </row>
    <row r="88" spans="1:19" ht="25.5">
      <c r="A88" s="10" t="s">
        <v>24</v>
      </c>
      <c r="B88" s="57">
        <v>902</v>
      </c>
      <c r="C88" s="57" t="s">
        <v>19</v>
      </c>
      <c r="D88" s="57" t="s">
        <v>46</v>
      </c>
      <c r="E88" s="57" t="s">
        <v>151</v>
      </c>
      <c r="F88" s="58" t="s">
        <v>25</v>
      </c>
      <c r="G88" s="23">
        <f>G89</f>
        <v>1138863</v>
      </c>
      <c r="H88" s="23"/>
      <c r="I88" s="23"/>
      <c r="J88" s="23"/>
      <c r="K88" s="23"/>
      <c r="L88" s="23"/>
      <c r="M88" s="23"/>
      <c r="N88" s="23">
        <f>N89</f>
        <v>1138863</v>
      </c>
      <c r="O88" s="94">
        <f>O89</f>
        <v>1170796</v>
      </c>
      <c r="P88" s="24"/>
      <c r="Q88" s="24"/>
      <c r="R88" s="60"/>
      <c r="S88" s="23">
        <f>S89</f>
        <v>1170796</v>
      </c>
    </row>
    <row r="89" spans="1:19" ht="38.25">
      <c r="A89" s="10" t="s">
        <v>26</v>
      </c>
      <c r="B89" s="57">
        <v>902</v>
      </c>
      <c r="C89" s="57" t="s">
        <v>19</v>
      </c>
      <c r="D89" s="57" t="s">
        <v>46</v>
      </c>
      <c r="E89" s="57" t="s">
        <v>151</v>
      </c>
      <c r="F89" s="58" t="s">
        <v>27</v>
      </c>
      <c r="G89" s="37">
        <v>1138863</v>
      </c>
      <c r="H89" s="37"/>
      <c r="I89" s="37"/>
      <c r="J89" s="37"/>
      <c r="K89" s="37"/>
      <c r="L89" s="37"/>
      <c r="M89" s="37"/>
      <c r="N89" s="37">
        <v>1138863</v>
      </c>
      <c r="O89" s="86">
        <v>1170796</v>
      </c>
      <c r="P89" s="24"/>
      <c r="Q89" s="24"/>
      <c r="R89" s="60"/>
      <c r="S89" s="37">
        <v>1170796</v>
      </c>
    </row>
    <row r="90" spans="1:19" ht="18.75" customHeight="1">
      <c r="A90" s="10" t="s">
        <v>28</v>
      </c>
      <c r="B90" s="57">
        <v>902</v>
      </c>
      <c r="C90" s="57" t="s">
        <v>19</v>
      </c>
      <c r="D90" s="57" t="s">
        <v>46</v>
      </c>
      <c r="E90" s="57" t="s">
        <v>151</v>
      </c>
      <c r="F90" s="58" t="s">
        <v>29</v>
      </c>
      <c r="G90" s="23">
        <f>G91</f>
        <v>33800</v>
      </c>
      <c r="H90" s="23"/>
      <c r="I90" s="23"/>
      <c r="J90" s="23"/>
      <c r="K90" s="23"/>
      <c r="L90" s="23"/>
      <c r="M90" s="23"/>
      <c r="N90" s="23">
        <f>N91</f>
        <v>33800</v>
      </c>
      <c r="O90" s="94">
        <f>O91</f>
        <v>32867</v>
      </c>
      <c r="P90" s="24"/>
      <c r="Q90" s="24"/>
      <c r="R90" s="60"/>
      <c r="S90" s="23">
        <f>S91</f>
        <v>32867</v>
      </c>
    </row>
    <row r="91" spans="1:19" ht="18" customHeight="1">
      <c r="A91" s="10" t="s">
        <v>102</v>
      </c>
      <c r="B91" s="57">
        <v>902</v>
      </c>
      <c r="C91" s="57" t="s">
        <v>19</v>
      </c>
      <c r="D91" s="57" t="s">
        <v>46</v>
      </c>
      <c r="E91" s="57" t="s">
        <v>151</v>
      </c>
      <c r="F91" s="58">
        <v>850</v>
      </c>
      <c r="G91" s="23">
        <f>G92+G93</f>
        <v>33800</v>
      </c>
      <c r="H91" s="23"/>
      <c r="I91" s="23"/>
      <c r="J91" s="23"/>
      <c r="K91" s="23"/>
      <c r="L91" s="23"/>
      <c r="M91" s="23"/>
      <c r="N91" s="23">
        <f>N92+N93</f>
        <v>33800</v>
      </c>
      <c r="O91" s="94">
        <f>O92+O93</f>
        <v>32867</v>
      </c>
      <c r="P91" s="24"/>
      <c r="Q91" s="24"/>
      <c r="R91" s="60"/>
      <c r="S91" s="23">
        <f>S92+S93</f>
        <v>32867</v>
      </c>
    </row>
    <row r="92" spans="1:19" ht="25.5">
      <c r="A92" s="10" t="s">
        <v>30</v>
      </c>
      <c r="B92" s="57">
        <v>902</v>
      </c>
      <c r="C92" s="57" t="s">
        <v>19</v>
      </c>
      <c r="D92" s="57" t="s">
        <v>46</v>
      </c>
      <c r="E92" s="57" t="s">
        <v>151</v>
      </c>
      <c r="F92" s="58" t="s">
        <v>31</v>
      </c>
      <c r="G92" s="37">
        <v>15100</v>
      </c>
      <c r="H92" s="37"/>
      <c r="I92" s="37"/>
      <c r="J92" s="37"/>
      <c r="K92" s="37"/>
      <c r="L92" s="37"/>
      <c r="M92" s="37"/>
      <c r="N92" s="37">
        <v>15100</v>
      </c>
      <c r="O92" s="86">
        <v>14167</v>
      </c>
      <c r="P92" s="24"/>
      <c r="Q92" s="24"/>
      <c r="R92" s="60"/>
      <c r="S92" s="37">
        <v>14167</v>
      </c>
    </row>
    <row r="93" spans="1:19" ht="25.5">
      <c r="A93" s="10" t="s">
        <v>32</v>
      </c>
      <c r="B93" s="57">
        <v>902</v>
      </c>
      <c r="C93" s="57" t="s">
        <v>19</v>
      </c>
      <c r="D93" s="57" t="s">
        <v>46</v>
      </c>
      <c r="E93" s="57" t="s">
        <v>151</v>
      </c>
      <c r="F93" s="58" t="s">
        <v>33</v>
      </c>
      <c r="G93" s="23">
        <v>18700</v>
      </c>
      <c r="H93" s="23"/>
      <c r="I93" s="23"/>
      <c r="J93" s="23"/>
      <c r="K93" s="23"/>
      <c r="L93" s="23"/>
      <c r="M93" s="23"/>
      <c r="N93" s="23">
        <v>18700</v>
      </c>
      <c r="O93" s="94">
        <v>18700</v>
      </c>
      <c r="P93" s="24"/>
      <c r="Q93" s="24"/>
      <c r="R93" s="60"/>
      <c r="S93" s="23">
        <v>18700</v>
      </c>
    </row>
    <row r="94" spans="1:19" ht="38.25" hidden="1">
      <c r="A94" s="96" t="s">
        <v>108</v>
      </c>
      <c r="B94" s="97">
        <v>902</v>
      </c>
      <c r="C94" s="97" t="s">
        <v>19</v>
      </c>
      <c r="D94" s="97">
        <v>14</v>
      </c>
      <c r="E94" s="97"/>
      <c r="F94" s="102"/>
      <c r="G94" s="39">
        <f>G95</f>
        <v>0</v>
      </c>
      <c r="H94" s="39"/>
      <c r="I94" s="39"/>
      <c r="J94" s="39"/>
      <c r="K94" s="39"/>
      <c r="L94" s="39"/>
      <c r="M94" s="39"/>
      <c r="N94" s="39">
        <f aca="true" t="shared" si="4" ref="N94:O96">N95</f>
        <v>0</v>
      </c>
      <c r="O94" s="100">
        <f t="shared" si="4"/>
        <v>0</v>
      </c>
      <c r="P94" s="24"/>
      <c r="Q94" s="24"/>
      <c r="R94" s="60"/>
      <c r="S94" s="39">
        <f>S95</f>
        <v>0</v>
      </c>
    </row>
    <row r="95" spans="1:19" ht="64.5" customHeight="1" hidden="1">
      <c r="A95" s="10" t="s">
        <v>153</v>
      </c>
      <c r="B95" s="57">
        <v>902</v>
      </c>
      <c r="C95" s="57" t="s">
        <v>19</v>
      </c>
      <c r="D95" s="57">
        <v>14</v>
      </c>
      <c r="E95" s="57" t="s">
        <v>152</v>
      </c>
      <c r="F95" s="58"/>
      <c r="G95" s="23">
        <f>G96</f>
        <v>0</v>
      </c>
      <c r="H95" s="23"/>
      <c r="I95" s="23"/>
      <c r="J95" s="23"/>
      <c r="K95" s="23"/>
      <c r="L95" s="23"/>
      <c r="M95" s="23"/>
      <c r="N95" s="23">
        <f t="shared" si="4"/>
        <v>0</v>
      </c>
      <c r="O95" s="94">
        <f t="shared" si="4"/>
        <v>0</v>
      </c>
      <c r="P95" s="24"/>
      <c r="Q95" s="24"/>
      <c r="R95" s="60"/>
      <c r="S95" s="23">
        <f>S96</f>
        <v>0</v>
      </c>
    </row>
    <row r="96" spans="1:19" ht="25.5" hidden="1">
      <c r="A96" s="10" t="s">
        <v>24</v>
      </c>
      <c r="B96" s="57">
        <v>902</v>
      </c>
      <c r="C96" s="57" t="s">
        <v>19</v>
      </c>
      <c r="D96" s="57">
        <v>14</v>
      </c>
      <c r="E96" s="57" t="s">
        <v>152</v>
      </c>
      <c r="F96" s="58">
        <v>200</v>
      </c>
      <c r="G96" s="23">
        <f>G97</f>
        <v>0</v>
      </c>
      <c r="H96" s="23"/>
      <c r="I96" s="23"/>
      <c r="J96" s="23"/>
      <c r="K96" s="23"/>
      <c r="L96" s="23"/>
      <c r="M96" s="23"/>
      <c r="N96" s="23">
        <f t="shared" si="4"/>
        <v>0</v>
      </c>
      <c r="O96" s="94">
        <f t="shared" si="4"/>
        <v>0</v>
      </c>
      <c r="P96" s="24"/>
      <c r="Q96" s="24"/>
      <c r="R96" s="60"/>
      <c r="S96" s="23">
        <f>S97</f>
        <v>0</v>
      </c>
    </row>
    <row r="97" spans="1:19" ht="38.25" hidden="1">
      <c r="A97" s="10" t="s">
        <v>26</v>
      </c>
      <c r="B97" s="57">
        <v>902</v>
      </c>
      <c r="C97" s="57" t="s">
        <v>19</v>
      </c>
      <c r="D97" s="57">
        <v>14</v>
      </c>
      <c r="E97" s="57" t="s">
        <v>152</v>
      </c>
      <c r="F97" s="58">
        <v>240</v>
      </c>
      <c r="G97" s="37">
        <v>0</v>
      </c>
      <c r="H97" s="37"/>
      <c r="I97" s="37"/>
      <c r="J97" s="37"/>
      <c r="K97" s="37"/>
      <c r="L97" s="37"/>
      <c r="M97" s="37"/>
      <c r="N97" s="37">
        <v>0</v>
      </c>
      <c r="O97" s="86">
        <v>0</v>
      </c>
      <c r="P97" s="24"/>
      <c r="Q97" s="24"/>
      <c r="R97" s="60"/>
      <c r="S97" s="37">
        <v>0</v>
      </c>
    </row>
    <row r="98" spans="1:19" ht="12.75">
      <c r="A98" s="96" t="s">
        <v>49</v>
      </c>
      <c r="B98" s="97">
        <v>902</v>
      </c>
      <c r="C98" s="97" t="s">
        <v>36</v>
      </c>
      <c r="D98" s="98" t="s">
        <v>0</v>
      </c>
      <c r="E98" s="98" t="s">
        <v>0</v>
      </c>
      <c r="F98" s="58"/>
      <c r="G98" s="23">
        <f>G99+G103+G116</f>
        <v>10993198</v>
      </c>
      <c r="H98" s="23"/>
      <c r="I98" s="23"/>
      <c r="J98" s="23"/>
      <c r="K98" s="23"/>
      <c r="L98" s="23"/>
      <c r="M98" s="23"/>
      <c r="N98" s="23">
        <f>N99+N103+N116</f>
        <v>83435550.7</v>
      </c>
      <c r="O98" s="94">
        <f>O99+O103+O116</f>
        <v>11282921</v>
      </c>
      <c r="P98" s="24"/>
      <c r="Q98" s="24"/>
      <c r="R98" s="60"/>
      <c r="S98" s="23">
        <f>S99+S103+S116</f>
        <v>20475842</v>
      </c>
    </row>
    <row r="99" spans="1:19" ht="12.75">
      <c r="A99" s="96" t="s">
        <v>50</v>
      </c>
      <c r="B99" s="97">
        <v>902</v>
      </c>
      <c r="C99" s="97" t="s">
        <v>36</v>
      </c>
      <c r="D99" s="97" t="s">
        <v>51</v>
      </c>
      <c r="E99" s="57"/>
      <c r="F99" s="58"/>
      <c r="G99" s="23">
        <f>G100</f>
        <v>1761000</v>
      </c>
      <c r="H99" s="23"/>
      <c r="I99" s="23"/>
      <c r="J99" s="23"/>
      <c r="K99" s="23"/>
      <c r="L99" s="23"/>
      <c r="M99" s="23"/>
      <c r="N99" s="23">
        <f aca="true" t="shared" si="5" ref="N99:O101">N100</f>
        <v>1761000</v>
      </c>
      <c r="O99" s="94">
        <f t="shared" si="5"/>
        <v>1761000</v>
      </c>
      <c r="P99" s="24"/>
      <c r="Q99" s="24"/>
      <c r="R99" s="60"/>
      <c r="S99" s="23">
        <f>S100</f>
        <v>1761000</v>
      </c>
    </row>
    <row r="100" spans="1:19" ht="51">
      <c r="A100" s="101" t="s">
        <v>155</v>
      </c>
      <c r="B100" s="57">
        <v>902</v>
      </c>
      <c r="C100" s="57" t="s">
        <v>36</v>
      </c>
      <c r="D100" s="57" t="s">
        <v>51</v>
      </c>
      <c r="E100" s="57" t="s">
        <v>154</v>
      </c>
      <c r="F100" s="58"/>
      <c r="G100" s="23">
        <f>G101</f>
        <v>1761000</v>
      </c>
      <c r="H100" s="23"/>
      <c r="I100" s="23"/>
      <c r="J100" s="23"/>
      <c r="K100" s="23"/>
      <c r="L100" s="23"/>
      <c r="M100" s="23"/>
      <c r="N100" s="23">
        <f t="shared" si="5"/>
        <v>1761000</v>
      </c>
      <c r="O100" s="94">
        <f t="shared" si="5"/>
        <v>1761000</v>
      </c>
      <c r="P100" s="24"/>
      <c r="Q100" s="24"/>
      <c r="R100" s="60"/>
      <c r="S100" s="23">
        <f>S101</f>
        <v>1761000</v>
      </c>
    </row>
    <row r="101" spans="1:19" ht="24" customHeight="1">
      <c r="A101" s="10" t="s">
        <v>28</v>
      </c>
      <c r="B101" s="57">
        <v>902</v>
      </c>
      <c r="C101" s="57" t="s">
        <v>36</v>
      </c>
      <c r="D101" s="57" t="s">
        <v>51</v>
      </c>
      <c r="E101" s="57" t="s">
        <v>154</v>
      </c>
      <c r="F101" s="58">
        <v>800</v>
      </c>
      <c r="G101" s="23">
        <f>G102</f>
        <v>1761000</v>
      </c>
      <c r="H101" s="23"/>
      <c r="I101" s="23"/>
      <c r="J101" s="23"/>
      <c r="K101" s="23"/>
      <c r="L101" s="23"/>
      <c r="M101" s="23"/>
      <c r="N101" s="23">
        <f t="shared" si="5"/>
        <v>1761000</v>
      </c>
      <c r="O101" s="94">
        <f t="shared" si="5"/>
        <v>1761000</v>
      </c>
      <c r="P101" s="24"/>
      <c r="Q101" s="24"/>
      <c r="R101" s="60"/>
      <c r="S101" s="23">
        <f>S102</f>
        <v>1761000</v>
      </c>
    </row>
    <row r="102" spans="1:19" ht="51">
      <c r="A102" s="10" t="s">
        <v>109</v>
      </c>
      <c r="B102" s="57">
        <v>902</v>
      </c>
      <c r="C102" s="57" t="s">
        <v>36</v>
      </c>
      <c r="D102" s="57" t="s">
        <v>51</v>
      </c>
      <c r="E102" s="57" t="s">
        <v>154</v>
      </c>
      <c r="F102" s="58">
        <v>810</v>
      </c>
      <c r="G102" s="23">
        <v>1761000</v>
      </c>
      <c r="H102" s="23"/>
      <c r="I102" s="23"/>
      <c r="J102" s="23"/>
      <c r="K102" s="23"/>
      <c r="L102" s="23"/>
      <c r="M102" s="23"/>
      <c r="N102" s="23">
        <v>1761000</v>
      </c>
      <c r="O102" s="94">
        <v>1761000</v>
      </c>
      <c r="P102" s="24"/>
      <c r="Q102" s="24"/>
      <c r="R102" s="60"/>
      <c r="S102" s="23">
        <v>1761000</v>
      </c>
    </row>
    <row r="103" spans="1:19" ht="12.75">
      <c r="A103" s="96" t="s">
        <v>89</v>
      </c>
      <c r="B103" s="97">
        <v>902</v>
      </c>
      <c r="C103" s="97" t="s">
        <v>36</v>
      </c>
      <c r="D103" s="97" t="s">
        <v>46</v>
      </c>
      <c r="E103" s="98" t="s">
        <v>0</v>
      </c>
      <c r="F103" s="99" t="s">
        <v>0</v>
      </c>
      <c r="G103" s="39">
        <f>G104+G110</f>
        <v>8903198</v>
      </c>
      <c r="H103" s="39"/>
      <c r="I103" s="39"/>
      <c r="J103" s="39"/>
      <c r="K103" s="39"/>
      <c r="L103" s="39"/>
      <c r="M103" s="39"/>
      <c r="N103" s="39">
        <f>N104+N110+N107+N113</f>
        <v>81345550.7</v>
      </c>
      <c r="O103" s="100">
        <f>O104+O110</f>
        <v>9192921</v>
      </c>
      <c r="P103" s="24"/>
      <c r="Q103" s="24"/>
      <c r="R103" s="60"/>
      <c r="S103" s="39">
        <f>S104+S110</f>
        <v>18385842</v>
      </c>
    </row>
    <row r="104" spans="1:19" ht="51">
      <c r="A104" s="101" t="s">
        <v>157</v>
      </c>
      <c r="B104" s="57">
        <v>902</v>
      </c>
      <c r="C104" s="57" t="s">
        <v>36</v>
      </c>
      <c r="D104" s="57" t="s">
        <v>46</v>
      </c>
      <c r="E104" s="57" t="s">
        <v>156</v>
      </c>
      <c r="F104" s="95"/>
      <c r="G104" s="23">
        <f>G105</f>
        <v>8185816.84</v>
      </c>
      <c r="H104" s="23"/>
      <c r="I104" s="23"/>
      <c r="J104" s="23"/>
      <c r="K104" s="23"/>
      <c r="L104" s="23"/>
      <c r="M104" s="23"/>
      <c r="N104" s="23">
        <f>N105</f>
        <v>8557169.54</v>
      </c>
      <c r="O104" s="94">
        <f>O105</f>
        <v>9192921</v>
      </c>
      <c r="P104" s="24"/>
      <c r="Q104" s="24"/>
      <c r="R104" s="60"/>
      <c r="S104" s="23">
        <f>S105</f>
        <v>18385842</v>
      </c>
    </row>
    <row r="105" spans="1:19" ht="25.5">
      <c r="A105" s="10" t="s">
        <v>24</v>
      </c>
      <c r="B105" s="57">
        <v>902</v>
      </c>
      <c r="C105" s="57" t="s">
        <v>36</v>
      </c>
      <c r="D105" s="57" t="s">
        <v>46</v>
      </c>
      <c r="E105" s="57" t="s">
        <v>156</v>
      </c>
      <c r="F105" s="58">
        <v>200</v>
      </c>
      <c r="G105" s="23">
        <f>G106</f>
        <v>8185816.84</v>
      </c>
      <c r="H105" s="23"/>
      <c r="I105" s="23"/>
      <c r="J105" s="23"/>
      <c r="K105" s="23"/>
      <c r="L105" s="23"/>
      <c r="M105" s="23"/>
      <c r="N105" s="23">
        <f>N106</f>
        <v>8557169.54</v>
      </c>
      <c r="O105" s="94">
        <f>O106</f>
        <v>9192921</v>
      </c>
      <c r="P105" s="24"/>
      <c r="Q105" s="24"/>
      <c r="R105" s="60"/>
      <c r="S105" s="23">
        <f>S106</f>
        <v>18385842</v>
      </c>
    </row>
    <row r="106" spans="1:19" ht="38.25">
      <c r="A106" s="10" t="s">
        <v>26</v>
      </c>
      <c r="B106" s="57">
        <v>902</v>
      </c>
      <c r="C106" s="57" t="s">
        <v>36</v>
      </c>
      <c r="D106" s="57" t="s">
        <v>46</v>
      </c>
      <c r="E106" s="57" t="s">
        <v>156</v>
      </c>
      <c r="F106" s="58">
        <v>240</v>
      </c>
      <c r="G106" s="37">
        <v>8185816.84</v>
      </c>
      <c r="H106" s="37"/>
      <c r="I106" s="37"/>
      <c r="J106" s="37">
        <v>9611925.7</v>
      </c>
      <c r="K106" s="37">
        <v>-9240573</v>
      </c>
      <c r="L106" s="37"/>
      <c r="M106" s="37"/>
      <c r="N106" s="37">
        <f>G106+J106+K106</f>
        <v>8557169.54</v>
      </c>
      <c r="O106" s="86">
        <v>9192921</v>
      </c>
      <c r="P106" s="24"/>
      <c r="Q106" s="103">
        <v>9192921</v>
      </c>
      <c r="R106" s="37"/>
      <c r="S106" s="37">
        <f>O106+Q106</f>
        <v>18385842</v>
      </c>
    </row>
    <row r="107" spans="1:19" ht="33.75" hidden="1">
      <c r="A107" s="40" t="s">
        <v>295</v>
      </c>
      <c r="B107" s="25">
        <v>902</v>
      </c>
      <c r="C107" s="25" t="s">
        <v>36</v>
      </c>
      <c r="D107" s="25" t="s">
        <v>46</v>
      </c>
      <c r="E107" s="25" t="s">
        <v>309</v>
      </c>
      <c r="F107" s="35"/>
      <c r="G107" s="37"/>
      <c r="H107" s="37"/>
      <c r="I107" s="37"/>
      <c r="J107" s="37"/>
      <c r="K107" s="37"/>
      <c r="L107" s="37"/>
      <c r="M107" s="37"/>
      <c r="N107" s="37">
        <f>N108</f>
        <v>0</v>
      </c>
      <c r="O107" s="86"/>
      <c r="P107" s="24"/>
      <c r="Q107" s="24"/>
      <c r="R107" s="60"/>
      <c r="S107" s="37"/>
    </row>
    <row r="108" spans="1:19" ht="25.5" hidden="1">
      <c r="A108" s="5" t="s">
        <v>24</v>
      </c>
      <c r="B108" s="25">
        <v>902</v>
      </c>
      <c r="C108" s="25" t="s">
        <v>36</v>
      </c>
      <c r="D108" s="25" t="s">
        <v>46</v>
      </c>
      <c r="E108" s="25" t="s">
        <v>309</v>
      </c>
      <c r="F108" s="35">
        <v>200</v>
      </c>
      <c r="G108" s="37"/>
      <c r="H108" s="37"/>
      <c r="I108" s="37"/>
      <c r="J108" s="37"/>
      <c r="K108" s="37"/>
      <c r="L108" s="37"/>
      <c r="M108" s="37"/>
      <c r="N108" s="37">
        <f>N109</f>
        <v>0</v>
      </c>
      <c r="O108" s="86"/>
      <c r="P108" s="24"/>
      <c r="Q108" s="24"/>
      <c r="R108" s="60"/>
      <c r="S108" s="37"/>
    </row>
    <row r="109" spans="1:19" ht="38.25" hidden="1">
      <c r="A109" s="5" t="s">
        <v>26</v>
      </c>
      <c r="B109" s="25">
        <v>902</v>
      </c>
      <c r="C109" s="25" t="s">
        <v>36</v>
      </c>
      <c r="D109" s="25" t="s">
        <v>46</v>
      </c>
      <c r="E109" s="25" t="s">
        <v>309</v>
      </c>
      <c r="F109" s="35">
        <v>240</v>
      </c>
      <c r="G109" s="37"/>
      <c r="H109" s="37"/>
      <c r="I109" s="37">
        <v>0</v>
      </c>
      <c r="J109" s="37"/>
      <c r="K109" s="37"/>
      <c r="L109" s="37"/>
      <c r="M109" s="37"/>
      <c r="N109" s="37">
        <f>I109</f>
        <v>0</v>
      </c>
      <c r="O109" s="86"/>
      <c r="P109" s="24"/>
      <c r="Q109" s="24"/>
      <c r="R109" s="60"/>
      <c r="S109" s="37"/>
    </row>
    <row r="110" spans="1:19" ht="25.5">
      <c r="A110" s="101" t="s">
        <v>159</v>
      </c>
      <c r="B110" s="57">
        <v>902</v>
      </c>
      <c r="C110" s="57" t="s">
        <v>36</v>
      </c>
      <c r="D110" s="57" t="s">
        <v>46</v>
      </c>
      <c r="E110" s="57" t="s">
        <v>158</v>
      </c>
      <c r="F110" s="95"/>
      <c r="G110" s="23">
        <f>G111</f>
        <v>717381.16</v>
      </c>
      <c r="H110" s="23"/>
      <c r="I110" s="23"/>
      <c r="J110" s="23"/>
      <c r="K110" s="23"/>
      <c r="L110" s="23"/>
      <c r="M110" s="23"/>
      <c r="N110" s="23">
        <f>N111</f>
        <v>717381.16</v>
      </c>
      <c r="O110" s="94">
        <f>O111</f>
        <v>0</v>
      </c>
      <c r="P110" s="24"/>
      <c r="Q110" s="24"/>
      <c r="R110" s="60"/>
      <c r="S110" s="23">
        <f>S111</f>
        <v>0</v>
      </c>
    </row>
    <row r="111" spans="1:19" ht="25.5">
      <c r="A111" s="10" t="s">
        <v>24</v>
      </c>
      <c r="B111" s="57">
        <v>902</v>
      </c>
      <c r="C111" s="57" t="s">
        <v>36</v>
      </c>
      <c r="D111" s="57" t="s">
        <v>46</v>
      </c>
      <c r="E111" s="57" t="s">
        <v>158</v>
      </c>
      <c r="F111" s="58">
        <v>200</v>
      </c>
      <c r="G111" s="23">
        <f>G112</f>
        <v>717381.16</v>
      </c>
      <c r="H111" s="23"/>
      <c r="I111" s="23"/>
      <c r="J111" s="23"/>
      <c r="K111" s="23"/>
      <c r="L111" s="23"/>
      <c r="M111" s="23"/>
      <c r="N111" s="23">
        <f>N112</f>
        <v>717381.16</v>
      </c>
      <c r="O111" s="94">
        <f>O112</f>
        <v>0</v>
      </c>
      <c r="P111" s="24"/>
      <c r="Q111" s="24"/>
      <c r="R111" s="60"/>
      <c r="S111" s="23">
        <f>S112</f>
        <v>0</v>
      </c>
    </row>
    <row r="112" spans="1:19" ht="38.25">
      <c r="A112" s="10" t="s">
        <v>26</v>
      </c>
      <c r="B112" s="57">
        <v>902</v>
      </c>
      <c r="C112" s="57" t="s">
        <v>36</v>
      </c>
      <c r="D112" s="57" t="s">
        <v>46</v>
      </c>
      <c r="E112" s="57" t="s">
        <v>158</v>
      </c>
      <c r="F112" s="58">
        <v>240</v>
      </c>
      <c r="G112" s="37">
        <v>717381.16</v>
      </c>
      <c r="H112" s="37"/>
      <c r="I112" s="37">
        <v>0</v>
      </c>
      <c r="J112" s="37"/>
      <c r="K112" s="37"/>
      <c r="L112" s="37"/>
      <c r="M112" s="37"/>
      <c r="N112" s="37">
        <v>717381.16</v>
      </c>
      <c r="O112" s="86">
        <v>0</v>
      </c>
      <c r="P112" s="24"/>
      <c r="Q112" s="24"/>
      <c r="R112" s="60"/>
      <c r="S112" s="37">
        <v>0</v>
      </c>
    </row>
    <row r="113" spans="1:19" ht="33.75">
      <c r="A113" s="40" t="s">
        <v>295</v>
      </c>
      <c r="B113" s="25">
        <v>902</v>
      </c>
      <c r="C113" s="25" t="s">
        <v>36</v>
      </c>
      <c r="D113" s="25" t="s">
        <v>46</v>
      </c>
      <c r="E113" s="25" t="s">
        <v>309</v>
      </c>
      <c r="F113" s="35"/>
      <c r="G113" s="37"/>
      <c r="H113" s="37"/>
      <c r="I113" s="37"/>
      <c r="J113" s="37"/>
      <c r="K113" s="37"/>
      <c r="L113" s="37"/>
      <c r="M113" s="37"/>
      <c r="N113" s="37">
        <f>N114</f>
        <v>72071000</v>
      </c>
      <c r="O113" s="86"/>
      <c r="P113" s="24"/>
      <c r="Q113" s="24"/>
      <c r="R113" s="60"/>
      <c r="S113" s="37"/>
    </row>
    <row r="114" spans="1:19" ht="25.5">
      <c r="A114" s="5" t="s">
        <v>24</v>
      </c>
      <c r="B114" s="25">
        <v>902</v>
      </c>
      <c r="C114" s="25" t="s">
        <v>36</v>
      </c>
      <c r="D114" s="25" t="s">
        <v>46</v>
      </c>
      <c r="E114" s="25" t="s">
        <v>309</v>
      </c>
      <c r="F114" s="35">
        <v>200</v>
      </c>
      <c r="G114" s="37"/>
      <c r="H114" s="37"/>
      <c r="I114" s="37"/>
      <c r="J114" s="37"/>
      <c r="K114" s="37"/>
      <c r="L114" s="37"/>
      <c r="M114" s="37"/>
      <c r="N114" s="37">
        <f>N115</f>
        <v>72071000</v>
      </c>
      <c r="O114" s="86"/>
      <c r="P114" s="24"/>
      <c r="Q114" s="24"/>
      <c r="R114" s="60"/>
      <c r="S114" s="37"/>
    </row>
    <row r="115" spans="1:19" ht="38.25">
      <c r="A115" s="5" t="s">
        <v>26</v>
      </c>
      <c r="B115" s="25">
        <v>902</v>
      </c>
      <c r="C115" s="25" t="s">
        <v>36</v>
      </c>
      <c r="D115" s="25" t="s">
        <v>46</v>
      </c>
      <c r="E115" s="25" t="s">
        <v>309</v>
      </c>
      <c r="F115" s="35">
        <v>240</v>
      </c>
      <c r="G115" s="37"/>
      <c r="H115" s="37"/>
      <c r="I115" s="37">
        <v>72071000</v>
      </c>
      <c r="J115" s="37"/>
      <c r="K115" s="37"/>
      <c r="L115" s="37"/>
      <c r="M115" s="37"/>
      <c r="N115" s="37">
        <f>I115</f>
        <v>72071000</v>
      </c>
      <c r="O115" s="86"/>
      <c r="P115" s="24"/>
      <c r="Q115" s="24"/>
      <c r="R115" s="105">
        <v>0</v>
      </c>
      <c r="S115" s="37"/>
    </row>
    <row r="116" spans="1:19" ht="25.5">
      <c r="A116" s="96" t="s">
        <v>56</v>
      </c>
      <c r="B116" s="97">
        <v>902</v>
      </c>
      <c r="C116" s="97" t="s">
        <v>36</v>
      </c>
      <c r="D116" s="97" t="s">
        <v>57</v>
      </c>
      <c r="E116" s="98"/>
      <c r="F116" s="99"/>
      <c r="G116" s="39">
        <f>G117</f>
        <v>329000</v>
      </c>
      <c r="H116" s="39"/>
      <c r="I116" s="39"/>
      <c r="J116" s="39"/>
      <c r="K116" s="39"/>
      <c r="L116" s="39"/>
      <c r="M116" s="39"/>
      <c r="N116" s="39">
        <f>N117</f>
        <v>329000</v>
      </c>
      <c r="O116" s="100">
        <f>O117</f>
        <v>329000</v>
      </c>
      <c r="P116" s="24"/>
      <c r="Q116" s="24"/>
      <c r="R116" s="60"/>
      <c r="S116" s="39">
        <f>S117</f>
        <v>329000</v>
      </c>
    </row>
    <row r="117" spans="1:19" ht="51">
      <c r="A117" s="10" t="s">
        <v>280</v>
      </c>
      <c r="B117" s="57">
        <v>902</v>
      </c>
      <c r="C117" s="57" t="s">
        <v>36</v>
      </c>
      <c r="D117" s="57" t="s">
        <v>57</v>
      </c>
      <c r="E117" s="57" t="s">
        <v>110</v>
      </c>
      <c r="F117" s="58"/>
      <c r="G117" s="105">
        <f>G118+G121</f>
        <v>329000</v>
      </c>
      <c r="H117" s="105"/>
      <c r="I117" s="105"/>
      <c r="J117" s="105"/>
      <c r="K117" s="105"/>
      <c r="L117" s="105"/>
      <c r="M117" s="105"/>
      <c r="N117" s="105">
        <f>N118+N121</f>
        <v>329000</v>
      </c>
      <c r="O117" s="106">
        <f>O118+O121</f>
        <v>329000</v>
      </c>
      <c r="P117" s="24"/>
      <c r="Q117" s="24"/>
      <c r="R117" s="60"/>
      <c r="S117" s="105">
        <f>S118+S121</f>
        <v>329000</v>
      </c>
    </row>
    <row r="118" spans="1:19" ht="76.5">
      <c r="A118" s="10" t="s">
        <v>20</v>
      </c>
      <c r="B118" s="57">
        <v>902</v>
      </c>
      <c r="C118" s="57" t="s">
        <v>36</v>
      </c>
      <c r="D118" s="57" t="s">
        <v>57</v>
      </c>
      <c r="E118" s="57" t="s">
        <v>110</v>
      </c>
      <c r="F118" s="58">
        <v>100</v>
      </c>
      <c r="G118" s="105">
        <f>G119</f>
        <v>205725</v>
      </c>
      <c r="H118" s="105"/>
      <c r="I118" s="105"/>
      <c r="J118" s="105"/>
      <c r="K118" s="105"/>
      <c r="L118" s="105"/>
      <c r="M118" s="105"/>
      <c r="N118" s="105">
        <f>N119</f>
        <v>205725</v>
      </c>
      <c r="O118" s="106">
        <f>O119</f>
        <v>205725</v>
      </c>
      <c r="P118" s="24"/>
      <c r="Q118" s="24"/>
      <c r="R118" s="60"/>
      <c r="S118" s="105">
        <f>S119</f>
        <v>205725</v>
      </c>
    </row>
    <row r="119" spans="1:19" ht="25.5">
      <c r="A119" s="10" t="s">
        <v>22</v>
      </c>
      <c r="B119" s="57">
        <v>902</v>
      </c>
      <c r="C119" s="57" t="s">
        <v>36</v>
      </c>
      <c r="D119" s="57" t="s">
        <v>57</v>
      </c>
      <c r="E119" s="57" t="s">
        <v>110</v>
      </c>
      <c r="F119" s="58">
        <v>120</v>
      </c>
      <c r="G119" s="105">
        <f>G120</f>
        <v>205725</v>
      </c>
      <c r="H119" s="105"/>
      <c r="I119" s="105"/>
      <c r="J119" s="105"/>
      <c r="K119" s="105"/>
      <c r="L119" s="105"/>
      <c r="M119" s="105"/>
      <c r="N119" s="105">
        <f>N120</f>
        <v>205725</v>
      </c>
      <c r="O119" s="106">
        <f>O120</f>
        <v>205725</v>
      </c>
      <c r="P119" s="24"/>
      <c r="Q119" s="24"/>
      <c r="R119" s="60"/>
      <c r="S119" s="105">
        <f>S120</f>
        <v>205725</v>
      </c>
    </row>
    <row r="120" spans="1:19" ht="38.25">
      <c r="A120" s="10" t="s">
        <v>233</v>
      </c>
      <c r="B120" s="57">
        <v>902</v>
      </c>
      <c r="C120" s="57" t="s">
        <v>36</v>
      </c>
      <c r="D120" s="57" t="s">
        <v>57</v>
      </c>
      <c r="E120" s="57" t="s">
        <v>110</v>
      </c>
      <c r="F120" s="58">
        <v>121</v>
      </c>
      <c r="G120" s="105">
        <v>205725</v>
      </c>
      <c r="H120" s="105"/>
      <c r="I120" s="105"/>
      <c r="J120" s="105"/>
      <c r="K120" s="105"/>
      <c r="L120" s="105"/>
      <c r="M120" s="105"/>
      <c r="N120" s="105">
        <v>205725</v>
      </c>
      <c r="O120" s="106">
        <v>205725</v>
      </c>
      <c r="P120" s="24"/>
      <c r="Q120" s="24"/>
      <c r="R120" s="60"/>
      <c r="S120" s="105">
        <v>205725</v>
      </c>
    </row>
    <row r="121" spans="1:19" ht="25.5">
      <c r="A121" s="10" t="s">
        <v>24</v>
      </c>
      <c r="B121" s="57">
        <v>902</v>
      </c>
      <c r="C121" s="57" t="s">
        <v>36</v>
      </c>
      <c r="D121" s="57" t="s">
        <v>57</v>
      </c>
      <c r="E121" s="57" t="s">
        <v>110</v>
      </c>
      <c r="F121" s="58">
        <v>200</v>
      </c>
      <c r="G121" s="105">
        <f>G122</f>
        <v>123275</v>
      </c>
      <c r="H121" s="105"/>
      <c r="I121" s="105"/>
      <c r="J121" s="105"/>
      <c r="K121" s="105"/>
      <c r="L121" s="105"/>
      <c r="M121" s="105"/>
      <c r="N121" s="105">
        <f>N122</f>
        <v>123275</v>
      </c>
      <c r="O121" s="106">
        <f>O122</f>
        <v>123275</v>
      </c>
      <c r="P121" s="24"/>
      <c r="Q121" s="24"/>
      <c r="R121" s="60"/>
      <c r="S121" s="105">
        <f>S122</f>
        <v>123275</v>
      </c>
    </row>
    <row r="122" spans="1:19" ht="38.25">
      <c r="A122" s="10" t="s">
        <v>26</v>
      </c>
      <c r="B122" s="57">
        <v>902</v>
      </c>
      <c r="C122" s="57" t="s">
        <v>36</v>
      </c>
      <c r="D122" s="57" t="s">
        <v>57</v>
      </c>
      <c r="E122" s="57" t="s">
        <v>110</v>
      </c>
      <c r="F122" s="58">
        <v>240</v>
      </c>
      <c r="G122" s="105">
        <v>123275</v>
      </c>
      <c r="H122" s="105"/>
      <c r="I122" s="105"/>
      <c r="J122" s="105"/>
      <c r="K122" s="105"/>
      <c r="L122" s="105"/>
      <c r="M122" s="105"/>
      <c r="N122" s="105">
        <v>123275</v>
      </c>
      <c r="O122" s="106">
        <v>123275</v>
      </c>
      <c r="P122" s="24"/>
      <c r="Q122" s="24"/>
      <c r="R122" s="60"/>
      <c r="S122" s="105">
        <v>123275</v>
      </c>
    </row>
    <row r="123" spans="1:19" ht="12.75">
      <c r="A123" s="96" t="s">
        <v>55</v>
      </c>
      <c r="B123" s="97">
        <v>902</v>
      </c>
      <c r="C123" s="97" t="s">
        <v>54</v>
      </c>
      <c r="D123" s="97"/>
      <c r="E123" s="97"/>
      <c r="F123" s="102"/>
      <c r="G123" s="11">
        <f>G124+G134</f>
        <v>38703412.47</v>
      </c>
      <c r="H123" s="11"/>
      <c r="I123" s="11"/>
      <c r="J123" s="11"/>
      <c r="K123" s="11"/>
      <c r="L123" s="11"/>
      <c r="M123" s="11"/>
      <c r="N123" s="11">
        <f>N124+N134</f>
        <v>46401790.8</v>
      </c>
      <c r="O123" s="15">
        <f>O124+O134</f>
        <v>33274437.72</v>
      </c>
      <c r="P123" s="24"/>
      <c r="Q123" s="24"/>
      <c r="R123" s="60"/>
      <c r="S123" s="11">
        <f>S124+S134</f>
        <v>33274437.72</v>
      </c>
    </row>
    <row r="124" spans="1:19" ht="12.75">
      <c r="A124" s="96" t="s">
        <v>59</v>
      </c>
      <c r="B124" s="97">
        <v>902</v>
      </c>
      <c r="C124" s="97" t="s">
        <v>54</v>
      </c>
      <c r="D124" s="97" t="s">
        <v>17</v>
      </c>
      <c r="E124" s="97"/>
      <c r="F124" s="102"/>
      <c r="G124" s="11">
        <f>G125+G128+G131</f>
        <v>11633788.469999999</v>
      </c>
      <c r="H124" s="11"/>
      <c r="I124" s="11"/>
      <c r="J124" s="11"/>
      <c r="K124" s="11"/>
      <c r="L124" s="11"/>
      <c r="M124" s="11"/>
      <c r="N124" s="11">
        <f>N125+N128+N131</f>
        <v>8912671.8</v>
      </c>
      <c r="O124" s="15">
        <f>O125+O128+O131</f>
        <v>5212476.72</v>
      </c>
      <c r="P124" s="24"/>
      <c r="Q124" s="24"/>
      <c r="R124" s="60"/>
      <c r="S124" s="11">
        <f>S125+S128+S131</f>
        <v>5212476.72</v>
      </c>
    </row>
    <row r="125" spans="1:19" ht="38.25">
      <c r="A125" s="101" t="s">
        <v>161</v>
      </c>
      <c r="B125" s="57">
        <v>902</v>
      </c>
      <c r="C125" s="57" t="s">
        <v>54</v>
      </c>
      <c r="D125" s="57" t="s">
        <v>17</v>
      </c>
      <c r="E125" s="57" t="s">
        <v>160</v>
      </c>
      <c r="F125" s="58"/>
      <c r="G125" s="105">
        <f>G126</f>
        <v>5000000</v>
      </c>
      <c r="H125" s="105"/>
      <c r="I125" s="105"/>
      <c r="J125" s="105"/>
      <c r="K125" s="105"/>
      <c r="L125" s="105"/>
      <c r="M125" s="105"/>
      <c r="N125" s="105">
        <f>N126</f>
        <v>2278883.33</v>
      </c>
      <c r="O125" s="106">
        <f>O126</f>
        <v>5000000</v>
      </c>
      <c r="P125" s="24"/>
      <c r="Q125" s="24"/>
      <c r="R125" s="60"/>
      <c r="S125" s="105">
        <f>S126</f>
        <v>5000000</v>
      </c>
    </row>
    <row r="126" spans="1:19" ht="32.25" customHeight="1">
      <c r="A126" s="10" t="s">
        <v>28</v>
      </c>
      <c r="B126" s="57">
        <v>902</v>
      </c>
      <c r="C126" s="57" t="s">
        <v>54</v>
      </c>
      <c r="D126" s="57" t="s">
        <v>17</v>
      </c>
      <c r="E126" s="57" t="s">
        <v>160</v>
      </c>
      <c r="F126" s="58">
        <v>800</v>
      </c>
      <c r="G126" s="105">
        <f>G127</f>
        <v>5000000</v>
      </c>
      <c r="H126" s="105"/>
      <c r="I126" s="105"/>
      <c r="J126" s="105"/>
      <c r="K126" s="105"/>
      <c r="L126" s="105"/>
      <c r="M126" s="105"/>
      <c r="N126" s="105">
        <f>N127</f>
        <v>2278883.33</v>
      </c>
      <c r="O126" s="106">
        <f>O127</f>
        <v>5000000</v>
      </c>
      <c r="P126" s="24"/>
      <c r="Q126" s="24"/>
      <c r="R126" s="60"/>
      <c r="S126" s="105">
        <f>S127</f>
        <v>5000000</v>
      </c>
    </row>
    <row r="127" spans="1:19" ht="51">
      <c r="A127" s="10" t="s">
        <v>109</v>
      </c>
      <c r="B127" s="57">
        <v>902</v>
      </c>
      <c r="C127" s="57" t="s">
        <v>54</v>
      </c>
      <c r="D127" s="57" t="s">
        <v>17</v>
      </c>
      <c r="E127" s="57" t="s">
        <v>160</v>
      </c>
      <c r="F127" s="58">
        <v>810</v>
      </c>
      <c r="G127" s="105">
        <v>5000000</v>
      </c>
      <c r="H127" s="105"/>
      <c r="I127" s="105"/>
      <c r="J127" s="105"/>
      <c r="K127" s="105"/>
      <c r="L127" s="105">
        <v>-1542194.67</v>
      </c>
      <c r="M127" s="105">
        <v>-1178922</v>
      </c>
      <c r="N127" s="105">
        <f>G127+H127+I127+J127+K127+L127+M127</f>
        <v>2278883.33</v>
      </c>
      <c r="O127" s="106">
        <v>5000000</v>
      </c>
      <c r="P127" s="24"/>
      <c r="Q127" s="24"/>
      <c r="R127" s="60"/>
      <c r="S127" s="105">
        <v>5000000</v>
      </c>
    </row>
    <row r="128" spans="1:19" ht="31.5" customHeight="1">
      <c r="A128" s="10" t="s">
        <v>111</v>
      </c>
      <c r="B128" s="57">
        <v>902</v>
      </c>
      <c r="C128" s="57" t="s">
        <v>54</v>
      </c>
      <c r="D128" s="57" t="s">
        <v>17</v>
      </c>
      <c r="E128" s="57" t="s">
        <v>162</v>
      </c>
      <c r="F128" s="58"/>
      <c r="G128" s="23">
        <f>G129</f>
        <v>212476.72</v>
      </c>
      <c r="H128" s="23"/>
      <c r="I128" s="23"/>
      <c r="J128" s="23"/>
      <c r="K128" s="23"/>
      <c r="L128" s="23"/>
      <c r="M128" s="23"/>
      <c r="N128" s="23">
        <f>N129</f>
        <v>212476.72</v>
      </c>
      <c r="O128" s="94">
        <f>O129</f>
        <v>212476.72</v>
      </c>
      <c r="P128" s="24"/>
      <c r="Q128" s="24"/>
      <c r="R128" s="60"/>
      <c r="S128" s="23">
        <f>S129</f>
        <v>212476.72</v>
      </c>
    </row>
    <row r="129" spans="1:19" ht="12.75">
      <c r="A129" s="10" t="s">
        <v>28</v>
      </c>
      <c r="B129" s="57">
        <v>902</v>
      </c>
      <c r="C129" s="57" t="s">
        <v>54</v>
      </c>
      <c r="D129" s="57" t="s">
        <v>17</v>
      </c>
      <c r="E129" s="57" t="s">
        <v>162</v>
      </c>
      <c r="F129" s="58">
        <v>800</v>
      </c>
      <c r="G129" s="23">
        <f>G130</f>
        <v>212476.72</v>
      </c>
      <c r="H129" s="23"/>
      <c r="I129" s="23"/>
      <c r="J129" s="23"/>
      <c r="K129" s="23"/>
      <c r="L129" s="23"/>
      <c r="M129" s="23"/>
      <c r="N129" s="23">
        <f>N130</f>
        <v>212476.72</v>
      </c>
      <c r="O129" s="94">
        <f>O130</f>
        <v>212476.72</v>
      </c>
      <c r="P129" s="24"/>
      <c r="Q129" s="24"/>
      <c r="R129" s="60"/>
      <c r="S129" s="23">
        <f>S130</f>
        <v>212476.72</v>
      </c>
    </row>
    <row r="130" spans="1:19" ht="51">
      <c r="A130" s="10" t="s">
        <v>109</v>
      </c>
      <c r="B130" s="57">
        <v>902</v>
      </c>
      <c r="C130" s="57" t="s">
        <v>54</v>
      </c>
      <c r="D130" s="57" t="s">
        <v>17</v>
      </c>
      <c r="E130" s="57" t="s">
        <v>162</v>
      </c>
      <c r="F130" s="95">
        <v>810</v>
      </c>
      <c r="G130" s="23">
        <v>212476.72</v>
      </c>
      <c r="H130" s="23"/>
      <c r="I130" s="23"/>
      <c r="J130" s="23"/>
      <c r="K130" s="23"/>
      <c r="L130" s="23"/>
      <c r="M130" s="23"/>
      <c r="N130" s="23">
        <v>212476.72</v>
      </c>
      <c r="O130" s="94">
        <v>212476.72</v>
      </c>
      <c r="P130" s="24"/>
      <c r="Q130" s="24"/>
      <c r="R130" s="60"/>
      <c r="S130" s="23">
        <v>212476.72</v>
      </c>
    </row>
    <row r="131" spans="1:19" ht="38.25">
      <c r="A131" s="101" t="s">
        <v>164</v>
      </c>
      <c r="B131" s="57">
        <v>902</v>
      </c>
      <c r="C131" s="57" t="s">
        <v>54</v>
      </c>
      <c r="D131" s="57" t="s">
        <v>17</v>
      </c>
      <c r="E131" s="57" t="s">
        <v>163</v>
      </c>
      <c r="F131" s="95"/>
      <c r="G131" s="23">
        <f>G132</f>
        <v>6421311.75</v>
      </c>
      <c r="H131" s="23"/>
      <c r="I131" s="23"/>
      <c r="J131" s="23"/>
      <c r="K131" s="23"/>
      <c r="L131" s="23"/>
      <c r="M131" s="23"/>
      <c r="N131" s="23">
        <f>N132</f>
        <v>6421311.75</v>
      </c>
      <c r="O131" s="94">
        <f>O132</f>
        <v>0</v>
      </c>
      <c r="P131" s="24"/>
      <c r="Q131" s="24"/>
      <c r="R131" s="60"/>
      <c r="S131" s="23">
        <f>S132</f>
        <v>0</v>
      </c>
    </row>
    <row r="132" spans="1:19" ht="12.75">
      <c r="A132" s="10" t="s">
        <v>112</v>
      </c>
      <c r="B132" s="57">
        <v>902</v>
      </c>
      <c r="C132" s="57" t="s">
        <v>54</v>
      </c>
      <c r="D132" s="57" t="s">
        <v>17</v>
      </c>
      <c r="E132" s="57" t="s">
        <v>163</v>
      </c>
      <c r="F132" s="95">
        <v>410</v>
      </c>
      <c r="G132" s="23">
        <f>G133</f>
        <v>6421311.75</v>
      </c>
      <c r="H132" s="23"/>
      <c r="I132" s="23"/>
      <c r="J132" s="23"/>
      <c r="K132" s="23"/>
      <c r="L132" s="23"/>
      <c r="M132" s="23"/>
      <c r="N132" s="23">
        <f>N133</f>
        <v>6421311.75</v>
      </c>
      <c r="O132" s="94">
        <f>O133</f>
        <v>0</v>
      </c>
      <c r="P132" s="24"/>
      <c r="Q132" s="24"/>
      <c r="R132" s="60"/>
      <c r="S132" s="23">
        <f>S133</f>
        <v>0</v>
      </c>
    </row>
    <row r="133" spans="1:19" ht="51">
      <c r="A133" s="10" t="s">
        <v>95</v>
      </c>
      <c r="B133" s="57">
        <v>902</v>
      </c>
      <c r="C133" s="57" t="s">
        <v>54</v>
      </c>
      <c r="D133" s="57" t="s">
        <v>17</v>
      </c>
      <c r="E133" s="57" t="s">
        <v>163</v>
      </c>
      <c r="F133" s="58">
        <v>412</v>
      </c>
      <c r="G133" s="37">
        <v>6421311.75</v>
      </c>
      <c r="H133" s="37"/>
      <c r="I133" s="37"/>
      <c r="J133" s="37"/>
      <c r="K133" s="37"/>
      <c r="L133" s="37"/>
      <c r="M133" s="37"/>
      <c r="N133" s="37">
        <v>6421311.75</v>
      </c>
      <c r="O133" s="86">
        <v>0</v>
      </c>
      <c r="P133" s="24"/>
      <c r="Q133" s="24"/>
      <c r="R133" s="60"/>
      <c r="S133" s="37">
        <v>0</v>
      </c>
    </row>
    <row r="134" spans="1:19" ht="12.75">
      <c r="A134" s="96" t="s">
        <v>113</v>
      </c>
      <c r="B134" s="97">
        <v>902</v>
      </c>
      <c r="C134" s="97" t="s">
        <v>54</v>
      </c>
      <c r="D134" s="97" t="s">
        <v>19</v>
      </c>
      <c r="E134" s="97"/>
      <c r="F134" s="102"/>
      <c r="G134" s="39">
        <f>G138+G143+G146+G149+G152</f>
        <v>27069624</v>
      </c>
      <c r="H134" s="39"/>
      <c r="I134" s="39"/>
      <c r="J134" s="39"/>
      <c r="K134" s="39"/>
      <c r="L134" s="39"/>
      <c r="M134" s="39"/>
      <c r="N134" s="39">
        <f>N138+N143+N146+N149+N152+N135</f>
        <v>37489119</v>
      </c>
      <c r="O134" s="100">
        <f>O138+O143+O146+O149+O152</f>
        <v>28061961</v>
      </c>
      <c r="P134" s="24"/>
      <c r="Q134" s="24"/>
      <c r="R134" s="60"/>
      <c r="S134" s="39">
        <f>S138+S143+S146+S149+S152</f>
        <v>28061961</v>
      </c>
    </row>
    <row r="135" spans="1:19" ht="51">
      <c r="A135" s="5" t="s">
        <v>321</v>
      </c>
      <c r="B135" s="25">
        <v>902</v>
      </c>
      <c r="C135" s="25" t="s">
        <v>54</v>
      </c>
      <c r="D135" s="25" t="s">
        <v>19</v>
      </c>
      <c r="E135" s="25" t="s">
        <v>322</v>
      </c>
      <c r="F135" s="29"/>
      <c r="G135" s="39"/>
      <c r="H135" s="39"/>
      <c r="I135" s="39"/>
      <c r="J135" s="39"/>
      <c r="K135" s="39"/>
      <c r="L135" s="39"/>
      <c r="M135" s="39"/>
      <c r="N135" s="39">
        <f>N136</f>
        <v>9240573</v>
      </c>
      <c r="O135" s="100"/>
      <c r="P135" s="24"/>
      <c r="Q135" s="24"/>
      <c r="R135" s="60"/>
      <c r="S135" s="39"/>
    </row>
    <row r="136" spans="1:19" ht="25.5">
      <c r="A136" s="5" t="s">
        <v>24</v>
      </c>
      <c r="B136" s="25">
        <v>902</v>
      </c>
      <c r="C136" s="25" t="s">
        <v>54</v>
      </c>
      <c r="D136" s="25" t="s">
        <v>19</v>
      </c>
      <c r="E136" s="25" t="s">
        <v>322</v>
      </c>
      <c r="F136" s="35">
        <v>200</v>
      </c>
      <c r="G136" s="39"/>
      <c r="H136" s="39"/>
      <c r="I136" s="39"/>
      <c r="J136" s="39"/>
      <c r="K136" s="39"/>
      <c r="L136" s="39"/>
      <c r="M136" s="39"/>
      <c r="N136" s="39">
        <f>N137</f>
        <v>9240573</v>
      </c>
      <c r="O136" s="100"/>
      <c r="P136" s="24"/>
      <c r="Q136" s="24"/>
      <c r="R136" s="60"/>
      <c r="S136" s="39"/>
    </row>
    <row r="137" spans="1:19" ht="38.25">
      <c r="A137" s="5" t="s">
        <v>26</v>
      </c>
      <c r="B137" s="25">
        <v>902</v>
      </c>
      <c r="C137" s="25" t="s">
        <v>54</v>
      </c>
      <c r="D137" s="25" t="s">
        <v>19</v>
      </c>
      <c r="E137" s="25" t="s">
        <v>322</v>
      </c>
      <c r="F137" s="35">
        <v>240</v>
      </c>
      <c r="G137" s="39"/>
      <c r="H137" s="39"/>
      <c r="I137" s="39"/>
      <c r="J137" s="39"/>
      <c r="K137" s="39">
        <v>9240573</v>
      </c>
      <c r="L137" s="39"/>
      <c r="M137" s="39"/>
      <c r="N137" s="39">
        <f>K137</f>
        <v>9240573</v>
      </c>
      <c r="O137" s="100"/>
      <c r="P137" s="24"/>
      <c r="Q137" s="24"/>
      <c r="R137" s="60"/>
      <c r="S137" s="39"/>
    </row>
    <row r="138" spans="1:19" ht="12.75">
      <c r="A138" s="10" t="s">
        <v>114</v>
      </c>
      <c r="B138" s="57">
        <v>902</v>
      </c>
      <c r="C138" s="57" t="s">
        <v>54</v>
      </c>
      <c r="D138" s="57" t="s">
        <v>19</v>
      </c>
      <c r="E138" s="57" t="s">
        <v>165</v>
      </c>
      <c r="F138" s="58"/>
      <c r="G138" s="23">
        <f>G139</f>
        <v>10773017</v>
      </c>
      <c r="H138" s="23"/>
      <c r="I138" s="23"/>
      <c r="J138" s="23"/>
      <c r="K138" s="23"/>
      <c r="L138" s="23"/>
      <c r="M138" s="23"/>
      <c r="N138" s="23">
        <f>N139+N141</f>
        <v>11951939</v>
      </c>
      <c r="O138" s="94">
        <f>O139</f>
        <v>11291818</v>
      </c>
      <c r="P138" s="24"/>
      <c r="Q138" s="24"/>
      <c r="R138" s="60"/>
      <c r="S138" s="23">
        <f>S139</f>
        <v>11291818</v>
      </c>
    </row>
    <row r="139" spans="1:19" ht="12.75">
      <c r="A139" s="10" t="s">
        <v>28</v>
      </c>
      <c r="B139" s="57">
        <v>902</v>
      </c>
      <c r="C139" s="57" t="s">
        <v>54</v>
      </c>
      <c r="D139" s="57" t="s">
        <v>19</v>
      </c>
      <c r="E139" s="57" t="s">
        <v>165</v>
      </c>
      <c r="F139" s="58">
        <v>800</v>
      </c>
      <c r="G139" s="23">
        <f>G140</f>
        <v>10773017</v>
      </c>
      <c r="H139" s="23"/>
      <c r="I139" s="23"/>
      <c r="J139" s="23"/>
      <c r="K139" s="23"/>
      <c r="L139" s="23"/>
      <c r="M139" s="23"/>
      <c r="N139" s="23">
        <f>N140</f>
        <v>10773017</v>
      </c>
      <c r="O139" s="94">
        <f>O140</f>
        <v>11291818</v>
      </c>
      <c r="P139" s="24"/>
      <c r="Q139" s="24"/>
      <c r="R139" s="60"/>
      <c r="S139" s="23">
        <f>S140</f>
        <v>11291818</v>
      </c>
    </row>
    <row r="140" spans="1:19" ht="51">
      <c r="A140" s="10" t="s">
        <v>109</v>
      </c>
      <c r="B140" s="57">
        <v>902</v>
      </c>
      <c r="C140" s="57" t="s">
        <v>54</v>
      </c>
      <c r="D140" s="57" t="s">
        <v>19</v>
      </c>
      <c r="E140" s="57" t="s">
        <v>165</v>
      </c>
      <c r="F140" s="58">
        <v>810</v>
      </c>
      <c r="G140" s="37">
        <v>10773017</v>
      </c>
      <c r="H140" s="37"/>
      <c r="I140" s="37"/>
      <c r="J140" s="37"/>
      <c r="K140" s="37"/>
      <c r="L140" s="37"/>
      <c r="M140" s="37"/>
      <c r="N140" s="37">
        <v>10773017</v>
      </c>
      <c r="O140" s="86">
        <v>11291818</v>
      </c>
      <c r="P140" s="24"/>
      <c r="Q140" s="24"/>
      <c r="R140" s="60"/>
      <c r="S140" s="37">
        <v>11291818</v>
      </c>
    </row>
    <row r="141" spans="1:19" ht="25.5">
      <c r="A141" s="5" t="s">
        <v>24</v>
      </c>
      <c r="B141" s="57">
        <v>902</v>
      </c>
      <c r="C141" s="57" t="s">
        <v>54</v>
      </c>
      <c r="D141" s="57" t="s">
        <v>19</v>
      </c>
      <c r="E141" s="57" t="s">
        <v>165</v>
      </c>
      <c r="F141" s="35">
        <v>200</v>
      </c>
      <c r="G141" s="37"/>
      <c r="H141" s="37"/>
      <c r="I141" s="37"/>
      <c r="J141" s="37"/>
      <c r="K141" s="37"/>
      <c r="L141" s="37"/>
      <c r="M141" s="37"/>
      <c r="N141" s="37">
        <f>N142</f>
        <v>1178922</v>
      </c>
      <c r="O141" s="86"/>
      <c r="P141" s="24"/>
      <c r="Q141" s="24"/>
      <c r="R141" s="60"/>
      <c r="S141" s="37"/>
    </row>
    <row r="142" spans="1:19" ht="38.25">
      <c r="A142" s="5" t="s">
        <v>26</v>
      </c>
      <c r="B142" s="57">
        <v>902</v>
      </c>
      <c r="C142" s="57" t="s">
        <v>54</v>
      </c>
      <c r="D142" s="57" t="s">
        <v>19</v>
      </c>
      <c r="E142" s="57" t="s">
        <v>165</v>
      </c>
      <c r="F142" s="35">
        <v>240</v>
      </c>
      <c r="G142" s="37"/>
      <c r="H142" s="37"/>
      <c r="I142" s="37"/>
      <c r="J142" s="37"/>
      <c r="K142" s="37"/>
      <c r="L142" s="37"/>
      <c r="M142" s="37">
        <v>1178922</v>
      </c>
      <c r="N142" s="37">
        <f>M142</f>
        <v>1178922</v>
      </c>
      <c r="O142" s="86"/>
      <c r="P142" s="24"/>
      <c r="Q142" s="24"/>
      <c r="R142" s="60"/>
      <c r="S142" s="37"/>
    </row>
    <row r="143" spans="1:19" ht="12.75">
      <c r="A143" s="10" t="s">
        <v>115</v>
      </c>
      <c r="B143" s="57">
        <v>902</v>
      </c>
      <c r="C143" s="57" t="s">
        <v>54</v>
      </c>
      <c r="D143" s="57" t="s">
        <v>19</v>
      </c>
      <c r="E143" s="57" t="s">
        <v>166</v>
      </c>
      <c r="F143" s="58"/>
      <c r="G143" s="23">
        <f>G144</f>
        <v>3400000</v>
      </c>
      <c r="H143" s="23"/>
      <c r="I143" s="23"/>
      <c r="J143" s="23"/>
      <c r="K143" s="23"/>
      <c r="L143" s="23"/>
      <c r="M143" s="23"/>
      <c r="N143" s="23">
        <f>N144</f>
        <v>3400000</v>
      </c>
      <c r="O143" s="94">
        <f>O144</f>
        <v>3400000</v>
      </c>
      <c r="P143" s="24"/>
      <c r="Q143" s="24"/>
      <c r="R143" s="60"/>
      <c r="S143" s="23">
        <f>S144</f>
        <v>3400000</v>
      </c>
    </row>
    <row r="144" spans="1:19" ht="25.5">
      <c r="A144" s="10" t="s">
        <v>24</v>
      </c>
      <c r="B144" s="57">
        <v>902</v>
      </c>
      <c r="C144" s="57" t="s">
        <v>54</v>
      </c>
      <c r="D144" s="57" t="s">
        <v>19</v>
      </c>
      <c r="E144" s="57" t="s">
        <v>166</v>
      </c>
      <c r="F144" s="58">
        <v>200</v>
      </c>
      <c r="G144" s="23">
        <f>G145</f>
        <v>3400000</v>
      </c>
      <c r="H144" s="23"/>
      <c r="I144" s="23"/>
      <c r="J144" s="23"/>
      <c r="K144" s="23"/>
      <c r="L144" s="23"/>
      <c r="M144" s="23"/>
      <c r="N144" s="23">
        <f>N145</f>
        <v>3400000</v>
      </c>
      <c r="O144" s="94">
        <f>O145</f>
        <v>3400000</v>
      </c>
      <c r="P144" s="24"/>
      <c r="Q144" s="24"/>
      <c r="R144" s="60"/>
      <c r="S144" s="23">
        <f>S145</f>
        <v>3400000</v>
      </c>
    </row>
    <row r="145" spans="1:19" ht="38.25">
      <c r="A145" s="10" t="s">
        <v>26</v>
      </c>
      <c r="B145" s="57">
        <v>902</v>
      </c>
      <c r="C145" s="57" t="s">
        <v>54</v>
      </c>
      <c r="D145" s="57" t="s">
        <v>19</v>
      </c>
      <c r="E145" s="57" t="s">
        <v>166</v>
      </c>
      <c r="F145" s="58">
        <v>240</v>
      </c>
      <c r="G145" s="23">
        <v>3400000</v>
      </c>
      <c r="H145" s="23"/>
      <c r="I145" s="23"/>
      <c r="J145" s="23"/>
      <c r="K145" s="23"/>
      <c r="L145" s="23"/>
      <c r="M145" s="23"/>
      <c r="N145" s="23">
        <v>3400000</v>
      </c>
      <c r="O145" s="94">
        <v>3400000</v>
      </c>
      <c r="P145" s="24"/>
      <c r="Q145" s="24"/>
      <c r="R145" s="60"/>
      <c r="S145" s="23">
        <v>3400000</v>
      </c>
    </row>
    <row r="146" spans="1:19" ht="25.5">
      <c r="A146" s="10" t="s">
        <v>116</v>
      </c>
      <c r="B146" s="57">
        <v>902</v>
      </c>
      <c r="C146" s="57" t="s">
        <v>54</v>
      </c>
      <c r="D146" s="57" t="s">
        <v>19</v>
      </c>
      <c r="E146" s="57" t="s">
        <v>167</v>
      </c>
      <c r="F146" s="58"/>
      <c r="G146" s="23">
        <f>G147</f>
        <v>1105000</v>
      </c>
      <c r="H146" s="23"/>
      <c r="I146" s="23"/>
      <c r="J146" s="23"/>
      <c r="K146" s="23"/>
      <c r="L146" s="23"/>
      <c r="M146" s="23"/>
      <c r="N146" s="23">
        <f>N147</f>
        <v>1105000</v>
      </c>
      <c r="O146" s="94">
        <f>O147</f>
        <v>1105000</v>
      </c>
      <c r="P146" s="24"/>
      <c r="Q146" s="24"/>
      <c r="R146" s="60"/>
      <c r="S146" s="23">
        <f>S147</f>
        <v>1105000</v>
      </c>
    </row>
    <row r="147" spans="1:19" ht="25.5">
      <c r="A147" s="10" t="s">
        <v>24</v>
      </c>
      <c r="B147" s="57">
        <v>902</v>
      </c>
      <c r="C147" s="57" t="s">
        <v>54</v>
      </c>
      <c r="D147" s="57" t="s">
        <v>19</v>
      </c>
      <c r="E147" s="57" t="s">
        <v>167</v>
      </c>
      <c r="F147" s="58">
        <v>200</v>
      </c>
      <c r="G147" s="23">
        <f>G148</f>
        <v>1105000</v>
      </c>
      <c r="H147" s="23"/>
      <c r="I147" s="23"/>
      <c r="J147" s="23"/>
      <c r="K147" s="23"/>
      <c r="L147" s="23"/>
      <c r="M147" s="23"/>
      <c r="N147" s="23">
        <f>N148</f>
        <v>1105000</v>
      </c>
      <c r="O147" s="94">
        <f>O148</f>
        <v>1105000</v>
      </c>
      <c r="P147" s="24"/>
      <c r="Q147" s="24"/>
      <c r="R147" s="60"/>
      <c r="S147" s="23">
        <f>S148</f>
        <v>1105000</v>
      </c>
    </row>
    <row r="148" spans="1:19" ht="38.25">
      <c r="A148" s="10" t="s">
        <v>26</v>
      </c>
      <c r="B148" s="57">
        <v>902</v>
      </c>
      <c r="C148" s="57" t="s">
        <v>54</v>
      </c>
      <c r="D148" s="57" t="s">
        <v>19</v>
      </c>
      <c r="E148" s="57" t="s">
        <v>167</v>
      </c>
      <c r="F148" s="58">
        <v>240</v>
      </c>
      <c r="G148" s="23">
        <v>1105000</v>
      </c>
      <c r="H148" s="23"/>
      <c r="I148" s="23"/>
      <c r="J148" s="23"/>
      <c r="K148" s="23"/>
      <c r="L148" s="23"/>
      <c r="M148" s="23"/>
      <c r="N148" s="23">
        <v>1105000</v>
      </c>
      <c r="O148" s="94">
        <v>1105000</v>
      </c>
      <c r="P148" s="24"/>
      <c r="Q148" s="24"/>
      <c r="R148" s="60"/>
      <c r="S148" s="23">
        <v>1105000</v>
      </c>
    </row>
    <row r="149" spans="1:19" ht="25.5">
      <c r="A149" s="10" t="s">
        <v>117</v>
      </c>
      <c r="B149" s="57">
        <v>902</v>
      </c>
      <c r="C149" s="57" t="s">
        <v>54</v>
      </c>
      <c r="D149" s="57" t="s">
        <v>19</v>
      </c>
      <c r="E149" s="57" t="s">
        <v>168</v>
      </c>
      <c r="F149" s="58"/>
      <c r="G149" s="23">
        <f>G150</f>
        <v>2320883</v>
      </c>
      <c r="H149" s="23"/>
      <c r="I149" s="23"/>
      <c r="J149" s="23"/>
      <c r="K149" s="23"/>
      <c r="L149" s="23"/>
      <c r="M149" s="23"/>
      <c r="N149" s="23">
        <f>N150</f>
        <v>2320883</v>
      </c>
      <c r="O149" s="94">
        <f>O150</f>
        <v>2320883</v>
      </c>
      <c r="P149" s="24"/>
      <c r="Q149" s="24"/>
      <c r="R149" s="60"/>
      <c r="S149" s="23">
        <f>S150</f>
        <v>2320883</v>
      </c>
    </row>
    <row r="150" spans="1:19" ht="25.5">
      <c r="A150" s="10" t="s">
        <v>24</v>
      </c>
      <c r="B150" s="57">
        <v>902</v>
      </c>
      <c r="C150" s="57" t="s">
        <v>54</v>
      </c>
      <c r="D150" s="57" t="s">
        <v>19</v>
      </c>
      <c r="E150" s="57" t="s">
        <v>168</v>
      </c>
      <c r="F150" s="58">
        <v>200</v>
      </c>
      <c r="G150" s="23">
        <f>G151</f>
        <v>2320883</v>
      </c>
      <c r="H150" s="23"/>
      <c r="I150" s="23"/>
      <c r="J150" s="23"/>
      <c r="K150" s="23"/>
      <c r="L150" s="23"/>
      <c r="M150" s="23"/>
      <c r="N150" s="23">
        <f>N151</f>
        <v>2320883</v>
      </c>
      <c r="O150" s="94">
        <f>O151</f>
        <v>2320883</v>
      </c>
      <c r="P150" s="24"/>
      <c r="Q150" s="24"/>
      <c r="R150" s="60"/>
      <c r="S150" s="23">
        <f>S151</f>
        <v>2320883</v>
      </c>
    </row>
    <row r="151" spans="1:19" ht="38.25">
      <c r="A151" s="10" t="s">
        <v>26</v>
      </c>
      <c r="B151" s="57">
        <v>902</v>
      </c>
      <c r="C151" s="57" t="s">
        <v>54</v>
      </c>
      <c r="D151" s="57" t="s">
        <v>19</v>
      </c>
      <c r="E151" s="57" t="s">
        <v>168</v>
      </c>
      <c r="F151" s="58">
        <v>240</v>
      </c>
      <c r="G151" s="23">
        <v>2320883</v>
      </c>
      <c r="H151" s="23"/>
      <c r="I151" s="23"/>
      <c r="J151" s="23"/>
      <c r="K151" s="23"/>
      <c r="L151" s="23"/>
      <c r="M151" s="23"/>
      <c r="N151" s="23">
        <v>2320883</v>
      </c>
      <c r="O151" s="94">
        <v>2320883</v>
      </c>
      <c r="P151" s="24"/>
      <c r="Q151" s="24"/>
      <c r="R151" s="60"/>
      <c r="S151" s="23">
        <v>2320883</v>
      </c>
    </row>
    <row r="152" spans="1:19" ht="25.5">
      <c r="A152" s="101" t="s">
        <v>170</v>
      </c>
      <c r="B152" s="57">
        <v>902</v>
      </c>
      <c r="C152" s="57" t="s">
        <v>54</v>
      </c>
      <c r="D152" s="57" t="s">
        <v>19</v>
      </c>
      <c r="E152" s="57" t="s">
        <v>169</v>
      </c>
      <c r="F152" s="58"/>
      <c r="G152" s="23">
        <f>G153</f>
        <v>9470724</v>
      </c>
      <c r="H152" s="23"/>
      <c r="I152" s="23"/>
      <c r="J152" s="23"/>
      <c r="K152" s="23"/>
      <c r="L152" s="23"/>
      <c r="M152" s="23"/>
      <c r="N152" s="23">
        <f>N153</f>
        <v>9470724</v>
      </c>
      <c r="O152" s="94">
        <f>O153</f>
        <v>9944260</v>
      </c>
      <c r="P152" s="24"/>
      <c r="Q152" s="24"/>
      <c r="R152" s="60"/>
      <c r="S152" s="23">
        <f>S153</f>
        <v>9944260</v>
      </c>
    </row>
    <row r="153" spans="1:19" ht="25.5">
      <c r="A153" s="10" t="s">
        <v>24</v>
      </c>
      <c r="B153" s="57">
        <v>902</v>
      </c>
      <c r="C153" s="57" t="s">
        <v>54</v>
      </c>
      <c r="D153" s="57" t="s">
        <v>19</v>
      </c>
      <c r="E153" s="57" t="s">
        <v>169</v>
      </c>
      <c r="F153" s="58">
        <v>200</v>
      </c>
      <c r="G153" s="23">
        <f>G154</f>
        <v>9470724</v>
      </c>
      <c r="H153" s="23"/>
      <c r="I153" s="23"/>
      <c r="J153" s="23"/>
      <c r="K153" s="23"/>
      <c r="L153" s="23"/>
      <c r="M153" s="23"/>
      <c r="N153" s="23">
        <f>N154</f>
        <v>9470724</v>
      </c>
      <c r="O153" s="94">
        <f>O154</f>
        <v>9944260</v>
      </c>
      <c r="P153" s="24"/>
      <c r="Q153" s="24"/>
      <c r="R153" s="60"/>
      <c r="S153" s="23">
        <f>S154</f>
        <v>9944260</v>
      </c>
    </row>
    <row r="154" spans="1:19" ht="38.25">
      <c r="A154" s="10" t="s">
        <v>26</v>
      </c>
      <c r="B154" s="57">
        <v>902</v>
      </c>
      <c r="C154" s="57" t="s">
        <v>54</v>
      </c>
      <c r="D154" s="57" t="s">
        <v>19</v>
      </c>
      <c r="E154" s="57" t="s">
        <v>169</v>
      </c>
      <c r="F154" s="58">
        <v>240</v>
      </c>
      <c r="G154" s="37">
        <v>9470724</v>
      </c>
      <c r="H154" s="37"/>
      <c r="I154" s="37"/>
      <c r="J154" s="37"/>
      <c r="K154" s="37"/>
      <c r="L154" s="37"/>
      <c r="M154" s="37"/>
      <c r="N154" s="37">
        <v>9470724</v>
      </c>
      <c r="O154" s="86">
        <v>9944260</v>
      </c>
      <c r="P154" s="24"/>
      <c r="Q154" s="24"/>
      <c r="R154" s="60"/>
      <c r="S154" s="37">
        <v>9944260</v>
      </c>
    </row>
    <row r="155" spans="1:19" ht="12.75">
      <c r="A155" s="96" t="s">
        <v>52</v>
      </c>
      <c r="B155" s="97">
        <v>902</v>
      </c>
      <c r="C155" s="97" t="s">
        <v>53</v>
      </c>
      <c r="D155" s="97"/>
      <c r="E155" s="97"/>
      <c r="F155" s="102"/>
      <c r="G155" s="39">
        <f>G156+G165</f>
        <v>15088402</v>
      </c>
      <c r="H155" s="39"/>
      <c r="I155" s="39"/>
      <c r="J155" s="39"/>
      <c r="K155" s="39"/>
      <c r="L155" s="39"/>
      <c r="M155" s="39"/>
      <c r="N155" s="39">
        <f>N156+N165</f>
        <v>15088402</v>
      </c>
      <c r="O155" s="100">
        <f>O156+O165</f>
        <v>15126402</v>
      </c>
      <c r="P155" s="24"/>
      <c r="Q155" s="24"/>
      <c r="R155" s="60"/>
      <c r="S155" s="39">
        <f>S156+S165</f>
        <v>15126402</v>
      </c>
    </row>
    <row r="156" spans="1:19" ht="12.75">
      <c r="A156" s="96" t="s">
        <v>77</v>
      </c>
      <c r="B156" s="97">
        <v>902</v>
      </c>
      <c r="C156" s="97" t="s">
        <v>53</v>
      </c>
      <c r="D156" s="97" t="s">
        <v>34</v>
      </c>
      <c r="E156" s="97"/>
      <c r="F156" s="102"/>
      <c r="G156" s="39">
        <f>G157+G161</f>
        <v>14988402</v>
      </c>
      <c r="H156" s="39"/>
      <c r="I156" s="39"/>
      <c r="J156" s="39"/>
      <c r="K156" s="39"/>
      <c r="L156" s="39"/>
      <c r="M156" s="39"/>
      <c r="N156" s="39">
        <f>N157+N161</f>
        <v>14988402</v>
      </c>
      <c r="O156" s="100">
        <f>O157+O161</f>
        <v>15026402</v>
      </c>
      <c r="P156" s="24"/>
      <c r="Q156" s="24"/>
      <c r="R156" s="60"/>
      <c r="S156" s="39">
        <f>S157+S161</f>
        <v>15026402</v>
      </c>
    </row>
    <row r="157" spans="1:19" ht="51">
      <c r="A157" s="101" t="s">
        <v>172</v>
      </c>
      <c r="B157" s="57">
        <v>902</v>
      </c>
      <c r="C157" s="57" t="s">
        <v>53</v>
      </c>
      <c r="D157" s="57" t="s">
        <v>34</v>
      </c>
      <c r="E157" s="57" t="s">
        <v>171</v>
      </c>
      <c r="F157" s="58"/>
      <c r="G157" s="23">
        <f>G158</f>
        <v>11834802</v>
      </c>
      <c r="H157" s="23"/>
      <c r="I157" s="23"/>
      <c r="J157" s="23"/>
      <c r="K157" s="23"/>
      <c r="L157" s="23"/>
      <c r="M157" s="23"/>
      <c r="N157" s="23">
        <f aca="true" t="shared" si="6" ref="N157:O159">N158</f>
        <v>11834802</v>
      </c>
      <c r="O157" s="94">
        <f t="shared" si="6"/>
        <v>11852802</v>
      </c>
      <c r="P157" s="24"/>
      <c r="Q157" s="24"/>
      <c r="R157" s="60"/>
      <c r="S157" s="23">
        <f>S158</f>
        <v>11852802</v>
      </c>
    </row>
    <row r="158" spans="1:19" ht="38.25">
      <c r="A158" s="10" t="s">
        <v>235</v>
      </c>
      <c r="B158" s="57">
        <v>902</v>
      </c>
      <c r="C158" s="57" t="s">
        <v>53</v>
      </c>
      <c r="D158" s="57" t="s">
        <v>34</v>
      </c>
      <c r="E158" s="57" t="s">
        <v>171</v>
      </c>
      <c r="F158" s="58">
        <v>600</v>
      </c>
      <c r="G158" s="23">
        <f>G159</f>
        <v>11834802</v>
      </c>
      <c r="H158" s="23"/>
      <c r="I158" s="23"/>
      <c r="J158" s="23"/>
      <c r="K158" s="23"/>
      <c r="L158" s="23"/>
      <c r="M158" s="23"/>
      <c r="N158" s="23">
        <f t="shared" si="6"/>
        <v>11834802</v>
      </c>
      <c r="O158" s="94">
        <f t="shared" si="6"/>
        <v>11852802</v>
      </c>
      <c r="P158" s="24"/>
      <c r="Q158" s="24"/>
      <c r="R158" s="60"/>
      <c r="S158" s="23">
        <f>S159</f>
        <v>11852802</v>
      </c>
    </row>
    <row r="159" spans="1:19" ht="12.75">
      <c r="A159" s="10" t="s">
        <v>118</v>
      </c>
      <c r="B159" s="57">
        <v>902</v>
      </c>
      <c r="C159" s="57" t="s">
        <v>53</v>
      </c>
      <c r="D159" s="57" t="s">
        <v>34</v>
      </c>
      <c r="E159" s="57" t="s">
        <v>171</v>
      </c>
      <c r="F159" s="58">
        <v>610</v>
      </c>
      <c r="G159" s="23">
        <f>G160</f>
        <v>11834802</v>
      </c>
      <c r="H159" s="23"/>
      <c r="I159" s="23"/>
      <c r="J159" s="23"/>
      <c r="K159" s="23"/>
      <c r="L159" s="23"/>
      <c r="M159" s="23"/>
      <c r="N159" s="23">
        <f t="shared" si="6"/>
        <v>11834802</v>
      </c>
      <c r="O159" s="94">
        <f t="shared" si="6"/>
        <v>11852802</v>
      </c>
      <c r="P159" s="24"/>
      <c r="Q159" s="24"/>
      <c r="R159" s="60"/>
      <c r="S159" s="23">
        <f>S160</f>
        <v>11852802</v>
      </c>
    </row>
    <row r="160" spans="1:19" ht="63.75">
      <c r="A160" s="10" t="s">
        <v>40</v>
      </c>
      <c r="B160" s="57">
        <v>902</v>
      </c>
      <c r="C160" s="57" t="s">
        <v>53</v>
      </c>
      <c r="D160" s="57" t="s">
        <v>34</v>
      </c>
      <c r="E160" s="57" t="s">
        <v>171</v>
      </c>
      <c r="F160" s="58">
        <v>611</v>
      </c>
      <c r="G160" s="37">
        <v>11834802</v>
      </c>
      <c r="H160" s="37"/>
      <c r="I160" s="37"/>
      <c r="J160" s="37"/>
      <c r="K160" s="37"/>
      <c r="L160" s="37"/>
      <c r="M160" s="37"/>
      <c r="N160" s="37">
        <v>11834802</v>
      </c>
      <c r="O160" s="86">
        <v>11852802</v>
      </c>
      <c r="P160" s="24"/>
      <c r="Q160" s="24"/>
      <c r="R160" s="60"/>
      <c r="S160" s="37">
        <v>11852802</v>
      </c>
    </row>
    <row r="161" spans="1:19" ht="38.25">
      <c r="A161" s="10" t="s">
        <v>119</v>
      </c>
      <c r="B161" s="57">
        <v>902</v>
      </c>
      <c r="C161" s="57" t="s">
        <v>53</v>
      </c>
      <c r="D161" s="57" t="s">
        <v>34</v>
      </c>
      <c r="E161" s="57" t="s">
        <v>173</v>
      </c>
      <c r="F161" s="58"/>
      <c r="G161" s="23">
        <f>G162</f>
        <v>3153600</v>
      </c>
      <c r="H161" s="23"/>
      <c r="I161" s="23"/>
      <c r="J161" s="23"/>
      <c r="K161" s="23"/>
      <c r="L161" s="23"/>
      <c r="M161" s="23"/>
      <c r="N161" s="23">
        <f aca="true" t="shared" si="7" ref="N161:O163">N162</f>
        <v>3153600</v>
      </c>
      <c r="O161" s="94">
        <f t="shared" si="7"/>
        <v>3173600</v>
      </c>
      <c r="P161" s="24"/>
      <c r="Q161" s="24"/>
      <c r="R161" s="60"/>
      <c r="S161" s="23">
        <f>S162</f>
        <v>3173600</v>
      </c>
    </row>
    <row r="162" spans="1:19" ht="38.25">
      <c r="A162" s="10" t="s">
        <v>235</v>
      </c>
      <c r="B162" s="57">
        <v>902</v>
      </c>
      <c r="C162" s="57" t="s">
        <v>53</v>
      </c>
      <c r="D162" s="57" t="s">
        <v>34</v>
      </c>
      <c r="E162" s="57" t="s">
        <v>173</v>
      </c>
      <c r="F162" s="58">
        <v>600</v>
      </c>
      <c r="G162" s="23">
        <f>G163</f>
        <v>3153600</v>
      </c>
      <c r="H162" s="23"/>
      <c r="I162" s="23"/>
      <c r="J162" s="23"/>
      <c r="K162" s="23"/>
      <c r="L162" s="23"/>
      <c r="M162" s="23"/>
      <c r="N162" s="23">
        <f t="shared" si="7"/>
        <v>3153600</v>
      </c>
      <c r="O162" s="94">
        <f t="shared" si="7"/>
        <v>3173600</v>
      </c>
      <c r="P162" s="24"/>
      <c r="Q162" s="24"/>
      <c r="R162" s="60"/>
      <c r="S162" s="23">
        <f>S163</f>
        <v>3173600</v>
      </c>
    </row>
    <row r="163" spans="1:19" ht="12.75">
      <c r="A163" s="10" t="s">
        <v>118</v>
      </c>
      <c r="B163" s="57">
        <v>902</v>
      </c>
      <c r="C163" s="57" t="s">
        <v>53</v>
      </c>
      <c r="D163" s="57" t="s">
        <v>34</v>
      </c>
      <c r="E163" s="57" t="s">
        <v>173</v>
      </c>
      <c r="F163" s="58">
        <v>610</v>
      </c>
      <c r="G163" s="23">
        <f>G164</f>
        <v>3153600</v>
      </c>
      <c r="H163" s="23"/>
      <c r="I163" s="23"/>
      <c r="J163" s="23"/>
      <c r="K163" s="23"/>
      <c r="L163" s="23"/>
      <c r="M163" s="23"/>
      <c r="N163" s="23">
        <f t="shared" si="7"/>
        <v>3153600</v>
      </c>
      <c r="O163" s="94">
        <f t="shared" si="7"/>
        <v>3173600</v>
      </c>
      <c r="P163" s="24"/>
      <c r="Q163" s="24"/>
      <c r="R163" s="60"/>
      <c r="S163" s="23">
        <f>S164</f>
        <v>3173600</v>
      </c>
    </row>
    <row r="164" spans="1:19" ht="63.75">
      <c r="A164" s="10" t="s">
        <v>40</v>
      </c>
      <c r="B164" s="57">
        <v>902</v>
      </c>
      <c r="C164" s="57" t="s">
        <v>53</v>
      </c>
      <c r="D164" s="57" t="s">
        <v>34</v>
      </c>
      <c r="E164" s="57" t="s">
        <v>173</v>
      </c>
      <c r="F164" s="58">
        <v>611</v>
      </c>
      <c r="G164" s="37">
        <v>3153600</v>
      </c>
      <c r="H164" s="37"/>
      <c r="I164" s="37"/>
      <c r="J164" s="37"/>
      <c r="K164" s="37"/>
      <c r="L164" s="37"/>
      <c r="M164" s="37"/>
      <c r="N164" s="37">
        <v>3153600</v>
      </c>
      <c r="O164" s="86">
        <v>3173600</v>
      </c>
      <c r="P164" s="24"/>
      <c r="Q164" s="24"/>
      <c r="R164" s="60"/>
      <c r="S164" s="37">
        <v>3173600</v>
      </c>
    </row>
    <row r="165" spans="1:19" ht="12.75">
      <c r="A165" s="96" t="s">
        <v>78</v>
      </c>
      <c r="B165" s="97">
        <v>902</v>
      </c>
      <c r="C165" s="97" t="s">
        <v>53</v>
      </c>
      <c r="D165" s="97" t="s">
        <v>53</v>
      </c>
      <c r="E165" s="98" t="s">
        <v>0</v>
      </c>
      <c r="F165" s="99" t="s">
        <v>0</v>
      </c>
      <c r="G165" s="23">
        <f>G166</f>
        <v>100000</v>
      </c>
      <c r="H165" s="23"/>
      <c r="I165" s="23"/>
      <c r="J165" s="23"/>
      <c r="K165" s="23"/>
      <c r="L165" s="23"/>
      <c r="M165" s="23"/>
      <c r="N165" s="23">
        <f aca="true" t="shared" si="8" ref="N165:O167">N166</f>
        <v>100000</v>
      </c>
      <c r="O165" s="94">
        <f t="shared" si="8"/>
        <v>100000</v>
      </c>
      <c r="P165" s="24"/>
      <c r="Q165" s="24"/>
      <c r="R165" s="60"/>
      <c r="S165" s="23">
        <f>S166</f>
        <v>100000</v>
      </c>
    </row>
    <row r="166" spans="1:19" ht="12.75">
      <c r="A166" s="101" t="s">
        <v>44</v>
      </c>
      <c r="B166" s="57">
        <v>902</v>
      </c>
      <c r="C166" s="57" t="s">
        <v>53</v>
      </c>
      <c r="D166" s="57" t="s">
        <v>53</v>
      </c>
      <c r="E166" s="57" t="s">
        <v>174</v>
      </c>
      <c r="F166" s="95" t="s">
        <v>0</v>
      </c>
      <c r="G166" s="23">
        <f>G167</f>
        <v>100000</v>
      </c>
      <c r="H166" s="23"/>
      <c r="I166" s="23"/>
      <c r="J166" s="23"/>
      <c r="K166" s="23"/>
      <c r="L166" s="23"/>
      <c r="M166" s="23"/>
      <c r="N166" s="23">
        <f t="shared" si="8"/>
        <v>100000</v>
      </c>
      <c r="O166" s="94">
        <f t="shared" si="8"/>
        <v>100000</v>
      </c>
      <c r="P166" s="24"/>
      <c r="Q166" s="24"/>
      <c r="R166" s="60"/>
      <c r="S166" s="23">
        <f>S167</f>
        <v>100000</v>
      </c>
    </row>
    <row r="167" spans="1:19" ht="25.5">
      <c r="A167" s="10" t="s">
        <v>24</v>
      </c>
      <c r="B167" s="57">
        <v>902</v>
      </c>
      <c r="C167" s="57" t="s">
        <v>53</v>
      </c>
      <c r="D167" s="57" t="s">
        <v>53</v>
      </c>
      <c r="E167" s="57" t="s">
        <v>174</v>
      </c>
      <c r="F167" s="58" t="s">
        <v>25</v>
      </c>
      <c r="G167" s="23">
        <f>G168</f>
        <v>100000</v>
      </c>
      <c r="H167" s="23"/>
      <c r="I167" s="23"/>
      <c r="J167" s="23"/>
      <c r="K167" s="23"/>
      <c r="L167" s="23"/>
      <c r="M167" s="23"/>
      <c r="N167" s="23">
        <f t="shared" si="8"/>
        <v>100000</v>
      </c>
      <c r="O167" s="94">
        <f t="shared" si="8"/>
        <v>100000</v>
      </c>
      <c r="P167" s="24"/>
      <c r="Q167" s="24"/>
      <c r="R167" s="60"/>
      <c r="S167" s="23">
        <f>S168</f>
        <v>100000</v>
      </c>
    </row>
    <row r="168" spans="1:19" ht="38.25">
      <c r="A168" s="10" t="s">
        <v>26</v>
      </c>
      <c r="B168" s="57">
        <v>902</v>
      </c>
      <c r="C168" s="57" t="s">
        <v>53</v>
      </c>
      <c r="D168" s="57" t="s">
        <v>53</v>
      </c>
      <c r="E168" s="57" t="s">
        <v>174</v>
      </c>
      <c r="F168" s="58" t="s">
        <v>27</v>
      </c>
      <c r="G168" s="23">
        <v>100000</v>
      </c>
      <c r="H168" s="23"/>
      <c r="I168" s="23"/>
      <c r="J168" s="23"/>
      <c r="K168" s="23"/>
      <c r="L168" s="23"/>
      <c r="M168" s="23"/>
      <c r="N168" s="23">
        <v>100000</v>
      </c>
      <c r="O168" s="94">
        <v>100000</v>
      </c>
      <c r="P168" s="24"/>
      <c r="Q168" s="24"/>
      <c r="R168" s="60"/>
      <c r="S168" s="23">
        <v>100000</v>
      </c>
    </row>
    <row r="169" spans="1:19" ht="12.75">
      <c r="A169" s="96" t="s">
        <v>70</v>
      </c>
      <c r="B169" s="97">
        <v>902</v>
      </c>
      <c r="C169" s="97" t="s">
        <v>51</v>
      </c>
      <c r="D169" s="98" t="s">
        <v>0</v>
      </c>
      <c r="E169" s="98" t="s">
        <v>0</v>
      </c>
      <c r="F169" s="99" t="s">
        <v>0</v>
      </c>
      <c r="G169" s="39">
        <f>G170</f>
        <v>20385410</v>
      </c>
      <c r="H169" s="39"/>
      <c r="I169" s="39"/>
      <c r="J169" s="39"/>
      <c r="K169" s="39"/>
      <c r="L169" s="39"/>
      <c r="M169" s="39"/>
      <c r="N169" s="39">
        <f>N170</f>
        <v>20385410</v>
      </c>
      <c r="O169" s="100">
        <f>O170</f>
        <v>20487410</v>
      </c>
      <c r="P169" s="24"/>
      <c r="Q169" s="24"/>
      <c r="R169" s="60"/>
      <c r="S169" s="39">
        <f>S170</f>
        <v>20487410</v>
      </c>
    </row>
    <row r="170" spans="1:19" ht="12.75">
      <c r="A170" s="96" t="s">
        <v>71</v>
      </c>
      <c r="B170" s="97">
        <v>902</v>
      </c>
      <c r="C170" s="97" t="s">
        <v>51</v>
      </c>
      <c r="D170" s="97" t="s">
        <v>17</v>
      </c>
      <c r="E170" s="98" t="s">
        <v>0</v>
      </c>
      <c r="F170" s="99" t="s">
        <v>0</v>
      </c>
      <c r="G170" s="39">
        <f>G171+G175+G179+G183</f>
        <v>20385410</v>
      </c>
      <c r="H170" s="39"/>
      <c r="I170" s="39"/>
      <c r="J170" s="39"/>
      <c r="K170" s="39"/>
      <c r="L170" s="39"/>
      <c r="M170" s="39"/>
      <c r="N170" s="39">
        <f>N171+N175+N179+N183</f>
        <v>20385410</v>
      </c>
      <c r="O170" s="100">
        <f>O171+O175+O179+O183</f>
        <v>20487410</v>
      </c>
      <c r="P170" s="24"/>
      <c r="Q170" s="24"/>
      <c r="R170" s="60"/>
      <c r="S170" s="39">
        <f>S171+S175+S179+S183</f>
        <v>20487410</v>
      </c>
    </row>
    <row r="171" spans="1:19" ht="12.75">
      <c r="A171" s="10" t="s">
        <v>72</v>
      </c>
      <c r="B171" s="57">
        <v>902</v>
      </c>
      <c r="C171" s="57" t="s">
        <v>51</v>
      </c>
      <c r="D171" s="57" t="s">
        <v>17</v>
      </c>
      <c r="E171" s="57" t="s">
        <v>175</v>
      </c>
      <c r="F171" s="95" t="s">
        <v>0</v>
      </c>
      <c r="G171" s="23">
        <f>G172</f>
        <v>9070000</v>
      </c>
      <c r="H171" s="23"/>
      <c r="I171" s="23"/>
      <c r="J171" s="23"/>
      <c r="K171" s="23"/>
      <c r="L171" s="23"/>
      <c r="M171" s="23"/>
      <c r="N171" s="23">
        <f aca="true" t="shared" si="9" ref="N171:O173">N172</f>
        <v>9070000</v>
      </c>
      <c r="O171" s="94">
        <f t="shared" si="9"/>
        <v>9109000</v>
      </c>
      <c r="P171" s="24"/>
      <c r="Q171" s="24"/>
      <c r="R171" s="60"/>
      <c r="S171" s="23">
        <f>S172</f>
        <v>9109000</v>
      </c>
    </row>
    <row r="172" spans="1:19" ht="38.25">
      <c r="A172" s="10" t="s">
        <v>235</v>
      </c>
      <c r="B172" s="57">
        <v>902</v>
      </c>
      <c r="C172" s="57" t="s">
        <v>51</v>
      </c>
      <c r="D172" s="57" t="s">
        <v>17</v>
      </c>
      <c r="E172" s="57" t="s">
        <v>175</v>
      </c>
      <c r="F172" s="58" t="s">
        <v>39</v>
      </c>
      <c r="G172" s="23">
        <f>G173</f>
        <v>9070000</v>
      </c>
      <c r="H172" s="23"/>
      <c r="I172" s="23"/>
      <c r="J172" s="23"/>
      <c r="K172" s="23"/>
      <c r="L172" s="23"/>
      <c r="M172" s="23"/>
      <c r="N172" s="23">
        <f t="shared" si="9"/>
        <v>9070000</v>
      </c>
      <c r="O172" s="94">
        <f t="shared" si="9"/>
        <v>9109000</v>
      </c>
      <c r="P172" s="24"/>
      <c r="Q172" s="24"/>
      <c r="R172" s="60"/>
      <c r="S172" s="23">
        <f>S173</f>
        <v>9109000</v>
      </c>
    </row>
    <row r="173" spans="1:19" ht="12.75">
      <c r="A173" s="10" t="s">
        <v>118</v>
      </c>
      <c r="B173" s="57">
        <v>902</v>
      </c>
      <c r="C173" s="57" t="s">
        <v>51</v>
      </c>
      <c r="D173" s="57" t="s">
        <v>17</v>
      </c>
      <c r="E173" s="57" t="s">
        <v>175</v>
      </c>
      <c r="F173" s="58">
        <v>610</v>
      </c>
      <c r="G173" s="23">
        <f>G174</f>
        <v>9070000</v>
      </c>
      <c r="H173" s="23"/>
      <c r="I173" s="23"/>
      <c r="J173" s="23"/>
      <c r="K173" s="23"/>
      <c r="L173" s="23"/>
      <c r="M173" s="23"/>
      <c r="N173" s="23">
        <f t="shared" si="9"/>
        <v>9070000</v>
      </c>
      <c r="O173" s="94">
        <f t="shared" si="9"/>
        <v>9109000</v>
      </c>
      <c r="P173" s="24"/>
      <c r="Q173" s="24"/>
      <c r="R173" s="60"/>
      <c r="S173" s="23">
        <f>S174</f>
        <v>9109000</v>
      </c>
    </row>
    <row r="174" spans="1:19" ht="63.75">
      <c r="A174" s="10" t="s">
        <v>40</v>
      </c>
      <c r="B174" s="57">
        <v>902</v>
      </c>
      <c r="C174" s="57" t="s">
        <v>51</v>
      </c>
      <c r="D174" s="57" t="s">
        <v>17</v>
      </c>
      <c r="E174" s="57" t="s">
        <v>175</v>
      </c>
      <c r="F174" s="58" t="s">
        <v>41</v>
      </c>
      <c r="G174" s="37">
        <v>9070000</v>
      </c>
      <c r="H174" s="37"/>
      <c r="I174" s="37"/>
      <c r="J174" s="37"/>
      <c r="K174" s="37"/>
      <c r="L174" s="37"/>
      <c r="M174" s="37"/>
      <c r="N174" s="37">
        <v>9070000</v>
      </c>
      <c r="O174" s="86">
        <v>9109000</v>
      </c>
      <c r="P174" s="24"/>
      <c r="Q174" s="24"/>
      <c r="R174" s="60"/>
      <c r="S174" s="37">
        <v>9109000</v>
      </c>
    </row>
    <row r="175" spans="1:19" ht="38.25">
      <c r="A175" s="101" t="s">
        <v>177</v>
      </c>
      <c r="B175" s="57">
        <v>902</v>
      </c>
      <c r="C175" s="57" t="s">
        <v>51</v>
      </c>
      <c r="D175" s="57" t="s">
        <v>17</v>
      </c>
      <c r="E175" s="57" t="s">
        <v>176</v>
      </c>
      <c r="F175" s="95" t="s">
        <v>0</v>
      </c>
      <c r="G175" s="23">
        <f>G176</f>
        <v>6199670</v>
      </c>
      <c r="H175" s="23"/>
      <c r="I175" s="23"/>
      <c r="J175" s="23"/>
      <c r="K175" s="23"/>
      <c r="L175" s="23"/>
      <c r="M175" s="23"/>
      <c r="N175" s="23">
        <f aca="true" t="shared" si="10" ref="N175:O177">N176</f>
        <v>6199670</v>
      </c>
      <c r="O175" s="94">
        <f t="shared" si="10"/>
        <v>6234670</v>
      </c>
      <c r="P175" s="24"/>
      <c r="Q175" s="24"/>
      <c r="R175" s="60"/>
      <c r="S175" s="23">
        <f>S176</f>
        <v>6234670</v>
      </c>
    </row>
    <row r="176" spans="1:19" ht="38.25">
      <c r="A176" s="10" t="s">
        <v>235</v>
      </c>
      <c r="B176" s="57">
        <v>902</v>
      </c>
      <c r="C176" s="57" t="s">
        <v>51</v>
      </c>
      <c r="D176" s="57" t="s">
        <v>17</v>
      </c>
      <c r="E176" s="57" t="s">
        <v>176</v>
      </c>
      <c r="F176" s="58" t="s">
        <v>39</v>
      </c>
      <c r="G176" s="23">
        <f>G177</f>
        <v>6199670</v>
      </c>
      <c r="H176" s="23"/>
      <c r="I176" s="23"/>
      <c r="J176" s="23"/>
      <c r="K176" s="23"/>
      <c r="L176" s="23"/>
      <c r="M176" s="23"/>
      <c r="N176" s="23">
        <f t="shared" si="10"/>
        <v>6199670</v>
      </c>
      <c r="O176" s="94">
        <f t="shared" si="10"/>
        <v>6234670</v>
      </c>
      <c r="P176" s="24"/>
      <c r="Q176" s="24"/>
      <c r="R176" s="60"/>
      <c r="S176" s="23">
        <f>S177</f>
        <v>6234670</v>
      </c>
    </row>
    <row r="177" spans="1:19" ht="12.75">
      <c r="A177" s="10" t="s">
        <v>118</v>
      </c>
      <c r="B177" s="57">
        <v>902</v>
      </c>
      <c r="C177" s="57" t="s">
        <v>51</v>
      </c>
      <c r="D177" s="57" t="s">
        <v>17</v>
      </c>
      <c r="E177" s="57" t="s">
        <v>176</v>
      </c>
      <c r="F177" s="58">
        <v>610</v>
      </c>
      <c r="G177" s="23">
        <f>G178</f>
        <v>6199670</v>
      </c>
      <c r="H177" s="23"/>
      <c r="I177" s="23"/>
      <c r="J177" s="23"/>
      <c r="K177" s="23"/>
      <c r="L177" s="23"/>
      <c r="M177" s="23"/>
      <c r="N177" s="23">
        <f t="shared" si="10"/>
        <v>6199670</v>
      </c>
      <c r="O177" s="94">
        <f t="shared" si="10"/>
        <v>6234670</v>
      </c>
      <c r="P177" s="24"/>
      <c r="Q177" s="24"/>
      <c r="R177" s="60"/>
      <c r="S177" s="23">
        <f>S178</f>
        <v>6234670</v>
      </c>
    </row>
    <row r="178" spans="1:19" ht="63.75">
      <c r="A178" s="10" t="s">
        <v>40</v>
      </c>
      <c r="B178" s="57">
        <v>902</v>
      </c>
      <c r="C178" s="57" t="s">
        <v>51</v>
      </c>
      <c r="D178" s="57" t="s">
        <v>17</v>
      </c>
      <c r="E178" s="57" t="s">
        <v>176</v>
      </c>
      <c r="F178" s="58" t="s">
        <v>41</v>
      </c>
      <c r="G178" s="37">
        <v>6199670</v>
      </c>
      <c r="H178" s="37"/>
      <c r="I178" s="37"/>
      <c r="J178" s="37"/>
      <c r="K178" s="37"/>
      <c r="L178" s="37"/>
      <c r="M178" s="37"/>
      <c r="N178" s="37">
        <v>6199670</v>
      </c>
      <c r="O178" s="86">
        <v>6234670</v>
      </c>
      <c r="P178" s="24"/>
      <c r="Q178" s="24"/>
      <c r="R178" s="60"/>
      <c r="S178" s="37">
        <v>6234670</v>
      </c>
    </row>
    <row r="179" spans="1:19" ht="38.25">
      <c r="A179" s="101" t="s">
        <v>179</v>
      </c>
      <c r="B179" s="57">
        <v>902</v>
      </c>
      <c r="C179" s="57" t="s">
        <v>51</v>
      </c>
      <c r="D179" s="57" t="s">
        <v>17</v>
      </c>
      <c r="E179" s="57" t="s">
        <v>178</v>
      </c>
      <c r="F179" s="95" t="s">
        <v>0</v>
      </c>
      <c r="G179" s="23">
        <f>G180</f>
        <v>5106200</v>
      </c>
      <c r="H179" s="23"/>
      <c r="I179" s="23"/>
      <c r="J179" s="23"/>
      <c r="K179" s="23"/>
      <c r="L179" s="23"/>
      <c r="M179" s="23"/>
      <c r="N179" s="23">
        <f aca="true" t="shared" si="11" ref="N179:O181">N180</f>
        <v>5106200</v>
      </c>
      <c r="O179" s="94">
        <f t="shared" si="11"/>
        <v>5134200</v>
      </c>
      <c r="P179" s="24"/>
      <c r="Q179" s="24"/>
      <c r="R179" s="60"/>
      <c r="S179" s="23">
        <f>S180</f>
        <v>5134200</v>
      </c>
    </row>
    <row r="180" spans="1:19" ht="38.25">
      <c r="A180" s="10" t="s">
        <v>235</v>
      </c>
      <c r="B180" s="57">
        <v>902</v>
      </c>
      <c r="C180" s="57" t="s">
        <v>51</v>
      </c>
      <c r="D180" s="57" t="s">
        <v>17</v>
      </c>
      <c r="E180" s="57" t="s">
        <v>178</v>
      </c>
      <c r="F180" s="58" t="s">
        <v>39</v>
      </c>
      <c r="G180" s="23">
        <f>G181</f>
        <v>5106200</v>
      </c>
      <c r="H180" s="23"/>
      <c r="I180" s="23"/>
      <c r="J180" s="23"/>
      <c r="K180" s="23"/>
      <c r="L180" s="23"/>
      <c r="M180" s="23"/>
      <c r="N180" s="23">
        <f t="shared" si="11"/>
        <v>5106200</v>
      </c>
      <c r="O180" s="94">
        <f t="shared" si="11"/>
        <v>5134200</v>
      </c>
      <c r="P180" s="24"/>
      <c r="Q180" s="24"/>
      <c r="R180" s="60"/>
      <c r="S180" s="23">
        <f>S181</f>
        <v>5134200</v>
      </c>
    </row>
    <row r="181" spans="1:19" ht="12.75">
      <c r="A181" s="10" t="s">
        <v>118</v>
      </c>
      <c r="B181" s="57">
        <v>902</v>
      </c>
      <c r="C181" s="57" t="s">
        <v>51</v>
      </c>
      <c r="D181" s="57" t="s">
        <v>17</v>
      </c>
      <c r="E181" s="57" t="s">
        <v>178</v>
      </c>
      <c r="F181" s="58">
        <v>610</v>
      </c>
      <c r="G181" s="23">
        <f>G182</f>
        <v>5106200</v>
      </c>
      <c r="H181" s="23"/>
      <c r="I181" s="23"/>
      <c r="J181" s="23"/>
      <c r="K181" s="23"/>
      <c r="L181" s="23"/>
      <c r="M181" s="23"/>
      <c r="N181" s="23">
        <f t="shared" si="11"/>
        <v>5106200</v>
      </c>
      <c r="O181" s="94">
        <f t="shared" si="11"/>
        <v>5134200</v>
      </c>
      <c r="P181" s="24"/>
      <c r="Q181" s="24"/>
      <c r="R181" s="60"/>
      <c r="S181" s="23">
        <f>S182</f>
        <v>5134200</v>
      </c>
    </row>
    <row r="182" spans="1:19" ht="63.75">
      <c r="A182" s="10" t="s">
        <v>40</v>
      </c>
      <c r="B182" s="57">
        <v>902</v>
      </c>
      <c r="C182" s="57" t="s">
        <v>51</v>
      </c>
      <c r="D182" s="57" t="s">
        <v>17</v>
      </c>
      <c r="E182" s="57" t="s">
        <v>178</v>
      </c>
      <c r="F182" s="58" t="s">
        <v>41</v>
      </c>
      <c r="G182" s="37">
        <v>5106200</v>
      </c>
      <c r="H182" s="37"/>
      <c r="I182" s="37"/>
      <c r="J182" s="37"/>
      <c r="K182" s="37"/>
      <c r="L182" s="37"/>
      <c r="M182" s="37"/>
      <c r="N182" s="37">
        <v>5106200</v>
      </c>
      <c r="O182" s="86">
        <v>5134200</v>
      </c>
      <c r="P182" s="24"/>
      <c r="Q182" s="24"/>
      <c r="R182" s="60"/>
      <c r="S182" s="37">
        <v>5134200</v>
      </c>
    </row>
    <row r="183" spans="1:19" ht="76.5">
      <c r="A183" s="101" t="s">
        <v>73</v>
      </c>
      <c r="B183" s="57">
        <v>902</v>
      </c>
      <c r="C183" s="57" t="s">
        <v>51</v>
      </c>
      <c r="D183" s="57" t="s">
        <v>17</v>
      </c>
      <c r="E183" s="57" t="s">
        <v>120</v>
      </c>
      <c r="F183" s="95" t="s">
        <v>0</v>
      </c>
      <c r="G183" s="23">
        <f>G184</f>
        <v>9540</v>
      </c>
      <c r="H183" s="23"/>
      <c r="I183" s="23"/>
      <c r="J183" s="23"/>
      <c r="K183" s="23"/>
      <c r="L183" s="23"/>
      <c r="M183" s="23"/>
      <c r="N183" s="23">
        <f>N184</f>
        <v>9540</v>
      </c>
      <c r="O183" s="94">
        <f>O184</f>
        <v>9540</v>
      </c>
      <c r="P183" s="24"/>
      <c r="Q183" s="24"/>
      <c r="R183" s="60"/>
      <c r="S183" s="23">
        <f>S184</f>
        <v>9540</v>
      </c>
    </row>
    <row r="184" spans="1:19" ht="38.25">
      <c r="A184" s="10" t="s">
        <v>235</v>
      </c>
      <c r="B184" s="57">
        <v>902</v>
      </c>
      <c r="C184" s="57" t="s">
        <v>51</v>
      </c>
      <c r="D184" s="57" t="s">
        <v>17</v>
      </c>
      <c r="E184" s="57" t="s">
        <v>120</v>
      </c>
      <c r="F184" s="58" t="s">
        <v>39</v>
      </c>
      <c r="G184" s="23">
        <f>G185</f>
        <v>9540</v>
      </c>
      <c r="H184" s="23"/>
      <c r="I184" s="23"/>
      <c r="J184" s="23"/>
      <c r="K184" s="23"/>
      <c r="L184" s="23"/>
      <c r="M184" s="23"/>
      <c r="N184" s="23">
        <f>N185</f>
        <v>9540</v>
      </c>
      <c r="O184" s="94">
        <f>O185</f>
        <v>9540</v>
      </c>
      <c r="P184" s="24"/>
      <c r="Q184" s="24"/>
      <c r="R184" s="60"/>
      <c r="S184" s="23">
        <f>S185</f>
        <v>9540</v>
      </c>
    </row>
    <row r="185" spans="1:19" ht="12.75">
      <c r="A185" s="10" t="s">
        <v>118</v>
      </c>
      <c r="B185" s="57">
        <v>902</v>
      </c>
      <c r="C185" s="57" t="s">
        <v>51</v>
      </c>
      <c r="D185" s="57" t="s">
        <v>17</v>
      </c>
      <c r="E185" s="57" t="s">
        <v>120</v>
      </c>
      <c r="F185" s="58">
        <v>610</v>
      </c>
      <c r="G185" s="23">
        <v>9540</v>
      </c>
      <c r="H185" s="23"/>
      <c r="I185" s="23"/>
      <c r="J185" s="23"/>
      <c r="K185" s="23"/>
      <c r="L185" s="23"/>
      <c r="M185" s="23"/>
      <c r="N185" s="23">
        <v>9540</v>
      </c>
      <c r="O185" s="94">
        <v>9540</v>
      </c>
      <c r="P185" s="24"/>
      <c r="Q185" s="24"/>
      <c r="R185" s="60"/>
      <c r="S185" s="23">
        <v>9540</v>
      </c>
    </row>
    <row r="186" spans="1:19" ht="63.75">
      <c r="A186" s="10" t="s">
        <v>40</v>
      </c>
      <c r="B186" s="57">
        <v>902</v>
      </c>
      <c r="C186" s="57" t="s">
        <v>51</v>
      </c>
      <c r="D186" s="57" t="s">
        <v>17</v>
      </c>
      <c r="E186" s="57" t="s">
        <v>120</v>
      </c>
      <c r="F186" s="58" t="s">
        <v>41</v>
      </c>
      <c r="G186" s="37">
        <v>9540</v>
      </c>
      <c r="H186" s="37"/>
      <c r="I186" s="37"/>
      <c r="J186" s="37"/>
      <c r="K186" s="37"/>
      <c r="L186" s="37"/>
      <c r="M186" s="37"/>
      <c r="N186" s="37">
        <v>9540</v>
      </c>
      <c r="O186" s="86">
        <v>9540</v>
      </c>
      <c r="P186" s="24"/>
      <c r="Q186" s="24"/>
      <c r="R186" s="60"/>
      <c r="S186" s="37">
        <v>9540</v>
      </c>
    </row>
    <row r="187" spans="1:19" ht="12.75">
      <c r="A187" s="96" t="s">
        <v>64</v>
      </c>
      <c r="B187" s="97">
        <v>902</v>
      </c>
      <c r="C187" s="97" t="s">
        <v>48</v>
      </c>
      <c r="D187" s="98" t="s">
        <v>0</v>
      </c>
      <c r="E187" s="98" t="s">
        <v>0</v>
      </c>
      <c r="F187" s="99" t="s">
        <v>0</v>
      </c>
      <c r="G187" s="39">
        <f>G188+G193+G198+G213</f>
        <v>32342858</v>
      </c>
      <c r="H187" s="39"/>
      <c r="I187" s="39"/>
      <c r="J187" s="39"/>
      <c r="K187" s="39"/>
      <c r="L187" s="39"/>
      <c r="M187" s="39"/>
      <c r="N187" s="39">
        <f>N188+N193+N198+N213</f>
        <v>32342858</v>
      </c>
      <c r="O187" s="100">
        <f>O188+O193+O198+O213</f>
        <v>32657697</v>
      </c>
      <c r="P187" s="24"/>
      <c r="Q187" s="24"/>
      <c r="R187" s="60"/>
      <c r="S187" s="39">
        <f>S188+S193+S198+S213</f>
        <v>32657697</v>
      </c>
    </row>
    <row r="188" spans="1:19" ht="12.75">
      <c r="A188" s="96" t="s">
        <v>92</v>
      </c>
      <c r="B188" s="97">
        <v>902</v>
      </c>
      <c r="C188" s="97" t="s">
        <v>48</v>
      </c>
      <c r="D188" s="97" t="s">
        <v>17</v>
      </c>
      <c r="E188" s="98" t="s">
        <v>0</v>
      </c>
      <c r="F188" s="99" t="s">
        <v>0</v>
      </c>
      <c r="G188" s="39">
        <f>G189</f>
        <v>3695488</v>
      </c>
      <c r="H188" s="39"/>
      <c r="I188" s="39"/>
      <c r="J188" s="39"/>
      <c r="K188" s="39"/>
      <c r="L188" s="39"/>
      <c r="M188" s="39"/>
      <c r="N188" s="39">
        <f>N189</f>
        <v>3695488</v>
      </c>
      <c r="O188" s="100">
        <f>O189</f>
        <v>3880262</v>
      </c>
      <c r="P188" s="24"/>
      <c r="Q188" s="24"/>
      <c r="R188" s="60"/>
      <c r="S188" s="39">
        <f>S189</f>
        <v>3880262</v>
      </c>
    </row>
    <row r="189" spans="1:19" ht="38.25">
      <c r="A189" s="101" t="s">
        <v>181</v>
      </c>
      <c r="B189" s="57">
        <v>902</v>
      </c>
      <c r="C189" s="57" t="s">
        <v>48</v>
      </c>
      <c r="D189" s="57" t="s">
        <v>17</v>
      </c>
      <c r="E189" s="57" t="s">
        <v>180</v>
      </c>
      <c r="F189" s="95" t="s">
        <v>0</v>
      </c>
      <c r="G189" s="23">
        <f>G190</f>
        <v>3695488</v>
      </c>
      <c r="H189" s="23"/>
      <c r="I189" s="23"/>
      <c r="J189" s="23"/>
      <c r="K189" s="23"/>
      <c r="L189" s="23"/>
      <c r="M189" s="23"/>
      <c r="N189" s="23">
        <f>N190</f>
        <v>3695488</v>
      </c>
      <c r="O189" s="94">
        <f>O190</f>
        <v>3880262</v>
      </c>
      <c r="P189" s="24"/>
      <c r="Q189" s="24"/>
      <c r="R189" s="60"/>
      <c r="S189" s="23">
        <f>S190</f>
        <v>3880262</v>
      </c>
    </row>
    <row r="190" spans="1:19" ht="25.5">
      <c r="A190" s="10" t="s">
        <v>61</v>
      </c>
      <c r="B190" s="57">
        <v>902</v>
      </c>
      <c r="C190" s="57" t="s">
        <v>48</v>
      </c>
      <c r="D190" s="57" t="s">
        <v>17</v>
      </c>
      <c r="E190" s="57" t="s">
        <v>180</v>
      </c>
      <c r="F190" s="58" t="s">
        <v>62</v>
      </c>
      <c r="G190" s="23">
        <f>G192</f>
        <v>3695488</v>
      </c>
      <c r="H190" s="23"/>
      <c r="I190" s="23"/>
      <c r="J190" s="23"/>
      <c r="K190" s="23"/>
      <c r="L190" s="23"/>
      <c r="M190" s="23"/>
      <c r="N190" s="23">
        <f>N192</f>
        <v>3695488</v>
      </c>
      <c r="O190" s="94">
        <f>O192</f>
        <v>3880262</v>
      </c>
      <c r="P190" s="24"/>
      <c r="Q190" s="24"/>
      <c r="R190" s="60"/>
      <c r="S190" s="23">
        <f>S192</f>
        <v>3880262</v>
      </c>
    </row>
    <row r="191" spans="1:19" ht="25.5">
      <c r="A191" s="5" t="s">
        <v>266</v>
      </c>
      <c r="B191" s="57">
        <v>902</v>
      </c>
      <c r="C191" s="57" t="s">
        <v>48</v>
      </c>
      <c r="D191" s="57" t="s">
        <v>17</v>
      </c>
      <c r="E191" s="57" t="s">
        <v>180</v>
      </c>
      <c r="F191" s="58">
        <v>320</v>
      </c>
      <c r="G191" s="23">
        <f>G192</f>
        <v>3695488</v>
      </c>
      <c r="H191" s="23"/>
      <c r="I191" s="23"/>
      <c r="J191" s="23"/>
      <c r="K191" s="23"/>
      <c r="L191" s="23"/>
      <c r="M191" s="23"/>
      <c r="N191" s="23">
        <f>N192</f>
        <v>3695488</v>
      </c>
      <c r="O191" s="94">
        <f>O192</f>
        <v>3880262</v>
      </c>
      <c r="P191" s="24"/>
      <c r="Q191" s="24"/>
      <c r="R191" s="60"/>
      <c r="S191" s="23">
        <f>S192</f>
        <v>3880262</v>
      </c>
    </row>
    <row r="192" spans="1:19" ht="38.25">
      <c r="A192" s="10" t="s">
        <v>66</v>
      </c>
      <c r="B192" s="57">
        <v>902</v>
      </c>
      <c r="C192" s="57" t="s">
        <v>48</v>
      </c>
      <c r="D192" s="57" t="s">
        <v>17</v>
      </c>
      <c r="E192" s="57" t="s">
        <v>180</v>
      </c>
      <c r="F192" s="58" t="s">
        <v>67</v>
      </c>
      <c r="G192" s="37">
        <v>3695488</v>
      </c>
      <c r="H192" s="37"/>
      <c r="I192" s="37"/>
      <c r="J192" s="37"/>
      <c r="K192" s="37"/>
      <c r="L192" s="37"/>
      <c r="M192" s="37"/>
      <c r="N192" s="37">
        <v>3695488</v>
      </c>
      <c r="O192" s="86">
        <v>3880262</v>
      </c>
      <c r="P192" s="24"/>
      <c r="Q192" s="24"/>
      <c r="R192" s="60"/>
      <c r="S192" s="37">
        <v>3880262</v>
      </c>
    </row>
    <row r="193" spans="1:19" ht="12.75">
      <c r="A193" s="96" t="s">
        <v>65</v>
      </c>
      <c r="B193" s="97">
        <v>902</v>
      </c>
      <c r="C193" s="97" t="s">
        <v>48</v>
      </c>
      <c r="D193" s="97" t="s">
        <v>19</v>
      </c>
      <c r="E193" s="57"/>
      <c r="F193" s="95"/>
      <c r="G193" s="39">
        <f>G194</f>
        <v>172236</v>
      </c>
      <c r="H193" s="39"/>
      <c r="I193" s="39"/>
      <c r="J193" s="39"/>
      <c r="K193" s="39"/>
      <c r="L193" s="39"/>
      <c r="M193" s="39"/>
      <c r="N193" s="39">
        <f aca="true" t="shared" si="12" ref="N193:O196">N194</f>
        <v>172236</v>
      </c>
      <c r="O193" s="100">
        <f t="shared" si="12"/>
        <v>172236</v>
      </c>
      <c r="P193" s="24"/>
      <c r="Q193" s="24"/>
      <c r="R193" s="60"/>
      <c r="S193" s="39">
        <f>S194</f>
        <v>172236</v>
      </c>
    </row>
    <row r="194" spans="1:19" ht="38.25">
      <c r="A194" s="10" t="s">
        <v>93</v>
      </c>
      <c r="B194" s="57">
        <v>902</v>
      </c>
      <c r="C194" s="57" t="s">
        <v>48</v>
      </c>
      <c r="D194" s="57" t="s">
        <v>19</v>
      </c>
      <c r="E194" s="57" t="s">
        <v>121</v>
      </c>
      <c r="F194" s="95" t="s">
        <v>0</v>
      </c>
      <c r="G194" s="23">
        <f>G195</f>
        <v>172236</v>
      </c>
      <c r="H194" s="23"/>
      <c r="I194" s="23"/>
      <c r="J194" s="23"/>
      <c r="K194" s="23"/>
      <c r="L194" s="23"/>
      <c r="M194" s="23"/>
      <c r="N194" s="23">
        <f t="shared" si="12"/>
        <v>172236</v>
      </c>
      <c r="O194" s="94">
        <f t="shared" si="12"/>
        <v>172236</v>
      </c>
      <c r="P194" s="24"/>
      <c r="Q194" s="24"/>
      <c r="R194" s="60"/>
      <c r="S194" s="23">
        <f>S195</f>
        <v>172236</v>
      </c>
    </row>
    <row r="195" spans="1:19" ht="25.5">
      <c r="A195" s="10" t="s">
        <v>61</v>
      </c>
      <c r="B195" s="57">
        <v>902</v>
      </c>
      <c r="C195" s="57" t="s">
        <v>48</v>
      </c>
      <c r="D195" s="57" t="s">
        <v>19</v>
      </c>
      <c r="E195" s="57" t="s">
        <v>121</v>
      </c>
      <c r="F195" s="58">
        <v>300</v>
      </c>
      <c r="G195" s="23">
        <f>G196</f>
        <v>172236</v>
      </c>
      <c r="H195" s="23"/>
      <c r="I195" s="23"/>
      <c r="J195" s="23"/>
      <c r="K195" s="23"/>
      <c r="L195" s="23"/>
      <c r="M195" s="23"/>
      <c r="N195" s="23">
        <f t="shared" si="12"/>
        <v>172236</v>
      </c>
      <c r="O195" s="94">
        <f t="shared" si="12"/>
        <v>172236</v>
      </c>
      <c r="P195" s="24"/>
      <c r="Q195" s="24"/>
      <c r="R195" s="60"/>
      <c r="S195" s="23">
        <f>S196</f>
        <v>172236</v>
      </c>
    </row>
    <row r="196" spans="1:19" ht="25.5">
      <c r="A196" s="5" t="s">
        <v>266</v>
      </c>
      <c r="B196" s="57">
        <v>902</v>
      </c>
      <c r="C196" s="57" t="s">
        <v>48</v>
      </c>
      <c r="D196" s="57" t="s">
        <v>19</v>
      </c>
      <c r="E196" s="57" t="s">
        <v>121</v>
      </c>
      <c r="F196" s="58">
        <v>320</v>
      </c>
      <c r="G196" s="23">
        <f>G197</f>
        <v>172236</v>
      </c>
      <c r="H196" s="23"/>
      <c r="I196" s="23"/>
      <c r="J196" s="23"/>
      <c r="K196" s="23"/>
      <c r="L196" s="23"/>
      <c r="M196" s="23"/>
      <c r="N196" s="23">
        <f t="shared" si="12"/>
        <v>172236</v>
      </c>
      <c r="O196" s="94">
        <f t="shared" si="12"/>
        <v>172236</v>
      </c>
      <c r="P196" s="24"/>
      <c r="Q196" s="24"/>
      <c r="R196" s="60"/>
      <c r="S196" s="23">
        <f>S197</f>
        <v>172236</v>
      </c>
    </row>
    <row r="197" spans="1:19" ht="25.5">
      <c r="A197" s="10" t="s">
        <v>63</v>
      </c>
      <c r="B197" s="57">
        <v>902</v>
      </c>
      <c r="C197" s="57" t="s">
        <v>48</v>
      </c>
      <c r="D197" s="57" t="s">
        <v>19</v>
      </c>
      <c r="E197" s="57" t="s">
        <v>121</v>
      </c>
      <c r="F197" s="58">
        <v>323</v>
      </c>
      <c r="G197" s="23">
        <v>172236</v>
      </c>
      <c r="H197" s="23"/>
      <c r="I197" s="23"/>
      <c r="J197" s="23"/>
      <c r="K197" s="23"/>
      <c r="L197" s="23"/>
      <c r="M197" s="23"/>
      <c r="N197" s="23">
        <v>172236</v>
      </c>
      <c r="O197" s="94">
        <v>172236</v>
      </c>
      <c r="P197" s="24"/>
      <c r="Q197" s="24"/>
      <c r="R197" s="60"/>
      <c r="S197" s="23">
        <v>172236</v>
      </c>
    </row>
    <row r="198" spans="1:19" ht="12.75">
      <c r="A198" s="96" t="s">
        <v>80</v>
      </c>
      <c r="B198" s="97">
        <v>902</v>
      </c>
      <c r="C198" s="97" t="s">
        <v>48</v>
      </c>
      <c r="D198" s="97" t="s">
        <v>36</v>
      </c>
      <c r="E198" s="97"/>
      <c r="F198" s="102"/>
      <c r="G198" s="39">
        <f>G199+G203+G207</f>
        <v>25721150</v>
      </c>
      <c r="H198" s="39"/>
      <c r="I198" s="39"/>
      <c r="J198" s="39"/>
      <c r="K198" s="39"/>
      <c r="L198" s="39"/>
      <c r="M198" s="39"/>
      <c r="N198" s="39">
        <f>N199+N203+N207</f>
        <v>25721150</v>
      </c>
      <c r="O198" s="100">
        <f>O199+O203+O207</f>
        <v>25851215</v>
      </c>
      <c r="P198" s="24"/>
      <c r="Q198" s="24"/>
      <c r="R198" s="60"/>
      <c r="S198" s="39">
        <f>S199+S203+S207</f>
        <v>25851215</v>
      </c>
    </row>
    <row r="199" spans="1:19" ht="89.25">
      <c r="A199" s="36" t="s">
        <v>281</v>
      </c>
      <c r="B199" s="57">
        <v>902</v>
      </c>
      <c r="C199" s="57" t="s">
        <v>48</v>
      </c>
      <c r="D199" s="57" t="s">
        <v>36</v>
      </c>
      <c r="E199" s="57" t="s">
        <v>122</v>
      </c>
      <c r="F199" s="58"/>
      <c r="G199" s="23">
        <f>G200</f>
        <v>480224</v>
      </c>
      <c r="H199" s="23"/>
      <c r="I199" s="23"/>
      <c r="J199" s="23"/>
      <c r="K199" s="23"/>
      <c r="L199" s="23"/>
      <c r="M199" s="23"/>
      <c r="N199" s="23">
        <f aca="true" t="shared" si="13" ref="N199:O201">N200</f>
        <v>480224</v>
      </c>
      <c r="O199" s="94">
        <f t="shared" si="13"/>
        <v>610289</v>
      </c>
      <c r="P199" s="24"/>
      <c r="Q199" s="24"/>
      <c r="R199" s="60"/>
      <c r="S199" s="23">
        <f>S200</f>
        <v>610289</v>
      </c>
    </row>
    <row r="200" spans="1:19" ht="25.5">
      <c r="A200" s="10" t="s">
        <v>61</v>
      </c>
      <c r="B200" s="57">
        <v>902</v>
      </c>
      <c r="C200" s="57" t="s">
        <v>48</v>
      </c>
      <c r="D200" s="57" t="s">
        <v>36</v>
      </c>
      <c r="E200" s="57" t="s">
        <v>122</v>
      </c>
      <c r="F200" s="58">
        <v>300</v>
      </c>
      <c r="G200" s="23">
        <f>G201</f>
        <v>480224</v>
      </c>
      <c r="H200" s="23"/>
      <c r="I200" s="23"/>
      <c r="J200" s="23"/>
      <c r="K200" s="23"/>
      <c r="L200" s="23"/>
      <c r="M200" s="23"/>
      <c r="N200" s="23">
        <f t="shared" si="13"/>
        <v>480224</v>
      </c>
      <c r="O200" s="94">
        <f t="shared" si="13"/>
        <v>610289</v>
      </c>
      <c r="P200" s="24"/>
      <c r="Q200" s="24"/>
      <c r="R200" s="60"/>
      <c r="S200" s="23">
        <f>S201</f>
        <v>610289</v>
      </c>
    </row>
    <row r="201" spans="1:19" ht="25.5">
      <c r="A201" s="10" t="s">
        <v>123</v>
      </c>
      <c r="B201" s="57">
        <v>902</v>
      </c>
      <c r="C201" s="57" t="s">
        <v>48</v>
      </c>
      <c r="D201" s="57" t="s">
        <v>36</v>
      </c>
      <c r="E201" s="57" t="s">
        <v>122</v>
      </c>
      <c r="F201" s="58">
        <v>310</v>
      </c>
      <c r="G201" s="23">
        <f>G202</f>
        <v>480224</v>
      </c>
      <c r="H201" s="23"/>
      <c r="I201" s="23"/>
      <c r="J201" s="23"/>
      <c r="K201" s="23"/>
      <c r="L201" s="23"/>
      <c r="M201" s="23"/>
      <c r="N201" s="23">
        <f t="shared" si="13"/>
        <v>480224</v>
      </c>
      <c r="O201" s="94">
        <f t="shared" si="13"/>
        <v>610289</v>
      </c>
      <c r="P201" s="24"/>
      <c r="Q201" s="24"/>
      <c r="R201" s="60"/>
      <c r="S201" s="23">
        <f>S202</f>
        <v>610289</v>
      </c>
    </row>
    <row r="202" spans="1:19" ht="38.25">
      <c r="A202" s="10" t="s">
        <v>68</v>
      </c>
      <c r="B202" s="57">
        <v>902</v>
      </c>
      <c r="C202" s="57" t="s">
        <v>48</v>
      </c>
      <c r="D202" s="57" t="s">
        <v>36</v>
      </c>
      <c r="E202" s="57" t="s">
        <v>122</v>
      </c>
      <c r="F202" s="58">
        <v>313</v>
      </c>
      <c r="G202" s="37">
        <v>480224</v>
      </c>
      <c r="H202" s="37"/>
      <c r="I202" s="37"/>
      <c r="J202" s="37"/>
      <c r="K202" s="37"/>
      <c r="L202" s="37"/>
      <c r="M202" s="37"/>
      <c r="N202" s="37">
        <v>480224</v>
      </c>
      <c r="O202" s="86">
        <v>610289</v>
      </c>
      <c r="P202" s="24"/>
      <c r="Q202" s="24"/>
      <c r="R202" s="60"/>
      <c r="S202" s="37">
        <v>610289</v>
      </c>
    </row>
    <row r="203" spans="1:19" ht="63.75">
      <c r="A203" s="101" t="s">
        <v>182</v>
      </c>
      <c r="B203" s="57">
        <v>902</v>
      </c>
      <c r="C203" s="57" t="s">
        <v>48</v>
      </c>
      <c r="D203" s="57" t="s">
        <v>36</v>
      </c>
      <c r="E203" s="57" t="s">
        <v>124</v>
      </c>
      <c r="F203" s="95"/>
      <c r="G203" s="23">
        <f>G204</f>
        <v>5316300</v>
      </c>
      <c r="H203" s="23"/>
      <c r="I203" s="23"/>
      <c r="J203" s="23"/>
      <c r="K203" s="23"/>
      <c r="L203" s="23"/>
      <c r="M203" s="23"/>
      <c r="N203" s="23">
        <f aca="true" t="shared" si="14" ref="N203:O205">N204</f>
        <v>5316300</v>
      </c>
      <c r="O203" s="94">
        <f t="shared" si="14"/>
        <v>5316300</v>
      </c>
      <c r="P203" s="24"/>
      <c r="Q203" s="24"/>
      <c r="R203" s="60"/>
      <c r="S203" s="23">
        <f>S204</f>
        <v>5316300</v>
      </c>
    </row>
    <row r="204" spans="1:19" ht="25.5">
      <c r="A204" s="10" t="s">
        <v>61</v>
      </c>
      <c r="B204" s="57">
        <v>902</v>
      </c>
      <c r="C204" s="57" t="s">
        <v>48</v>
      </c>
      <c r="D204" s="57" t="s">
        <v>36</v>
      </c>
      <c r="E204" s="57" t="s">
        <v>124</v>
      </c>
      <c r="F204" s="58">
        <v>300</v>
      </c>
      <c r="G204" s="23">
        <f>G205</f>
        <v>5316300</v>
      </c>
      <c r="H204" s="23"/>
      <c r="I204" s="23"/>
      <c r="J204" s="23"/>
      <c r="K204" s="23"/>
      <c r="L204" s="23"/>
      <c r="M204" s="23"/>
      <c r="N204" s="23">
        <f t="shared" si="14"/>
        <v>5316300</v>
      </c>
      <c r="O204" s="94">
        <f t="shared" si="14"/>
        <v>5316300</v>
      </c>
      <c r="P204" s="24"/>
      <c r="Q204" s="24"/>
      <c r="R204" s="60"/>
      <c r="S204" s="23">
        <f>S205</f>
        <v>5316300</v>
      </c>
    </row>
    <row r="205" spans="1:19" ht="25.5">
      <c r="A205" s="5" t="s">
        <v>266</v>
      </c>
      <c r="B205" s="57">
        <v>902</v>
      </c>
      <c r="C205" s="57" t="s">
        <v>48</v>
      </c>
      <c r="D205" s="57" t="s">
        <v>36</v>
      </c>
      <c r="E205" s="57" t="s">
        <v>124</v>
      </c>
      <c r="F205" s="58">
        <v>320</v>
      </c>
      <c r="G205" s="23">
        <f>G206</f>
        <v>5316300</v>
      </c>
      <c r="H205" s="23"/>
      <c r="I205" s="23"/>
      <c r="J205" s="23"/>
      <c r="K205" s="23"/>
      <c r="L205" s="23"/>
      <c r="M205" s="23"/>
      <c r="N205" s="23">
        <f t="shared" si="14"/>
        <v>5316300</v>
      </c>
      <c r="O205" s="94">
        <f t="shared" si="14"/>
        <v>5316300</v>
      </c>
      <c r="P205" s="24"/>
      <c r="Q205" s="24"/>
      <c r="R205" s="60"/>
      <c r="S205" s="23">
        <f>S206</f>
        <v>5316300</v>
      </c>
    </row>
    <row r="206" spans="1:19" ht="25.5">
      <c r="A206" s="10" t="s">
        <v>63</v>
      </c>
      <c r="B206" s="57">
        <v>902</v>
      </c>
      <c r="C206" s="57" t="s">
        <v>48</v>
      </c>
      <c r="D206" s="57" t="s">
        <v>36</v>
      </c>
      <c r="E206" s="57" t="s">
        <v>124</v>
      </c>
      <c r="F206" s="58">
        <v>323</v>
      </c>
      <c r="G206" s="37">
        <v>5316300</v>
      </c>
      <c r="H206" s="37"/>
      <c r="I206" s="37"/>
      <c r="J206" s="37"/>
      <c r="K206" s="37"/>
      <c r="L206" s="37"/>
      <c r="M206" s="37"/>
      <c r="N206" s="37">
        <v>5316300</v>
      </c>
      <c r="O206" s="86">
        <v>5316300</v>
      </c>
      <c r="P206" s="24"/>
      <c r="Q206" s="24"/>
      <c r="R206" s="60"/>
      <c r="S206" s="37">
        <v>5316300</v>
      </c>
    </row>
    <row r="207" spans="1:19" ht="76.5">
      <c r="A207" s="101" t="s">
        <v>94</v>
      </c>
      <c r="B207" s="57">
        <v>902</v>
      </c>
      <c r="C207" s="57" t="s">
        <v>48</v>
      </c>
      <c r="D207" s="57" t="s">
        <v>36</v>
      </c>
      <c r="E207" s="57" t="s">
        <v>125</v>
      </c>
      <c r="F207" s="95"/>
      <c r="G207" s="23">
        <f>G208+G210</f>
        <v>19924626</v>
      </c>
      <c r="H207" s="23"/>
      <c r="I207" s="23"/>
      <c r="J207" s="23"/>
      <c r="K207" s="23"/>
      <c r="L207" s="23"/>
      <c r="M207" s="23"/>
      <c r="N207" s="23">
        <f>N208+N210</f>
        <v>19924626</v>
      </c>
      <c r="O207" s="94">
        <f>O208+O210</f>
        <v>19924626</v>
      </c>
      <c r="P207" s="24"/>
      <c r="Q207" s="24"/>
      <c r="R207" s="60"/>
      <c r="S207" s="23">
        <f>S208+S210</f>
        <v>19924626</v>
      </c>
    </row>
    <row r="208" spans="1:19" ht="25.5">
      <c r="A208" s="10" t="s">
        <v>24</v>
      </c>
      <c r="B208" s="57">
        <v>902</v>
      </c>
      <c r="C208" s="57" t="s">
        <v>48</v>
      </c>
      <c r="D208" s="57" t="s">
        <v>36</v>
      </c>
      <c r="E208" s="57" t="s">
        <v>125</v>
      </c>
      <c r="F208" s="58" t="s">
        <v>25</v>
      </c>
      <c r="G208" s="23">
        <f>G209</f>
        <v>2023698.3</v>
      </c>
      <c r="H208" s="23"/>
      <c r="I208" s="23"/>
      <c r="J208" s="23"/>
      <c r="K208" s="23"/>
      <c r="L208" s="23"/>
      <c r="M208" s="23"/>
      <c r="N208" s="23">
        <f>N209</f>
        <v>2023698.3</v>
      </c>
      <c r="O208" s="94">
        <f>O209</f>
        <v>2023698.3</v>
      </c>
      <c r="P208" s="24"/>
      <c r="Q208" s="24"/>
      <c r="R208" s="60"/>
      <c r="S208" s="23">
        <f>S209</f>
        <v>2023698.3</v>
      </c>
    </row>
    <row r="209" spans="1:19" ht="38.25">
      <c r="A209" s="10" t="s">
        <v>26</v>
      </c>
      <c r="B209" s="57">
        <v>902</v>
      </c>
      <c r="C209" s="57" t="s">
        <v>48</v>
      </c>
      <c r="D209" s="57" t="s">
        <v>36</v>
      </c>
      <c r="E209" s="57" t="s">
        <v>125</v>
      </c>
      <c r="F209" s="58" t="s">
        <v>27</v>
      </c>
      <c r="G209" s="23">
        <v>2023698.3</v>
      </c>
      <c r="H209" s="23"/>
      <c r="I209" s="23"/>
      <c r="J209" s="23"/>
      <c r="K209" s="23"/>
      <c r="L209" s="23"/>
      <c r="M209" s="23"/>
      <c r="N209" s="23">
        <v>2023698.3</v>
      </c>
      <c r="O209" s="94">
        <v>2023698.3</v>
      </c>
      <c r="P209" s="24"/>
      <c r="Q209" s="24"/>
      <c r="R209" s="60"/>
      <c r="S209" s="23">
        <v>2023698.3</v>
      </c>
    </row>
    <row r="210" spans="1:19" ht="25.5">
      <c r="A210" s="10" t="s">
        <v>61</v>
      </c>
      <c r="B210" s="57">
        <v>902</v>
      </c>
      <c r="C210" s="57" t="s">
        <v>48</v>
      </c>
      <c r="D210" s="57" t="s">
        <v>36</v>
      </c>
      <c r="E210" s="57" t="s">
        <v>125</v>
      </c>
      <c r="F210" s="58">
        <v>300</v>
      </c>
      <c r="G210" s="23">
        <f>G211</f>
        <v>17900927.7</v>
      </c>
      <c r="H210" s="23"/>
      <c r="I210" s="23"/>
      <c r="J210" s="23"/>
      <c r="K210" s="23"/>
      <c r="L210" s="23"/>
      <c r="M210" s="23"/>
      <c r="N210" s="23">
        <f>N211</f>
        <v>17900927.7</v>
      </c>
      <c r="O210" s="94">
        <f>O211</f>
        <v>17900927.7</v>
      </c>
      <c r="P210" s="24"/>
      <c r="Q210" s="24"/>
      <c r="R210" s="60"/>
      <c r="S210" s="23">
        <f>S211</f>
        <v>17900927.7</v>
      </c>
    </row>
    <row r="211" spans="1:19" ht="25.5">
      <c r="A211" s="10" t="s">
        <v>123</v>
      </c>
      <c r="B211" s="57">
        <v>902</v>
      </c>
      <c r="C211" s="57" t="s">
        <v>48</v>
      </c>
      <c r="D211" s="57" t="s">
        <v>36</v>
      </c>
      <c r="E211" s="57" t="s">
        <v>125</v>
      </c>
      <c r="F211" s="58">
        <v>310</v>
      </c>
      <c r="G211" s="23">
        <f>G212</f>
        <v>17900927.7</v>
      </c>
      <c r="H211" s="23"/>
      <c r="I211" s="23"/>
      <c r="J211" s="23"/>
      <c r="K211" s="23"/>
      <c r="L211" s="23"/>
      <c r="M211" s="23"/>
      <c r="N211" s="23">
        <f>N212</f>
        <v>17900927.7</v>
      </c>
      <c r="O211" s="94">
        <f>O212</f>
        <v>17900927.7</v>
      </c>
      <c r="P211" s="24"/>
      <c r="Q211" s="24"/>
      <c r="R211" s="60"/>
      <c r="S211" s="23">
        <f>S212</f>
        <v>17900927.7</v>
      </c>
    </row>
    <row r="212" spans="1:19" ht="38.25">
      <c r="A212" s="10" t="s">
        <v>68</v>
      </c>
      <c r="B212" s="57">
        <v>902</v>
      </c>
      <c r="C212" s="57" t="s">
        <v>48</v>
      </c>
      <c r="D212" s="57" t="s">
        <v>36</v>
      </c>
      <c r="E212" s="57" t="s">
        <v>125</v>
      </c>
      <c r="F212" s="58">
        <v>313</v>
      </c>
      <c r="G212" s="37">
        <v>17900927.7</v>
      </c>
      <c r="H212" s="37"/>
      <c r="I212" s="37"/>
      <c r="J212" s="37"/>
      <c r="K212" s="37"/>
      <c r="L212" s="37"/>
      <c r="M212" s="37"/>
      <c r="N212" s="37">
        <v>17900927.7</v>
      </c>
      <c r="O212" s="86">
        <v>17900927.7</v>
      </c>
      <c r="P212" s="24"/>
      <c r="Q212" s="24"/>
      <c r="R212" s="60"/>
      <c r="S212" s="37">
        <v>17900927.7</v>
      </c>
    </row>
    <row r="213" spans="1:19" ht="25.5">
      <c r="A213" s="96" t="s">
        <v>74</v>
      </c>
      <c r="B213" s="97">
        <v>902</v>
      </c>
      <c r="C213" s="97" t="s">
        <v>48</v>
      </c>
      <c r="D213" s="97" t="s">
        <v>58</v>
      </c>
      <c r="E213" s="57"/>
      <c r="F213" s="58"/>
      <c r="G213" s="39">
        <f>G215+G219+G223</f>
        <v>2753984</v>
      </c>
      <c r="H213" s="39"/>
      <c r="I213" s="39"/>
      <c r="J213" s="39"/>
      <c r="K213" s="39"/>
      <c r="L213" s="39"/>
      <c r="M213" s="39"/>
      <c r="N213" s="39">
        <f>N215+N219+N223</f>
        <v>2753984</v>
      </c>
      <c r="O213" s="100">
        <f>O215+O219+O223</f>
        <v>2753984</v>
      </c>
      <c r="P213" s="24"/>
      <c r="Q213" s="24"/>
      <c r="R213" s="60"/>
      <c r="S213" s="39">
        <f>S215+S219+S223</f>
        <v>2753984</v>
      </c>
    </row>
    <row r="214" spans="1:19" ht="38.25">
      <c r="A214" s="101" t="s">
        <v>144</v>
      </c>
      <c r="B214" s="57">
        <v>902</v>
      </c>
      <c r="C214" s="57">
        <v>10</v>
      </c>
      <c r="D214" s="57" t="s">
        <v>58</v>
      </c>
      <c r="E214" s="57" t="s">
        <v>146</v>
      </c>
      <c r="F214" s="58"/>
      <c r="G214" s="23">
        <f>G215</f>
        <v>121984</v>
      </c>
      <c r="H214" s="23"/>
      <c r="I214" s="23"/>
      <c r="J214" s="23"/>
      <c r="K214" s="23"/>
      <c r="L214" s="23"/>
      <c r="M214" s="23"/>
      <c r="N214" s="23">
        <f>N215</f>
        <v>121984</v>
      </c>
      <c r="O214" s="94">
        <f>O215</f>
        <v>121984</v>
      </c>
      <c r="P214" s="24"/>
      <c r="Q214" s="24"/>
      <c r="R214" s="60"/>
      <c r="S214" s="23">
        <f>S215</f>
        <v>121984</v>
      </c>
    </row>
    <row r="215" spans="1:19" ht="76.5">
      <c r="A215" s="10" t="s">
        <v>20</v>
      </c>
      <c r="B215" s="57">
        <v>902</v>
      </c>
      <c r="C215" s="57">
        <v>10</v>
      </c>
      <c r="D215" s="57" t="s">
        <v>58</v>
      </c>
      <c r="E215" s="25" t="s">
        <v>146</v>
      </c>
      <c r="F215" s="58">
        <v>100</v>
      </c>
      <c r="G215" s="23">
        <f>G216</f>
        <v>121984</v>
      </c>
      <c r="H215" s="23"/>
      <c r="I215" s="23"/>
      <c r="J215" s="23"/>
      <c r="K215" s="23"/>
      <c r="L215" s="23"/>
      <c r="M215" s="23"/>
      <c r="N215" s="23">
        <f>N216</f>
        <v>121984</v>
      </c>
      <c r="O215" s="94">
        <f>O216</f>
        <v>121984</v>
      </c>
      <c r="P215" s="24"/>
      <c r="Q215" s="24"/>
      <c r="R215" s="60"/>
      <c r="S215" s="23">
        <f>S216</f>
        <v>121984</v>
      </c>
    </row>
    <row r="216" spans="1:19" ht="25.5">
      <c r="A216" s="10" t="s">
        <v>22</v>
      </c>
      <c r="B216" s="57">
        <v>902</v>
      </c>
      <c r="C216" s="57">
        <v>10</v>
      </c>
      <c r="D216" s="57" t="s">
        <v>58</v>
      </c>
      <c r="E216" s="25" t="s">
        <v>146</v>
      </c>
      <c r="F216" s="58">
        <v>120</v>
      </c>
      <c r="G216" s="23">
        <f>G217+G218</f>
        <v>121984</v>
      </c>
      <c r="H216" s="23"/>
      <c r="I216" s="23"/>
      <c r="J216" s="23"/>
      <c r="K216" s="23"/>
      <c r="L216" s="23"/>
      <c r="M216" s="23"/>
      <c r="N216" s="23">
        <f>N217+N218</f>
        <v>121984</v>
      </c>
      <c r="O216" s="94">
        <f>O217+O218</f>
        <v>121984</v>
      </c>
      <c r="P216" s="24"/>
      <c r="Q216" s="24"/>
      <c r="R216" s="60"/>
      <c r="S216" s="23">
        <f>S217+S218</f>
        <v>121984</v>
      </c>
    </row>
    <row r="217" spans="1:19" ht="38.25">
      <c r="A217" s="10" t="s">
        <v>233</v>
      </c>
      <c r="B217" s="57">
        <v>902</v>
      </c>
      <c r="C217" s="57">
        <v>10</v>
      </c>
      <c r="D217" s="57" t="s">
        <v>58</v>
      </c>
      <c r="E217" s="25" t="s">
        <v>146</v>
      </c>
      <c r="F217" s="58">
        <v>121</v>
      </c>
      <c r="G217" s="23">
        <v>28294</v>
      </c>
      <c r="H217" s="23"/>
      <c r="I217" s="23"/>
      <c r="J217" s="23"/>
      <c r="K217" s="23"/>
      <c r="L217" s="23"/>
      <c r="M217" s="23"/>
      <c r="N217" s="23">
        <v>28294</v>
      </c>
      <c r="O217" s="94">
        <v>28294</v>
      </c>
      <c r="P217" s="24"/>
      <c r="Q217" s="24"/>
      <c r="R217" s="60"/>
      <c r="S217" s="23">
        <v>28294</v>
      </c>
    </row>
    <row r="218" spans="1:19" ht="38.25">
      <c r="A218" s="10" t="s">
        <v>143</v>
      </c>
      <c r="B218" s="57">
        <v>902</v>
      </c>
      <c r="C218" s="57">
        <v>10</v>
      </c>
      <c r="D218" s="57" t="s">
        <v>58</v>
      </c>
      <c r="E218" s="25" t="s">
        <v>146</v>
      </c>
      <c r="F218" s="58">
        <v>122</v>
      </c>
      <c r="G218" s="23">
        <v>93690</v>
      </c>
      <c r="H218" s="23"/>
      <c r="I218" s="23"/>
      <c r="J218" s="23"/>
      <c r="K218" s="23"/>
      <c r="L218" s="23"/>
      <c r="M218" s="23"/>
      <c r="N218" s="23">
        <v>93690</v>
      </c>
      <c r="O218" s="94">
        <v>93690</v>
      </c>
      <c r="P218" s="24"/>
      <c r="Q218" s="24"/>
      <c r="R218" s="60"/>
      <c r="S218" s="23">
        <v>93690</v>
      </c>
    </row>
    <row r="219" spans="1:19" ht="114.75">
      <c r="A219" s="101" t="s">
        <v>183</v>
      </c>
      <c r="B219" s="57">
        <v>902</v>
      </c>
      <c r="C219" s="57">
        <v>10</v>
      </c>
      <c r="D219" s="57" t="s">
        <v>58</v>
      </c>
      <c r="E219" s="25" t="s">
        <v>126</v>
      </c>
      <c r="F219" s="58"/>
      <c r="G219" s="23">
        <f>G220</f>
        <v>987000</v>
      </c>
      <c r="H219" s="23"/>
      <c r="I219" s="23"/>
      <c r="J219" s="23"/>
      <c r="K219" s="23"/>
      <c r="L219" s="23"/>
      <c r="M219" s="23"/>
      <c r="N219" s="23">
        <f aca="true" t="shared" si="15" ref="N219:O221">N220</f>
        <v>987000</v>
      </c>
      <c r="O219" s="94">
        <f t="shared" si="15"/>
        <v>987000</v>
      </c>
      <c r="P219" s="24"/>
      <c r="Q219" s="24"/>
      <c r="R219" s="60"/>
      <c r="S219" s="23">
        <f>S220</f>
        <v>987000</v>
      </c>
    </row>
    <row r="220" spans="1:19" ht="76.5">
      <c r="A220" s="10" t="s">
        <v>20</v>
      </c>
      <c r="B220" s="57">
        <v>902</v>
      </c>
      <c r="C220" s="57">
        <v>10</v>
      </c>
      <c r="D220" s="57" t="s">
        <v>58</v>
      </c>
      <c r="E220" s="25" t="s">
        <v>126</v>
      </c>
      <c r="F220" s="58">
        <v>100</v>
      </c>
      <c r="G220" s="23">
        <f>G221</f>
        <v>987000</v>
      </c>
      <c r="H220" s="23"/>
      <c r="I220" s="23"/>
      <c r="J220" s="23"/>
      <c r="K220" s="23"/>
      <c r="L220" s="23"/>
      <c r="M220" s="23"/>
      <c r="N220" s="23">
        <f t="shared" si="15"/>
        <v>987000</v>
      </c>
      <c r="O220" s="94">
        <f t="shared" si="15"/>
        <v>987000</v>
      </c>
      <c r="P220" s="24"/>
      <c r="Q220" s="24"/>
      <c r="R220" s="60"/>
      <c r="S220" s="23">
        <f>S221</f>
        <v>987000</v>
      </c>
    </row>
    <row r="221" spans="1:19" ht="25.5">
      <c r="A221" s="10" t="s">
        <v>22</v>
      </c>
      <c r="B221" s="57">
        <v>902</v>
      </c>
      <c r="C221" s="57">
        <v>10</v>
      </c>
      <c r="D221" s="57" t="s">
        <v>58</v>
      </c>
      <c r="E221" s="25" t="s">
        <v>126</v>
      </c>
      <c r="F221" s="58">
        <v>120</v>
      </c>
      <c r="G221" s="23">
        <f>G222</f>
        <v>987000</v>
      </c>
      <c r="H221" s="23"/>
      <c r="I221" s="23"/>
      <c r="J221" s="23"/>
      <c r="K221" s="23"/>
      <c r="L221" s="23"/>
      <c r="M221" s="23"/>
      <c r="N221" s="23">
        <f t="shared" si="15"/>
        <v>987000</v>
      </c>
      <c r="O221" s="94">
        <f t="shared" si="15"/>
        <v>987000</v>
      </c>
      <c r="P221" s="24"/>
      <c r="Q221" s="24"/>
      <c r="R221" s="60"/>
      <c r="S221" s="23">
        <f>S222</f>
        <v>987000</v>
      </c>
    </row>
    <row r="222" spans="1:19" ht="38.25">
      <c r="A222" s="10" t="s">
        <v>233</v>
      </c>
      <c r="B222" s="57">
        <v>902</v>
      </c>
      <c r="C222" s="57">
        <v>10</v>
      </c>
      <c r="D222" s="57" t="s">
        <v>58</v>
      </c>
      <c r="E222" s="25" t="s">
        <v>126</v>
      </c>
      <c r="F222" s="58">
        <v>121</v>
      </c>
      <c r="G222" s="23">
        <v>987000</v>
      </c>
      <c r="H222" s="23"/>
      <c r="I222" s="23"/>
      <c r="J222" s="23"/>
      <c r="K222" s="23"/>
      <c r="L222" s="23"/>
      <c r="M222" s="23"/>
      <c r="N222" s="23">
        <v>987000</v>
      </c>
      <c r="O222" s="94">
        <v>987000</v>
      </c>
      <c r="P222" s="24"/>
      <c r="Q222" s="24"/>
      <c r="R222" s="60"/>
      <c r="S222" s="23">
        <v>987000</v>
      </c>
    </row>
    <row r="223" spans="1:19" ht="76.5">
      <c r="A223" s="101" t="s">
        <v>94</v>
      </c>
      <c r="B223" s="57">
        <v>902</v>
      </c>
      <c r="C223" s="57">
        <v>10</v>
      </c>
      <c r="D223" s="57" t="s">
        <v>58</v>
      </c>
      <c r="E223" s="25" t="s">
        <v>125</v>
      </c>
      <c r="F223" s="58"/>
      <c r="G223" s="23">
        <f>G224</f>
        <v>1645000</v>
      </c>
      <c r="H223" s="23"/>
      <c r="I223" s="23"/>
      <c r="J223" s="23"/>
      <c r="K223" s="23"/>
      <c r="L223" s="23"/>
      <c r="M223" s="23"/>
      <c r="N223" s="23">
        <f aca="true" t="shared" si="16" ref="N223:O225">N224</f>
        <v>1645000</v>
      </c>
      <c r="O223" s="94">
        <f t="shared" si="16"/>
        <v>1645000</v>
      </c>
      <c r="P223" s="24"/>
      <c r="Q223" s="24"/>
      <c r="R223" s="60"/>
      <c r="S223" s="23">
        <f>S224</f>
        <v>1645000</v>
      </c>
    </row>
    <row r="224" spans="1:19" ht="76.5">
      <c r="A224" s="10" t="s">
        <v>20</v>
      </c>
      <c r="B224" s="57">
        <v>902</v>
      </c>
      <c r="C224" s="57">
        <v>10</v>
      </c>
      <c r="D224" s="57" t="s">
        <v>58</v>
      </c>
      <c r="E224" s="25" t="s">
        <v>125</v>
      </c>
      <c r="F224" s="58">
        <v>100</v>
      </c>
      <c r="G224" s="23">
        <f>G225</f>
        <v>1645000</v>
      </c>
      <c r="H224" s="23"/>
      <c r="I224" s="23"/>
      <c r="J224" s="23"/>
      <c r="K224" s="23"/>
      <c r="L224" s="23"/>
      <c r="M224" s="23"/>
      <c r="N224" s="23">
        <f t="shared" si="16"/>
        <v>1645000</v>
      </c>
      <c r="O224" s="94">
        <f t="shared" si="16"/>
        <v>1645000</v>
      </c>
      <c r="P224" s="24"/>
      <c r="Q224" s="24"/>
      <c r="R224" s="60"/>
      <c r="S224" s="23">
        <f>S225</f>
        <v>1645000</v>
      </c>
    </row>
    <row r="225" spans="1:19" ht="25.5">
      <c r="A225" s="10" t="s">
        <v>22</v>
      </c>
      <c r="B225" s="57">
        <v>902</v>
      </c>
      <c r="C225" s="57">
        <v>10</v>
      </c>
      <c r="D225" s="57" t="s">
        <v>58</v>
      </c>
      <c r="E225" s="25" t="s">
        <v>125</v>
      </c>
      <c r="F225" s="58">
        <v>120</v>
      </c>
      <c r="G225" s="23">
        <f>G226</f>
        <v>1645000</v>
      </c>
      <c r="H225" s="23"/>
      <c r="I225" s="23"/>
      <c r="J225" s="23"/>
      <c r="K225" s="23"/>
      <c r="L225" s="23"/>
      <c r="M225" s="23"/>
      <c r="N225" s="23">
        <f t="shared" si="16"/>
        <v>1645000</v>
      </c>
      <c r="O225" s="94">
        <f t="shared" si="16"/>
        <v>1645000</v>
      </c>
      <c r="P225" s="24"/>
      <c r="Q225" s="24"/>
      <c r="R225" s="60"/>
      <c r="S225" s="23">
        <f>S226</f>
        <v>1645000</v>
      </c>
    </row>
    <row r="226" spans="1:19" ht="38.25">
      <c r="A226" s="10" t="s">
        <v>233</v>
      </c>
      <c r="B226" s="57">
        <v>902</v>
      </c>
      <c r="C226" s="57">
        <v>10</v>
      </c>
      <c r="D226" s="57" t="s">
        <v>58</v>
      </c>
      <c r="E226" s="25" t="s">
        <v>125</v>
      </c>
      <c r="F226" s="58">
        <v>121</v>
      </c>
      <c r="G226" s="23">
        <v>1645000</v>
      </c>
      <c r="H226" s="23"/>
      <c r="I226" s="23"/>
      <c r="J226" s="23"/>
      <c r="K226" s="23"/>
      <c r="L226" s="23"/>
      <c r="M226" s="23"/>
      <c r="N226" s="23">
        <v>1645000</v>
      </c>
      <c r="O226" s="94">
        <v>1645000</v>
      </c>
      <c r="P226" s="24"/>
      <c r="Q226" s="24"/>
      <c r="R226" s="60"/>
      <c r="S226" s="23">
        <v>1645000</v>
      </c>
    </row>
    <row r="227" spans="1:19" ht="12.75">
      <c r="A227" s="96" t="s">
        <v>90</v>
      </c>
      <c r="B227" s="97">
        <v>902</v>
      </c>
      <c r="C227" s="97" t="s">
        <v>84</v>
      </c>
      <c r="D227" s="98" t="s">
        <v>0</v>
      </c>
      <c r="E227" s="25"/>
      <c r="F227" s="58"/>
      <c r="G227" s="23">
        <f>G228</f>
        <v>917900</v>
      </c>
      <c r="H227" s="23"/>
      <c r="I227" s="23"/>
      <c r="J227" s="23"/>
      <c r="K227" s="23"/>
      <c r="L227" s="23"/>
      <c r="M227" s="23"/>
      <c r="N227" s="23">
        <f>N228</f>
        <v>917900</v>
      </c>
      <c r="O227" s="94">
        <f>O228</f>
        <v>917900</v>
      </c>
      <c r="P227" s="24"/>
      <c r="Q227" s="24"/>
      <c r="R227" s="60"/>
      <c r="S227" s="23">
        <f>S228</f>
        <v>917900</v>
      </c>
    </row>
    <row r="228" spans="1:19" ht="12.75">
      <c r="A228" s="96" t="s">
        <v>91</v>
      </c>
      <c r="B228" s="97">
        <v>902</v>
      </c>
      <c r="C228" s="97" t="s">
        <v>84</v>
      </c>
      <c r="D228" s="97" t="s">
        <v>17</v>
      </c>
      <c r="E228" s="25"/>
      <c r="F228" s="58"/>
      <c r="G228" s="23">
        <f>G229+G232</f>
        <v>917900</v>
      </c>
      <c r="H228" s="23"/>
      <c r="I228" s="23"/>
      <c r="J228" s="23"/>
      <c r="K228" s="23"/>
      <c r="L228" s="23"/>
      <c r="M228" s="23"/>
      <c r="N228" s="23">
        <f>N229+N232</f>
        <v>917900</v>
      </c>
      <c r="O228" s="94">
        <f>O229+O232</f>
        <v>917900</v>
      </c>
      <c r="P228" s="24"/>
      <c r="Q228" s="24"/>
      <c r="R228" s="60"/>
      <c r="S228" s="23">
        <f>S229+S232</f>
        <v>917900</v>
      </c>
    </row>
    <row r="229" spans="1:19" ht="25.5">
      <c r="A229" s="101" t="s">
        <v>142</v>
      </c>
      <c r="B229" s="57">
        <v>902</v>
      </c>
      <c r="C229" s="57" t="s">
        <v>84</v>
      </c>
      <c r="D229" s="57" t="s">
        <v>17</v>
      </c>
      <c r="E229" s="57" t="s">
        <v>184</v>
      </c>
      <c r="F229" s="95" t="s">
        <v>0</v>
      </c>
      <c r="G229" s="23">
        <f>G230</f>
        <v>917900</v>
      </c>
      <c r="H229" s="23"/>
      <c r="I229" s="23"/>
      <c r="J229" s="23"/>
      <c r="K229" s="23"/>
      <c r="L229" s="23"/>
      <c r="M229" s="23"/>
      <c r="N229" s="23">
        <f>N230</f>
        <v>917900</v>
      </c>
      <c r="O229" s="94">
        <f>O230</f>
        <v>917900</v>
      </c>
      <c r="P229" s="24"/>
      <c r="Q229" s="24"/>
      <c r="R229" s="60"/>
      <c r="S229" s="23">
        <f>S230</f>
        <v>917900</v>
      </c>
    </row>
    <row r="230" spans="1:19" ht="25.5">
      <c r="A230" s="10" t="s">
        <v>24</v>
      </c>
      <c r="B230" s="57">
        <v>902</v>
      </c>
      <c r="C230" s="57" t="s">
        <v>84</v>
      </c>
      <c r="D230" s="57" t="s">
        <v>17</v>
      </c>
      <c r="E230" s="57" t="s">
        <v>184</v>
      </c>
      <c r="F230" s="58" t="s">
        <v>25</v>
      </c>
      <c r="G230" s="23">
        <f>G231</f>
        <v>917900</v>
      </c>
      <c r="H230" s="23"/>
      <c r="I230" s="23"/>
      <c r="J230" s="23"/>
      <c r="K230" s="23"/>
      <c r="L230" s="23"/>
      <c r="M230" s="23"/>
      <c r="N230" s="23">
        <f>N231</f>
        <v>917900</v>
      </c>
      <c r="O230" s="94">
        <f>O231</f>
        <v>917900</v>
      </c>
      <c r="P230" s="24"/>
      <c r="Q230" s="24"/>
      <c r="R230" s="60"/>
      <c r="S230" s="23">
        <f>S231</f>
        <v>917900</v>
      </c>
    </row>
    <row r="231" spans="1:19" ht="38.25">
      <c r="A231" s="10" t="s">
        <v>26</v>
      </c>
      <c r="B231" s="57">
        <v>902</v>
      </c>
      <c r="C231" s="57" t="s">
        <v>84</v>
      </c>
      <c r="D231" s="57" t="s">
        <v>17</v>
      </c>
      <c r="E231" s="57" t="s">
        <v>184</v>
      </c>
      <c r="F231" s="58" t="s">
        <v>27</v>
      </c>
      <c r="G231" s="23">
        <v>917900</v>
      </c>
      <c r="H231" s="23"/>
      <c r="I231" s="23"/>
      <c r="J231" s="23"/>
      <c r="K231" s="23"/>
      <c r="L231" s="23"/>
      <c r="M231" s="23"/>
      <c r="N231" s="23">
        <v>917900</v>
      </c>
      <c r="O231" s="94">
        <v>917900</v>
      </c>
      <c r="P231" s="24"/>
      <c r="Q231" s="24"/>
      <c r="R231" s="60"/>
      <c r="S231" s="23">
        <v>917900</v>
      </c>
    </row>
    <row r="232" spans="1:19" ht="38.25" hidden="1">
      <c r="A232" s="101" t="s">
        <v>185</v>
      </c>
      <c r="B232" s="57">
        <v>902</v>
      </c>
      <c r="C232" s="57" t="s">
        <v>84</v>
      </c>
      <c r="D232" s="57" t="s">
        <v>17</v>
      </c>
      <c r="E232" s="57" t="s">
        <v>186</v>
      </c>
      <c r="F232" s="58"/>
      <c r="G232" s="23">
        <f>G233</f>
        <v>0</v>
      </c>
      <c r="H232" s="23"/>
      <c r="I232" s="23"/>
      <c r="J232" s="23"/>
      <c r="K232" s="23"/>
      <c r="L232" s="23"/>
      <c r="M232" s="23"/>
      <c r="N232" s="23">
        <f>N233</f>
        <v>0</v>
      </c>
      <c r="O232" s="94">
        <f>O233</f>
        <v>0</v>
      </c>
      <c r="P232" s="24"/>
      <c r="Q232" s="24"/>
      <c r="R232" s="60"/>
      <c r="S232" s="23">
        <f>S233</f>
        <v>0</v>
      </c>
    </row>
    <row r="233" spans="1:19" ht="25.5" hidden="1">
      <c r="A233" s="10" t="s">
        <v>24</v>
      </c>
      <c r="B233" s="57">
        <v>902</v>
      </c>
      <c r="C233" s="57" t="s">
        <v>84</v>
      </c>
      <c r="D233" s="57" t="s">
        <v>17</v>
      </c>
      <c r="E233" s="57" t="s">
        <v>186</v>
      </c>
      <c r="F233" s="58" t="s">
        <v>25</v>
      </c>
      <c r="G233" s="23">
        <f>G234</f>
        <v>0</v>
      </c>
      <c r="H233" s="23"/>
      <c r="I233" s="23"/>
      <c r="J233" s="23"/>
      <c r="K233" s="23"/>
      <c r="L233" s="23"/>
      <c r="M233" s="23"/>
      <c r="N233" s="23">
        <f>N234</f>
        <v>0</v>
      </c>
      <c r="O233" s="94">
        <f>O234</f>
        <v>0</v>
      </c>
      <c r="P233" s="24"/>
      <c r="Q233" s="24"/>
      <c r="R233" s="60"/>
      <c r="S233" s="23">
        <f>S234</f>
        <v>0</v>
      </c>
    </row>
    <row r="234" spans="1:19" ht="38.25" hidden="1">
      <c r="A234" s="10" t="s">
        <v>26</v>
      </c>
      <c r="B234" s="57">
        <v>902</v>
      </c>
      <c r="C234" s="57" t="s">
        <v>84</v>
      </c>
      <c r="D234" s="57" t="s">
        <v>17</v>
      </c>
      <c r="E234" s="57" t="s">
        <v>186</v>
      </c>
      <c r="F234" s="58" t="s">
        <v>27</v>
      </c>
      <c r="G234" s="37">
        <v>0</v>
      </c>
      <c r="H234" s="37"/>
      <c r="I234" s="37"/>
      <c r="J234" s="37"/>
      <c r="K234" s="37"/>
      <c r="L234" s="37"/>
      <c r="M234" s="37"/>
      <c r="N234" s="37">
        <v>0</v>
      </c>
      <c r="O234" s="86">
        <v>0</v>
      </c>
      <c r="P234" s="24"/>
      <c r="Q234" s="24"/>
      <c r="R234" s="60"/>
      <c r="S234" s="37">
        <v>0</v>
      </c>
    </row>
    <row r="235" spans="1:19" ht="25.5">
      <c r="A235" s="96" t="s">
        <v>127</v>
      </c>
      <c r="B235" s="97">
        <v>903</v>
      </c>
      <c r="C235" s="98" t="s">
        <v>0</v>
      </c>
      <c r="D235" s="98" t="s">
        <v>0</v>
      </c>
      <c r="E235" s="98" t="s">
        <v>0</v>
      </c>
      <c r="F235" s="99" t="s">
        <v>0</v>
      </c>
      <c r="G235" s="39">
        <f>G236</f>
        <v>5514800</v>
      </c>
      <c r="H235" s="39"/>
      <c r="I235" s="39"/>
      <c r="J235" s="39"/>
      <c r="K235" s="39"/>
      <c r="L235" s="39"/>
      <c r="M235" s="39"/>
      <c r="N235" s="39">
        <f>N236</f>
        <v>5514800</v>
      </c>
      <c r="O235" s="100">
        <f>O236</f>
        <v>5517800</v>
      </c>
      <c r="P235" s="24"/>
      <c r="Q235" s="24"/>
      <c r="R235" s="60"/>
      <c r="S235" s="39">
        <f>S236</f>
        <v>5517800</v>
      </c>
    </row>
    <row r="236" spans="1:19" ht="12.75">
      <c r="A236" s="96" t="s">
        <v>16</v>
      </c>
      <c r="B236" s="97">
        <v>903</v>
      </c>
      <c r="C236" s="97" t="s">
        <v>17</v>
      </c>
      <c r="D236" s="98" t="s">
        <v>0</v>
      </c>
      <c r="E236" s="98" t="s">
        <v>0</v>
      </c>
      <c r="F236" s="99" t="s">
        <v>0</v>
      </c>
      <c r="G236" s="39">
        <f>G237</f>
        <v>5514800</v>
      </c>
      <c r="H236" s="39"/>
      <c r="I236" s="39"/>
      <c r="J236" s="39"/>
      <c r="K236" s="39"/>
      <c r="L236" s="39"/>
      <c r="M236" s="39"/>
      <c r="N236" s="39">
        <f>N237</f>
        <v>5514800</v>
      </c>
      <c r="O236" s="100">
        <f>O237</f>
        <v>5517800</v>
      </c>
      <c r="P236" s="24"/>
      <c r="Q236" s="24"/>
      <c r="R236" s="60"/>
      <c r="S236" s="39">
        <f>S237</f>
        <v>5517800</v>
      </c>
    </row>
    <row r="237" spans="1:19" ht="12.75">
      <c r="A237" s="96" t="s">
        <v>37</v>
      </c>
      <c r="B237" s="97">
        <v>903</v>
      </c>
      <c r="C237" s="97" t="s">
        <v>17</v>
      </c>
      <c r="D237" s="97" t="s">
        <v>38</v>
      </c>
      <c r="E237" s="98" t="s">
        <v>0</v>
      </c>
      <c r="F237" s="99" t="s">
        <v>0</v>
      </c>
      <c r="G237" s="39">
        <f>G238+G249+G252</f>
        <v>5514800</v>
      </c>
      <c r="H237" s="39"/>
      <c r="I237" s="39"/>
      <c r="J237" s="39"/>
      <c r="K237" s="39"/>
      <c r="L237" s="39"/>
      <c r="M237" s="39"/>
      <c r="N237" s="39">
        <f>N238+N249+N252</f>
        <v>5514800</v>
      </c>
      <c r="O237" s="100">
        <f>O238+O249+O252</f>
        <v>5517800</v>
      </c>
      <c r="P237" s="24"/>
      <c r="Q237" s="24"/>
      <c r="R237" s="60"/>
      <c r="S237" s="39">
        <f>S238+S249+S252</f>
        <v>5517800</v>
      </c>
    </row>
    <row r="238" spans="1:19" ht="38.25">
      <c r="A238" s="101" t="s">
        <v>144</v>
      </c>
      <c r="B238" s="57">
        <v>903</v>
      </c>
      <c r="C238" s="57" t="s">
        <v>17</v>
      </c>
      <c r="D238" s="57" t="s">
        <v>38</v>
      </c>
      <c r="E238" s="25" t="s">
        <v>187</v>
      </c>
      <c r="F238" s="95"/>
      <c r="G238" s="23">
        <f>G239+G243+G246</f>
        <v>4473200</v>
      </c>
      <c r="H238" s="23"/>
      <c r="I238" s="23"/>
      <c r="J238" s="23"/>
      <c r="K238" s="23"/>
      <c r="L238" s="23"/>
      <c r="M238" s="23"/>
      <c r="N238" s="23">
        <f>N239+N243+N246</f>
        <v>4473200</v>
      </c>
      <c r="O238" s="94">
        <f>O239+O243+O246</f>
        <v>4476200</v>
      </c>
      <c r="P238" s="24"/>
      <c r="Q238" s="24"/>
      <c r="R238" s="60"/>
      <c r="S238" s="23">
        <f>S239+S243+S246</f>
        <v>4476200</v>
      </c>
    </row>
    <row r="239" spans="1:19" ht="76.5">
      <c r="A239" s="10" t="s">
        <v>20</v>
      </c>
      <c r="B239" s="57">
        <v>903</v>
      </c>
      <c r="C239" s="57" t="s">
        <v>17</v>
      </c>
      <c r="D239" s="57" t="s">
        <v>38</v>
      </c>
      <c r="E239" s="25" t="s">
        <v>187</v>
      </c>
      <c r="F239" s="58" t="s">
        <v>21</v>
      </c>
      <c r="G239" s="23">
        <f>G240</f>
        <v>3513336.2</v>
      </c>
      <c r="H239" s="23"/>
      <c r="I239" s="23"/>
      <c r="J239" s="23"/>
      <c r="K239" s="23"/>
      <c r="L239" s="23"/>
      <c r="M239" s="23"/>
      <c r="N239" s="23">
        <f>N240</f>
        <v>3513336.2</v>
      </c>
      <c r="O239" s="94">
        <f>O240</f>
        <v>3513336.2</v>
      </c>
      <c r="P239" s="24"/>
      <c r="Q239" s="24"/>
      <c r="R239" s="60"/>
      <c r="S239" s="23">
        <f>S240</f>
        <v>3513336.2</v>
      </c>
    </row>
    <row r="240" spans="1:19" ht="25.5">
      <c r="A240" s="10" t="s">
        <v>22</v>
      </c>
      <c r="B240" s="57">
        <v>903</v>
      </c>
      <c r="C240" s="57" t="s">
        <v>17</v>
      </c>
      <c r="D240" s="57" t="s">
        <v>38</v>
      </c>
      <c r="E240" s="25" t="s">
        <v>187</v>
      </c>
      <c r="F240" s="58" t="s">
        <v>23</v>
      </c>
      <c r="G240" s="23">
        <f>G241+G242</f>
        <v>3513336.2</v>
      </c>
      <c r="H240" s="23"/>
      <c r="I240" s="23"/>
      <c r="J240" s="23"/>
      <c r="K240" s="23"/>
      <c r="L240" s="23"/>
      <c r="M240" s="23"/>
      <c r="N240" s="23">
        <f>N241+N242</f>
        <v>3513336.2</v>
      </c>
      <c r="O240" s="94">
        <f>O241+O242</f>
        <v>3513336.2</v>
      </c>
      <c r="P240" s="24"/>
      <c r="Q240" s="24"/>
      <c r="R240" s="60"/>
      <c r="S240" s="23">
        <f>S241+S242</f>
        <v>3513336.2</v>
      </c>
    </row>
    <row r="241" spans="1:19" ht="38.25">
      <c r="A241" s="10" t="s">
        <v>233</v>
      </c>
      <c r="B241" s="57">
        <v>903</v>
      </c>
      <c r="C241" s="57" t="s">
        <v>17</v>
      </c>
      <c r="D241" s="57" t="s">
        <v>38</v>
      </c>
      <c r="E241" s="25" t="s">
        <v>187</v>
      </c>
      <c r="F241" s="58">
        <v>121</v>
      </c>
      <c r="G241" s="37">
        <v>3414646.2</v>
      </c>
      <c r="H241" s="37"/>
      <c r="I241" s="37"/>
      <c r="J241" s="37"/>
      <c r="K241" s="37"/>
      <c r="L241" s="37"/>
      <c r="M241" s="37"/>
      <c r="N241" s="37">
        <v>3414646.2</v>
      </c>
      <c r="O241" s="86">
        <v>3414646.2</v>
      </c>
      <c r="P241" s="24"/>
      <c r="Q241" s="24"/>
      <c r="R241" s="60"/>
      <c r="S241" s="37">
        <v>3414646.2</v>
      </c>
    </row>
    <row r="242" spans="1:19" ht="38.25">
      <c r="A242" s="10" t="s">
        <v>143</v>
      </c>
      <c r="B242" s="57">
        <v>903</v>
      </c>
      <c r="C242" s="57" t="s">
        <v>17</v>
      </c>
      <c r="D242" s="57" t="s">
        <v>38</v>
      </c>
      <c r="E242" s="25" t="s">
        <v>187</v>
      </c>
      <c r="F242" s="58">
        <v>122</v>
      </c>
      <c r="G242" s="23">
        <v>98690</v>
      </c>
      <c r="H242" s="23"/>
      <c r="I242" s="23"/>
      <c r="J242" s="23"/>
      <c r="K242" s="23"/>
      <c r="L242" s="23"/>
      <c r="M242" s="23"/>
      <c r="N242" s="23">
        <v>98690</v>
      </c>
      <c r="O242" s="94">
        <v>98690</v>
      </c>
      <c r="P242" s="24"/>
      <c r="Q242" s="24"/>
      <c r="R242" s="60"/>
      <c r="S242" s="23">
        <v>98690</v>
      </c>
    </row>
    <row r="243" spans="1:19" ht="25.5">
      <c r="A243" s="10" t="s">
        <v>24</v>
      </c>
      <c r="B243" s="57">
        <v>903</v>
      </c>
      <c r="C243" s="57" t="s">
        <v>17</v>
      </c>
      <c r="D243" s="57" t="s">
        <v>38</v>
      </c>
      <c r="E243" s="25" t="s">
        <v>187</v>
      </c>
      <c r="F243" s="58">
        <v>200</v>
      </c>
      <c r="G243" s="23">
        <f>G244</f>
        <v>448235.8</v>
      </c>
      <c r="H243" s="23"/>
      <c r="I243" s="23"/>
      <c r="J243" s="23"/>
      <c r="K243" s="23"/>
      <c r="L243" s="23"/>
      <c r="M243" s="23"/>
      <c r="N243" s="23">
        <f>N244</f>
        <v>448235.8</v>
      </c>
      <c r="O243" s="94">
        <f>O244</f>
        <v>451235.8</v>
      </c>
      <c r="P243" s="24"/>
      <c r="Q243" s="24"/>
      <c r="R243" s="60"/>
      <c r="S243" s="23">
        <f>S244</f>
        <v>451235.8</v>
      </c>
    </row>
    <row r="244" spans="1:19" ht="38.25">
      <c r="A244" s="10" t="s">
        <v>26</v>
      </c>
      <c r="B244" s="57">
        <v>903</v>
      </c>
      <c r="C244" s="57" t="s">
        <v>17</v>
      </c>
      <c r="D244" s="57" t="s">
        <v>38</v>
      </c>
      <c r="E244" s="25" t="s">
        <v>187</v>
      </c>
      <c r="F244" s="58">
        <v>240</v>
      </c>
      <c r="G244" s="37">
        <v>448235.8</v>
      </c>
      <c r="H244" s="37"/>
      <c r="I244" s="37"/>
      <c r="J244" s="37"/>
      <c r="K244" s="37"/>
      <c r="L244" s="37"/>
      <c r="M244" s="37"/>
      <c r="N244" s="37">
        <v>448235.8</v>
      </c>
      <c r="O244" s="86">
        <v>451235.8</v>
      </c>
      <c r="P244" s="24"/>
      <c r="Q244" s="24"/>
      <c r="R244" s="60"/>
      <c r="S244" s="37">
        <v>451235.8</v>
      </c>
    </row>
    <row r="245" spans="1:19" ht="12.75">
      <c r="A245" s="10" t="s">
        <v>28</v>
      </c>
      <c r="B245" s="57">
        <v>903</v>
      </c>
      <c r="C245" s="57" t="s">
        <v>17</v>
      </c>
      <c r="D245" s="57" t="s">
        <v>38</v>
      </c>
      <c r="E245" s="25" t="s">
        <v>187</v>
      </c>
      <c r="F245" s="58">
        <v>800</v>
      </c>
      <c r="G245" s="23">
        <f>G246</f>
        <v>511628</v>
      </c>
      <c r="H245" s="23"/>
      <c r="I245" s="23"/>
      <c r="J245" s="23"/>
      <c r="K245" s="23"/>
      <c r="L245" s="23"/>
      <c r="M245" s="23"/>
      <c r="N245" s="23">
        <f>N246</f>
        <v>511628</v>
      </c>
      <c r="O245" s="94">
        <f>O246</f>
        <v>511628</v>
      </c>
      <c r="P245" s="24"/>
      <c r="Q245" s="24"/>
      <c r="R245" s="60"/>
      <c r="S245" s="23">
        <f>S246</f>
        <v>511628</v>
      </c>
    </row>
    <row r="246" spans="1:19" ht="12.75">
      <c r="A246" s="10" t="s">
        <v>102</v>
      </c>
      <c r="B246" s="57">
        <v>903</v>
      </c>
      <c r="C246" s="57" t="s">
        <v>17</v>
      </c>
      <c r="D246" s="57" t="s">
        <v>38</v>
      </c>
      <c r="E246" s="25" t="s">
        <v>187</v>
      </c>
      <c r="F246" s="58">
        <v>850</v>
      </c>
      <c r="G246" s="23">
        <f>G247+G248</f>
        <v>511628</v>
      </c>
      <c r="H246" s="23"/>
      <c r="I246" s="23"/>
      <c r="J246" s="23"/>
      <c r="K246" s="23"/>
      <c r="L246" s="23"/>
      <c r="M246" s="23"/>
      <c r="N246" s="23">
        <f>N247+N248</f>
        <v>511628</v>
      </c>
      <c r="O246" s="94">
        <f>O247+O248</f>
        <v>511628</v>
      </c>
      <c r="P246" s="24"/>
      <c r="Q246" s="24"/>
      <c r="R246" s="60"/>
      <c r="S246" s="23">
        <f>S247+S248</f>
        <v>511628</v>
      </c>
    </row>
    <row r="247" spans="1:19" ht="25.5">
      <c r="A247" s="10" t="s">
        <v>30</v>
      </c>
      <c r="B247" s="57">
        <v>903</v>
      </c>
      <c r="C247" s="57" t="s">
        <v>17</v>
      </c>
      <c r="D247" s="57" t="s">
        <v>38</v>
      </c>
      <c r="E247" s="25" t="s">
        <v>187</v>
      </c>
      <c r="F247" s="58">
        <v>851</v>
      </c>
      <c r="G247" s="23">
        <v>485928</v>
      </c>
      <c r="H247" s="23"/>
      <c r="I247" s="23"/>
      <c r="J247" s="23"/>
      <c r="K247" s="23"/>
      <c r="L247" s="23"/>
      <c r="M247" s="23"/>
      <c r="N247" s="23">
        <v>485928</v>
      </c>
      <c r="O247" s="94">
        <v>485928</v>
      </c>
      <c r="P247" s="24"/>
      <c r="Q247" s="24"/>
      <c r="R247" s="60"/>
      <c r="S247" s="23">
        <v>485928</v>
      </c>
    </row>
    <row r="248" spans="1:19" ht="25.5">
      <c r="A248" s="10" t="s">
        <v>32</v>
      </c>
      <c r="B248" s="57">
        <v>903</v>
      </c>
      <c r="C248" s="57" t="s">
        <v>17</v>
      </c>
      <c r="D248" s="57" t="s">
        <v>38</v>
      </c>
      <c r="E248" s="25" t="s">
        <v>187</v>
      </c>
      <c r="F248" s="58">
        <v>852</v>
      </c>
      <c r="G248" s="23">
        <v>25700</v>
      </c>
      <c r="H248" s="23"/>
      <c r="I248" s="23"/>
      <c r="J248" s="23"/>
      <c r="K248" s="23"/>
      <c r="L248" s="23"/>
      <c r="M248" s="23"/>
      <c r="N248" s="23">
        <v>25700</v>
      </c>
      <c r="O248" s="94">
        <v>25700</v>
      </c>
      <c r="P248" s="24"/>
      <c r="Q248" s="24"/>
      <c r="R248" s="60"/>
      <c r="S248" s="23">
        <v>25700</v>
      </c>
    </row>
    <row r="249" spans="1:19" ht="39.75" customHeight="1">
      <c r="A249" s="101" t="s">
        <v>189</v>
      </c>
      <c r="B249" s="57">
        <v>903</v>
      </c>
      <c r="C249" s="57" t="s">
        <v>17</v>
      </c>
      <c r="D249" s="57" t="s">
        <v>38</v>
      </c>
      <c r="E249" s="25" t="s">
        <v>188</v>
      </c>
      <c r="F249" s="95" t="s">
        <v>0</v>
      </c>
      <c r="G249" s="23">
        <f>G250</f>
        <v>1000000</v>
      </c>
      <c r="H249" s="23"/>
      <c r="I249" s="23"/>
      <c r="J249" s="23"/>
      <c r="K249" s="23"/>
      <c r="L249" s="23"/>
      <c r="M249" s="23"/>
      <c r="N249" s="23">
        <f>N250</f>
        <v>1000000</v>
      </c>
      <c r="O249" s="94">
        <f>O250</f>
        <v>1000000</v>
      </c>
      <c r="P249" s="24"/>
      <c r="Q249" s="24"/>
      <c r="R249" s="60"/>
      <c r="S249" s="23">
        <f>S250</f>
        <v>1000000</v>
      </c>
    </row>
    <row r="250" spans="1:19" ht="25.5">
      <c r="A250" s="10" t="s">
        <v>24</v>
      </c>
      <c r="B250" s="57">
        <v>903</v>
      </c>
      <c r="C250" s="57" t="s">
        <v>17</v>
      </c>
      <c r="D250" s="57" t="s">
        <v>38</v>
      </c>
      <c r="E250" s="25" t="s">
        <v>188</v>
      </c>
      <c r="F250" s="58" t="s">
        <v>25</v>
      </c>
      <c r="G250" s="23">
        <f>G251</f>
        <v>1000000</v>
      </c>
      <c r="H250" s="23"/>
      <c r="I250" s="23"/>
      <c r="J250" s="23"/>
      <c r="K250" s="23"/>
      <c r="L250" s="23"/>
      <c r="M250" s="23"/>
      <c r="N250" s="23">
        <f>N251</f>
        <v>1000000</v>
      </c>
      <c r="O250" s="94">
        <f>O251</f>
        <v>1000000</v>
      </c>
      <c r="P250" s="24"/>
      <c r="Q250" s="24"/>
      <c r="R250" s="60"/>
      <c r="S250" s="23">
        <f>S251</f>
        <v>1000000</v>
      </c>
    </row>
    <row r="251" spans="1:19" ht="38.25">
      <c r="A251" s="10" t="s">
        <v>26</v>
      </c>
      <c r="B251" s="57">
        <v>903</v>
      </c>
      <c r="C251" s="57" t="s">
        <v>17</v>
      </c>
      <c r="D251" s="57" t="s">
        <v>38</v>
      </c>
      <c r="E251" s="25" t="s">
        <v>188</v>
      </c>
      <c r="F251" s="58" t="s">
        <v>27</v>
      </c>
      <c r="G251" s="23">
        <v>1000000</v>
      </c>
      <c r="H251" s="23"/>
      <c r="I251" s="23"/>
      <c r="J251" s="23"/>
      <c r="K251" s="23"/>
      <c r="L251" s="23"/>
      <c r="M251" s="23"/>
      <c r="N251" s="23">
        <v>1000000</v>
      </c>
      <c r="O251" s="94">
        <v>1000000</v>
      </c>
      <c r="P251" s="24"/>
      <c r="Q251" s="24"/>
      <c r="R251" s="60"/>
      <c r="S251" s="23">
        <v>1000000</v>
      </c>
    </row>
    <row r="252" spans="1:19" ht="27" customHeight="1">
      <c r="A252" s="101" t="s">
        <v>191</v>
      </c>
      <c r="B252" s="57">
        <v>903</v>
      </c>
      <c r="C252" s="57" t="s">
        <v>17</v>
      </c>
      <c r="D252" s="57" t="s">
        <v>38</v>
      </c>
      <c r="E252" s="57" t="s">
        <v>190</v>
      </c>
      <c r="F252" s="58"/>
      <c r="G252" s="23">
        <f>G253</f>
        <v>41600</v>
      </c>
      <c r="H252" s="23"/>
      <c r="I252" s="23"/>
      <c r="J252" s="23"/>
      <c r="K252" s="23"/>
      <c r="L252" s="23"/>
      <c r="M252" s="23"/>
      <c r="N252" s="23">
        <f>N253</f>
        <v>41600</v>
      </c>
      <c r="O252" s="94">
        <f>O253</f>
        <v>41600</v>
      </c>
      <c r="P252" s="24"/>
      <c r="Q252" s="24"/>
      <c r="R252" s="60"/>
      <c r="S252" s="23">
        <f>S253</f>
        <v>41600</v>
      </c>
    </row>
    <row r="253" spans="1:19" ht="25.5">
      <c r="A253" s="10" t="s">
        <v>24</v>
      </c>
      <c r="B253" s="57">
        <v>903</v>
      </c>
      <c r="C253" s="57" t="s">
        <v>17</v>
      </c>
      <c r="D253" s="57" t="s">
        <v>38</v>
      </c>
      <c r="E253" s="57" t="s">
        <v>190</v>
      </c>
      <c r="F253" s="58" t="s">
        <v>25</v>
      </c>
      <c r="G253" s="23">
        <f>G254</f>
        <v>41600</v>
      </c>
      <c r="H253" s="23"/>
      <c r="I253" s="23"/>
      <c r="J253" s="23"/>
      <c r="K253" s="23"/>
      <c r="L253" s="23"/>
      <c r="M253" s="23"/>
      <c r="N253" s="23">
        <f>N254</f>
        <v>41600</v>
      </c>
      <c r="O253" s="94">
        <f>O254</f>
        <v>41600</v>
      </c>
      <c r="P253" s="24"/>
      <c r="Q253" s="24"/>
      <c r="R253" s="60"/>
      <c r="S253" s="23">
        <f>S254</f>
        <v>41600</v>
      </c>
    </row>
    <row r="254" spans="1:19" ht="38.25">
      <c r="A254" s="10" t="s">
        <v>26</v>
      </c>
      <c r="B254" s="57">
        <v>903</v>
      </c>
      <c r="C254" s="57" t="s">
        <v>17</v>
      </c>
      <c r="D254" s="57" t="s">
        <v>38</v>
      </c>
      <c r="E254" s="57" t="s">
        <v>190</v>
      </c>
      <c r="F254" s="58" t="s">
        <v>27</v>
      </c>
      <c r="G254" s="23">
        <v>41600</v>
      </c>
      <c r="H254" s="23"/>
      <c r="I254" s="23"/>
      <c r="J254" s="23"/>
      <c r="K254" s="23"/>
      <c r="L254" s="23"/>
      <c r="M254" s="23"/>
      <c r="N254" s="23">
        <v>41600</v>
      </c>
      <c r="O254" s="94">
        <v>41600</v>
      </c>
      <c r="P254" s="24"/>
      <c r="Q254" s="24"/>
      <c r="R254" s="60"/>
      <c r="S254" s="23">
        <v>41600</v>
      </c>
    </row>
    <row r="255" spans="1:19" ht="25.5">
      <c r="A255" s="96" t="s">
        <v>128</v>
      </c>
      <c r="B255" s="97">
        <v>921</v>
      </c>
      <c r="C255" s="98" t="s">
        <v>0</v>
      </c>
      <c r="D255" s="98" t="s">
        <v>0</v>
      </c>
      <c r="E255" s="98" t="s">
        <v>0</v>
      </c>
      <c r="F255" s="58"/>
      <c r="G255" s="39">
        <f>G256+G383</f>
        <v>463478518</v>
      </c>
      <c r="H255" s="39">
        <f>H256+H383</f>
        <v>-2562747</v>
      </c>
      <c r="I255" s="39"/>
      <c r="J255" s="39"/>
      <c r="K255" s="39"/>
      <c r="L255" s="39"/>
      <c r="M255" s="39"/>
      <c r="N255" s="39">
        <f>N256+N383</f>
        <v>462457965.67</v>
      </c>
      <c r="O255" s="100">
        <f>O256+O383</f>
        <v>464492202</v>
      </c>
      <c r="P255" s="100">
        <f>P256+P383</f>
        <v>-2605629</v>
      </c>
      <c r="Q255" s="100"/>
      <c r="R255" s="100"/>
      <c r="S255" s="39">
        <f>S256+S383</f>
        <v>461886572.99999994</v>
      </c>
    </row>
    <row r="256" spans="1:19" ht="12.75">
      <c r="A256" s="96" t="s">
        <v>52</v>
      </c>
      <c r="B256" s="97">
        <v>921</v>
      </c>
      <c r="C256" s="97" t="s">
        <v>53</v>
      </c>
      <c r="D256" s="98" t="s">
        <v>0</v>
      </c>
      <c r="E256" s="98" t="s">
        <v>0</v>
      </c>
      <c r="F256" s="58"/>
      <c r="G256" s="39">
        <f aca="true" t="shared" si="17" ref="G256:S256">G257+G274+G352</f>
        <v>459733026</v>
      </c>
      <c r="H256" s="39">
        <f t="shared" si="17"/>
        <v>-2562747</v>
      </c>
      <c r="I256" s="39"/>
      <c r="J256" s="39"/>
      <c r="K256" s="39"/>
      <c r="L256" s="39"/>
      <c r="M256" s="39"/>
      <c r="N256" s="39">
        <f t="shared" si="17"/>
        <v>458712473.67</v>
      </c>
      <c r="O256" s="100">
        <f t="shared" si="17"/>
        <v>460746710</v>
      </c>
      <c r="P256" s="100">
        <f t="shared" si="17"/>
        <v>-2605629</v>
      </c>
      <c r="Q256" s="100"/>
      <c r="R256" s="100"/>
      <c r="S256" s="39">
        <f t="shared" si="17"/>
        <v>458141080.99999994</v>
      </c>
    </row>
    <row r="257" spans="1:19" ht="12.75">
      <c r="A257" s="96" t="s">
        <v>75</v>
      </c>
      <c r="B257" s="97">
        <v>921</v>
      </c>
      <c r="C257" s="97" t="s">
        <v>53</v>
      </c>
      <c r="D257" s="97" t="s">
        <v>17</v>
      </c>
      <c r="E257" s="98" t="s">
        <v>0</v>
      </c>
      <c r="F257" s="102"/>
      <c r="G257" s="39">
        <f>G258+G262+G266</f>
        <v>162831584</v>
      </c>
      <c r="H257" s="39">
        <f>H258+H262+H266+H270</f>
        <v>-1310747</v>
      </c>
      <c r="I257" s="39"/>
      <c r="J257" s="39"/>
      <c r="K257" s="39"/>
      <c r="L257" s="39"/>
      <c r="M257" s="39"/>
      <c r="N257" s="39">
        <f>N258+N262+N266+N270</f>
        <v>161520837</v>
      </c>
      <c r="O257" s="100">
        <f>O258+O262+O266</f>
        <v>163050678</v>
      </c>
      <c r="P257" s="100">
        <f>P258+P262+P266+P270</f>
        <v>-1353629</v>
      </c>
      <c r="Q257" s="100"/>
      <c r="R257" s="100"/>
      <c r="S257" s="39">
        <f>S258+S262+S266+S270</f>
        <v>161697049</v>
      </c>
    </row>
    <row r="258" spans="1:19" ht="12.75">
      <c r="A258" s="10" t="s">
        <v>131</v>
      </c>
      <c r="B258" s="57">
        <v>921</v>
      </c>
      <c r="C258" s="57" t="s">
        <v>53</v>
      </c>
      <c r="D258" s="57" t="s">
        <v>17</v>
      </c>
      <c r="E258" s="57" t="s">
        <v>192</v>
      </c>
      <c r="F258" s="58"/>
      <c r="G258" s="23">
        <f aca="true" t="shared" si="18" ref="G258:H260">G259</f>
        <v>45461108</v>
      </c>
      <c r="H258" s="23">
        <f t="shared" si="18"/>
        <v>-1891218.44</v>
      </c>
      <c r="I258" s="23"/>
      <c r="J258" s="23"/>
      <c r="K258" s="23"/>
      <c r="L258" s="23"/>
      <c r="M258" s="23"/>
      <c r="N258" s="23">
        <f aca="true" t="shared" si="19" ref="N258:P260">N259</f>
        <v>43569889.56</v>
      </c>
      <c r="O258" s="94">
        <f t="shared" si="19"/>
        <v>45680202</v>
      </c>
      <c r="P258" s="94">
        <f t="shared" si="19"/>
        <v>-1934100.44</v>
      </c>
      <c r="Q258" s="94"/>
      <c r="R258" s="94"/>
      <c r="S258" s="23">
        <f>S259</f>
        <v>43746101.56</v>
      </c>
    </row>
    <row r="259" spans="1:19" ht="38.25">
      <c r="A259" s="10" t="s">
        <v>235</v>
      </c>
      <c r="B259" s="57">
        <v>921</v>
      </c>
      <c r="C259" s="57" t="s">
        <v>53</v>
      </c>
      <c r="D259" s="57" t="s">
        <v>17</v>
      </c>
      <c r="E259" s="57" t="s">
        <v>192</v>
      </c>
      <c r="F259" s="58" t="s">
        <v>39</v>
      </c>
      <c r="G259" s="23">
        <f t="shared" si="18"/>
        <v>45461108</v>
      </c>
      <c r="H259" s="23">
        <f t="shared" si="18"/>
        <v>-1891218.44</v>
      </c>
      <c r="I259" s="23"/>
      <c r="J259" s="23"/>
      <c r="K259" s="23"/>
      <c r="L259" s="23"/>
      <c r="M259" s="23"/>
      <c r="N259" s="23">
        <f t="shared" si="19"/>
        <v>43569889.56</v>
      </c>
      <c r="O259" s="94">
        <f t="shared" si="19"/>
        <v>45680202</v>
      </c>
      <c r="P259" s="94">
        <f t="shared" si="19"/>
        <v>-1934100.44</v>
      </c>
      <c r="Q259" s="94"/>
      <c r="R259" s="94"/>
      <c r="S259" s="23">
        <f>S260</f>
        <v>43746101.56</v>
      </c>
    </row>
    <row r="260" spans="1:19" ht="12.75">
      <c r="A260" s="10" t="s">
        <v>118</v>
      </c>
      <c r="B260" s="57">
        <v>921</v>
      </c>
      <c r="C260" s="57" t="s">
        <v>53</v>
      </c>
      <c r="D260" s="57" t="s">
        <v>17</v>
      </c>
      <c r="E260" s="57" t="s">
        <v>192</v>
      </c>
      <c r="F260" s="58">
        <v>610</v>
      </c>
      <c r="G260" s="23">
        <f t="shared" si="18"/>
        <v>45461108</v>
      </c>
      <c r="H260" s="23">
        <f t="shared" si="18"/>
        <v>-1891218.44</v>
      </c>
      <c r="I260" s="23"/>
      <c r="J260" s="23"/>
      <c r="K260" s="23"/>
      <c r="L260" s="23"/>
      <c r="M260" s="23"/>
      <c r="N260" s="23">
        <f t="shared" si="19"/>
        <v>43569889.56</v>
      </c>
      <c r="O260" s="94">
        <f t="shared" si="19"/>
        <v>45680202</v>
      </c>
      <c r="P260" s="94">
        <f t="shared" si="19"/>
        <v>-1934100.44</v>
      </c>
      <c r="Q260" s="94"/>
      <c r="R260" s="94"/>
      <c r="S260" s="23">
        <f>S261</f>
        <v>43746101.56</v>
      </c>
    </row>
    <row r="261" spans="1:19" ht="63.75">
      <c r="A261" s="10" t="s">
        <v>40</v>
      </c>
      <c r="B261" s="57">
        <v>921</v>
      </c>
      <c r="C261" s="57" t="s">
        <v>53</v>
      </c>
      <c r="D261" s="57" t="s">
        <v>17</v>
      </c>
      <c r="E261" s="57" t="s">
        <v>192</v>
      </c>
      <c r="F261" s="58" t="s">
        <v>41</v>
      </c>
      <c r="G261" s="37">
        <v>45461108</v>
      </c>
      <c r="H261" s="37">
        <v>-1891218.44</v>
      </c>
      <c r="I261" s="37"/>
      <c r="J261" s="37"/>
      <c r="K261" s="37"/>
      <c r="L261" s="37"/>
      <c r="M261" s="37"/>
      <c r="N261" s="37">
        <f>G261+H261</f>
        <v>43569889.56</v>
      </c>
      <c r="O261" s="86">
        <v>45680202</v>
      </c>
      <c r="P261" s="24">
        <v>-1934100.44</v>
      </c>
      <c r="Q261" s="24"/>
      <c r="R261" s="60"/>
      <c r="S261" s="37">
        <f>O261+P261</f>
        <v>43746101.56</v>
      </c>
    </row>
    <row r="262" spans="1:19" ht="38.25">
      <c r="A262" s="101" t="s">
        <v>76</v>
      </c>
      <c r="B262" s="57">
        <v>921</v>
      </c>
      <c r="C262" s="57" t="s">
        <v>53</v>
      </c>
      <c r="D262" s="57" t="s">
        <v>17</v>
      </c>
      <c r="E262" s="57" t="s">
        <v>129</v>
      </c>
      <c r="F262" s="58"/>
      <c r="G262" s="23">
        <f>G263</f>
        <v>117250476</v>
      </c>
      <c r="H262" s="23"/>
      <c r="I262" s="23"/>
      <c r="J262" s="23"/>
      <c r="K262" s="23"/>
      <c r="L262" s="23"/>
      <c r="M262" s="23"/>
      <c r="N262" s="23">
        <f aca="true" t="shared" si="20" ref="N262:O264">N263</f>
        <v>117250476</v>
      </c>
      <c r="O262" s="94">
        <f t="shared" si="20"/>
        <v>117250476</v>
      </c>
      <c r="P262" s="24"/>
      <c r="Q262" s="24"/>
      <c r="R262" s="60"/>
      <c r="S262" s="23">
        <f>S263</f>
        <v>117250476</v>
      </c>
    </row>
    <row r="263" spans="1:19" ht="38.25">
      <c r="A263" s="10" t="s">
        <v>235</v>
      </c>
      <c r="B263" s="57">
        <v>921</v>
      </c>
      <c r="C263" s="57" t="s">
        <v>53</v>
      </c>
      <c r="D263" s="57" t="s">
        <v>17</v>
      </c>
      <c r="E263" s="57" t="s">
        <v>129</v>
      </c>
      <c r="F263" s="58" t="s">
        <v>39</v>
      </c>
      <c r="G263" s="23">
        <f>G264</f>
        <v>117250476</v>
      </c>
      <c r="H263" s="23"/>
      <c r="I263" s="23"/>
      <c r="J263" s="23"/>
      <c r="K263" s="23"/>
      <c r="L263" s="23"/>
      <c r="M263" s="23"/>
      <c r="N263" s="23">
        <f t="shared" si="20"/>
        <v>117250476</v>
      </c>
      <c r="O263" s="94">
        <f t="shared" si="20"/>
        <v>117250476</v>
      </c>
      <c r="P263" s="24"/>
      <c r="Q263" s="24"/>
      <c r="R263" s="60"/>
      <c r="S263" s="23">
        <f>S264</f>
        <v>117250476</v>
      </c>
    </row>
    <row r="264" spans="1:19" ht="12.75">
      <c r="A264" s="10" t="s">
        <v>118</v>
      </c>
      <c r="B264" s="57">
        <v>921</v>
      </c>
      <c r="C264" s="57" t="s">
        <v>53</v>
      </c>
      <c r="D264" s="57" t="s">
        <v>17</v>
      </c>
      <c r="E264" s="57" t="s">
        <v>129</v>
      </c>
      <c r="F264" s="58">
        <v>610</v>
      </c>
      <c r="G264" s="23">
        <f>G265</f>
        <v>117250476</v>
      </c>
      <c r="H264" s="23"/>
      <c r="I264" s="23"/>
      <c r="J264" s="23"/>
      <c r="K264" s="23"/>
      <c r="L264" s="23"/>
      <c r="M264" s="23"/>
      <c r="N264" s="23">
        <f t="shared" si="20"/>
        <v>117250476</v>
      </c>
      <c r="O264" s="94">
        <f t="shared" si="20"/>
        <v>117250476</v>
      </c>
      <c r="P264" s="24"/>
      <c r="Q264" s="24"/>
      <c r="R264" s="60"/>
      <c r="S264" s="23">
        <f>S265</f>
        <v>117250476</v>
      </c>
    </row>
    <row r="265" spans="1:19" ht="63.75">
      <c r="A265" s="10" t="s">
        <v>40</v>
      </c>
      <c r="B265" s="57">
        <v>921</v>
      </c>
      <c r="C265" s="57" t="s">
        <v>53</v>
      </c>
      <c r="D265" s="57" t="s">
        <v>17</v>
      </c>
      <c r="E265" s="57" t="s">
        <v>129</v>
      </c>
      <c r="F265" s="58" t="s">
        <v>41</v>
      </c>
      <c r="G265" s="23">
        <v>117250476</v>
      </c>
      <c r="H265" s="23"/>
      <c r="I265" s="23"/>
      <c r="J265" s="23"/>
      <c r="K265" s="23"/>
      <c r="L265" s="23"/>
      <c r="M265" s="23"/>
      <c r="N265" s="23">
        <v>117250476</v>
      </c>
      <c r="O265" s="94">
        <v>117250476</v>
      </c>
      <c r="P265" s="24"/>
      <c r="Q265" s="24"/>
      <c r="R265" s="60"/>
      <c r="S265" s="23">
        <v>117250476</v>
      </c>
    </row>
    <row r="266" spans="1:19" ht="63.75">
      <c r="A266" s="101" t="s">
        <v>79</v>
      </c>
      <c r="B266" s="57">
        <v>921</v>
      </c>
      <c r="C266" s="57" t="s">
        <v>53</v>
      </c>
      <c r="D266" s="57" t="s">
        <v>17</v>
      </c>
      <c r="E266" s="57" t="s">
        <v>133</v>
      </c>
      <c r="F266" s="95" t="s">
        <v>0</v>
      </c>
      <c r="G266" s="23">
        <f>G267</f>
        <v>120000</v>
      </c>
      <c r="H266" s="23"/>
      <c r="I266" s="23"/>
      <c r="J266" s="23"/>
      <c r="K266" s="23"/>
      <c r="L266" s="23"/>
      <c r="M266" s="23"/>
      <c r="N266" s="23">
        <f aca="true" t="shared" si="21" ref="N266:O268">N267</f>
        <v>120000</v>
      </c>
      <c r="O266" s="94">
        <f t="shared" si="21"/>
        <v>120000</v>
      </c>
      <c r="P266" s="24"/>
      <c r="Q266" s="24"/>
      <c r="R266" s="60"/>
      <c r="S266" s="23">
        <f>S267</f>
        <v>120000</v>
      </c>
    </row>
    <row r="267" spans="1:19" ht="38.25">
      <c r="A267" s="10" t="s">
        <v>235</v>
      </c>
      <c r="B267" s="57">
        <v>921</v>
      </c>
      <c r="C267" s="57" t="s">
        <v>53</v>
      </c>
      <c r="D267" s="57" t="s">
        <v>17</v>
      </c>
      <c r="E267" s="57" t="s">
        <v>133</v>
      </c>
      <c r="F267" s="58" t="s">
        <v>39</v>
      </c>
      <c r="G267" s="23">
        <f>G268</f>
        <v>120000</v>
      </c>
      <c r="H267" s="23"/>
      <c r="I267" s="23"/>
      <c r="J267" s="23"/>
      <c r="K267" s="23"/>
      <c r="L267" s="23"/>
      <c r="M267" s="23"/>
      <c r="N267" s="23">
        <f t="shared" si="21"/>
        <v>120000</v>
      </c>
      <c r="O267" s="94">
        <f t="shared" si="21"/>
        <v>120000</v>
      </c>
      <c r="P267" s="24"/>
      <c r="Q267" s="24"/>
      <c r="R267" s="60"/>
      <c r="S267" s="23">
        <f>S268</f>
        <v>120000</v>
      </c>
    </row>
    <row r="268" spans="1:19" ht="12.75">
      <c r="A268" s="10" t="s">
        <v>118</v>
      </c>
      <c r="B268" s="57">
        <v>921</v>
      </c>
      <c r="C268" s="57" t="s">
        <v>53</v>
      </c>
      <c r="D268" s="57" t="s">
        <v>17</v>
      </c>
      <c r="E268" s="57" t="s">
        <v>133</v>
      </c>
      <c r="F268" s="58">
        <v>610</v>
      </c>
      <c r="G268" s="23">
        <f>G269</f>
        <v>120000</v>
      </c>
      <c r="H268" s="23"/>
      <c r="I268" s="23"/>
      <c r="J268" s="23"/>
      <c r="K268" s="23"/>
      <c r="L268" s="23"/>
      <c r="M268" s="23"/>
      <c r="N268" s="23">
        <f t="shared" si="21"/>
        <v>120000</v>
      </c>
      <c r="O268" s="94">
        <f t="shared" si="21"/>
        <v>120000</v>
      </c>
      <c r="P268" s="24"/>
      <c r="Q268" s="24"/>
      <c r="R268" s="60"/>
      <c r="S268" s="23">
        <f>S269</f>
        <v>120000</v>
      </c>
    </row>
    <row r="269" spans="1:19" ht="63.75">
      <c r="A269" s="10" t="s">
        <v>40</v>
      </c>
      <c r="B269" s="57">
        <v>921</v>
      </c>
      <c r="C269" s="57" t="s">
        <v>53</v>
      </c>
      <c r="D269" s="57" t="s">
        <v>17</v>
      </c>
      <c r="E269" s="57" t="s">
        <v>133</v>
      </c>
      <c r="F269" s="58" t="s">
        <v>41</v>
      </c>
      <c r="G269" s="23">
        <v>120000</v>
      </c>
      <c r="H269" s="23"/>
      <c r="I269" s="23"/>
      <c r="J269" s="23"/>
      <c r="K269" s="23"/>
      <c r="L269" s="23"/>
      <c r="M269" s="23"/>
      <c r="N269" s="23">
        <v>120000</v>
      </c>
      <c r="O269" s="94">
        <v>120000</v>
      </c>
      <c r="P269" s="24"/>
      <c r="Q269" s="24"/>
      <c r="R269" s="60"/>
      <c r="S269" s="23">
        <v>120000</v>
      </c>
    </row>
    <row r="270" spans="1:19" ht="12.75">
      <c r="A270" s="5" t="s">
        <v>268</v>
      </c>
      <c r="B270" s="25">
        <v>921</v>
      </c>
      <c r="C270" s="25" t="s">
        <v>53</v>
      </c>
      <c r="D270" s="25" t="s">
        <v>17</v>
      </c>
      <c r="E270" s="47" t="s">
        <v>269</v>
      </c>
      <c r="F270" s="35"/>
      <c r="G270" s="23"/>
      <c r="H270" s="23">
        <f>H271</f>
        <v>580471.44</v>
      </c>
      <c r="I270" s="23"/>
      <c r="J270" s="23"/>
      <c r="K270" s="23"/>
      <c r="L270" s="23"/>
      <c r="M270" s="23"/>
      <c r="N270" s="23">
        <f>N271</f>
        <v>580471.44</v>
      </c>
      <c r="O270" s="94"/>
      <c r="P270" s="94">
        <f aca="true" t="shared" si="22" ref="P270:S272">P271</f>
        <v>580471.44</v>
      </c>
      <c r="Q270" s="94"/>
      <c r="R270" s="94"/>
      <c r="S270" s="23">
        <f t="shared" si="22"/>
        <v>580471.44</v>
      </c>
    </row>
    <row r="271" spans="1:19" ht="38.25">
      <c r="A271" s="5" t="s">
        <v>235</v>
      </c>
      <c r="B271" s="25">
        <v>921</v>
      </c>
      <c r="C271" s="25" t="s">
        <v>53</v>
      </c>
      <c r="D271" s="25" t="s">
        <v>17</v>
      </c>
      <c r="E271" s="25" t="s">
        <v>269</v>
      </c>
      <c r="F271" s="35">
        <v>600</v>
      </c>
      <c r="G271" s="23"/>
      <c r="H271" s="23">
        <f>H272</f>
        <v>580471.44</v>
      </c>
      <c r="I271" s="23"/>
      <c r="J271" s="23"/>
      <c r="K271" s="23"/>
      <c r="L271" s="23"/>
      <c r="M271" s="23"/>
      <c r="N271" s="23">
        <f>N272</f>
        <v>580471.44</v>
      </c>
      <c r="O271" s="94"/>
      <c r="P271" s="94">
        <f t="shared" si="22"/>
        <v>580471.44</v>
      </c>
      <c r="Q271" s="94"/>
      <c r="R271" s="94"/>
      <c r="S271" s="23">
        <f t="shared" si="22"/>
        <v>580471.44</v>
      </c>
    </row>
    <row r="272" spans="1:19" ht="12.75">
      <c r="A272" s="5" t="s">
        <v>118</v>
      </c>
      <c r="B272" s="25">
        <v>921</v>
      </c>
      <c r="C272" s="25" t="s">
        <v>53</v>
      </c>
      <c r="D272" s="25" t="s">
        <v>17</v>
      </c>
      <c r="E272" s="25" t="s">
        <v>269</v>
      </c>
      <c r="F272" s="35">
        <v>610</v>
      </c>
      <c r="G272" s="23"/>
      <c r="H272" s="23">
        <f>H273</f>
        <v>580471.44</v>
      </c>
      <c r="I272" s="23"/>
      <c r="J272" s="23"/>
      <c r="K272" s="23"/>
      <c r="L272" s="23"/>
      <c r="M272" s="23"/>
      <c r="N272" s="23">
        <f>N273</f>
        <v>580471.44</v>
      </c>
      <c r="O272" s="94"/>
      <c r="P272" s="94">
        <f t="shared" si="22"/>
        <v>580471.44</v>
      </c>
      <c r="Q272" s="94"/>
      <c r="R272" s="94"/>
      <c r="S272" s="23">
        <f t="shared" si="22"/>
        <v>580471.44</v>
      </c>
    </row>
    <row r="273" spans="1:19" ht="25.5">
      <c r="A273" s="5" t="s">
        <v>263</v>
      </c>
      <c r="B273" s="25">
        <v>921</v>
      </c>
      <c r="C273" s="25" t="s">
        <v>53</v>
      </c>
      <c r="D273" s="25" t="s">
        <v>17</v>
      </c>
      <c r="E273" s="25" t="s">
        <v>269</v>
      </c>
      <c r="F273" s="35">
        <v>612</v>
      </c>
      <c r="G273" s="23"/>
      <c r="H273" s="23">
        <v>580471.44</v>
      </c>
      <c r="I273" s="23"/>
      <c r="J273" s="23"/>
      <c r="K273" s="23"/>
      <c r="L273" s="23"/>
      <c r="M273" s="23"/>
      <c r="N273" s="37">
        <f>G273+H273</f>
        <v>580471.44</v>
      </c>
      <c r="O273" s="94"/>
      <c r="P273" s="24">
        <v>580471.44</v>
      </c>
      <c r="Q273" s="24"/>
      <c r="R273" s="60"/>
      <c r="S273" s="37">
        <f>O273+P273</f>
        <v>580471.44</v>
      </c>
    </row>
    <row r="274" spans="1:19" ht="12.75">
      <c r="A274" s="96" t="s">
        <v>77</v>
      </c>
      <c r="B274" s="97">
        <v>921</v>
      </c>
      <c r="C274" s="97" t="s">
        <v>53</v>
      </c>
      <c r="D274" s="97" t="s">
        <v>34</v>
      </c>
      <c r="E274" s="98" t="s">
        <v>0</v>
      </c>
      <c r="F274" s="102"/>
      <c r="G274" s="39">
        <f>G275+G324+G328+G332+G336+G340+G344</f>
        <v>269375010</v>
      </c>
      <c r="H274" s="39">
        <f>H275+H324+H328+H332+H336+H340+H344+H348</f>
        <v>-1252000.0000000002</v>
      </c>
      <c r="I274" s="39"/>
      <c r="J274" s="39"/>
      <c r="K274" s="39"/>
      <c r="L274" s="39"/>
      <c r="M274" s="39"/>
      <c r="N274" s="39">
        <f>N275+N324+N328+N332+N336+N340+N344+N348</f>
        <v>268123010</v>
      </c>
      <c r="O274" s="100">
        <f>O275+O324+O328+O332+O336+O340+O344</f>
        <v>270152834</v>
      </c>
      <c r="P274" s="100">
        <f>P275+P324+P328+P332+P336+P340+P344+P348</f>
        <v>-1252000.0000000002</v>
      </c>
      <c r="Q274" s="100"/>
      <c r="R274" s="100"/>
      <c r="S274" s="39">
        <f>S275+S324+S328+S332+S336+S340+S344+S348</f>
        <v>268900833.99999994</v>
      </c>
    </row>
    <row r="275" spans="1:19" ht="25.5">
      <c r="A275" s="101" t="s">
        <v>194</v>
      </c>
      <c r="B275" s="57">
        <v>921</v>
      </c>
      <c r="C275" s="57" t="s">
        <v>53</v>
      </c>
      <c r="D275" s="57" t="s">
        <v>34</v>
      </c>
      <c r="E275" s="57" t="s">
        <v>193</v>
      </c>
      <c r="F275" s="58"/>
      <c r="G275" s="23">
        <f aca="true" t="shared" si="23" ref="G275:S275">G276+G280+G284+G288+G292+G296+G300+G304+G308+G312+G316+G320</f>
        <v>44759468</v>
      </c>
      <c r="H275" s="23">
        <f t="shared" si="23"/>
        <v>-1646981.9200000002</v>
      </c>
      <c r="I275" s="23"/>
      <c r="J275" s="23"/>
      <c r="K275" s="23"/>
      <c r="L275" s="23"/>
      <c r="M275" s="23"/>
      <c r="N275" s="23">
        <f t="shared" si="23"/>
        <v>43112486.080000006</v>
      </c>
      <c r="O275" s="94">
        <f t="shared" si="23"/>
        <v>45522622</v>
      </c>
      <c r="P275" s="94">
        <f t="shared" si="23"/>
        <v>-1646981.9200000002</v>
      </c>
      <c r="Q275" s="94"/>
      <c r="R275" s="94"/>
      <c r="S275" s="23">
        <f t="shared" si="23"/>
        <v>43875640.080000006</v>
      </c>
    </row>
    <row r="276" spans="1:19" ht="53.25" customHeight="1">
      <c r="A276" s="101" t="s">
        <v>195</v>
      </c>
      <c r="B276" s="57">
        <v>921</v>
      </c>
      <c r="C276" s="57" t="s">
        <v>53</v>
      </c>
      <c r="D276" s="57" t="s">
        <v>34</v>
      </c>
      <c r="E276" s="57" t="s">
        <v>196</v>
      </c>
      <c r="F276" s="58"/>
      <c r="G276" s="23">
        <f aca="true" t="shared" si="24" ref="G276:H278">G277</f>
        <v>3830000</v>
      </c>
      <c r="H276" s="23">
        <f t="shared" si="24"/>
        <v>-176409.56</v>
      </c>
      <c r="I276" s="23"/>
      <c r="J276" s="23"/>
      <c r="K276" s="23"/>
      <c r="L276" s="23"/>
      <c r="M276" s="23"/>
      <c r="N276" s="23">
        <f aca="true" t="shared" si="25" ref="N276:P278">N277</f>
        <v>3653590.44</v>
      </c>
      <c r="O276" s="94">
        <f t="shared" si="25"/>
        <v>3917000</v>
      </c>
      <c r="P276" s="94">
        <f t="shared" si="25"/>
        <v>-176409.56</v>
      </c>
      <c r="Q276" s="94"/>
      <c r="R276" s="94"/>
      <c r="S276" s="23">
        <f>S277</f>
        <v>3740590.44</v>
      </c>
    </row>
    <row r="277" spans="1:19" ht="38.25">
      <c r="A277" s="10" t="s">
        <v>235</v>
      </c>
      <c r="B277" s="57">
        <v>921</v>
      </c>
      <c r="C277" s="57" t="s">
        <v>53</v>
      </c>
      <c r="D277" s="57" t="s">
        <v>34</v>
      </c>
      <c r="E277" s="57" t="s">
        <v>196</v>
      </c>
      <c r="F277" s="58">
        <v>600</v>
      </c>
      <c r="G277" s="23">
        <f t="shared" si="24"/>
        <v>3830000</v>
      </c>
      <c r="H277" s="23">
        <f t="shared" si="24"/>
        <v>-176409.56</v>
      </c>
      <c r="I277" s="23"/>
      <c r="J277" s="23"/>
      <c r="K277" s="23"/>
      <c r="L277" s="23"/>
      <c r="M277" s="23"/>
      <c r="N277" s="23">
        <f t="shared" si="25"/>
        <v>3653590.44</v>
      </c>
      <c r="O277" s="94">
        <f t="shared" si="25"/>
        <v>3917000</v>
      </c>
      <c r="P277" s="94">
        <f t="shared" si="25"/>
        <v>-176409.56</v>
      </c>
      <c r="Q277" s="94"/>
      <c r="R277" s="94"/>
      <c r="S277" s="23">
        <f>S278</f>
        <v>3740590.44</v>
      </c>
    </row>
    <row r="278" spans="1:19" ht="12.75">
      <c r="A278" s="10" t="s">
        <v>118</v>
      </c>
      <c r="B278" s="57">
        <v>921</v>
      </c>
      <c r="C278" s="57" t="s">
        <v>53</v>
      </c>
      <c r="D278" s="57" t="s">
        <v>34</v>
      </c>
      <c r="E278" s="57" t="s">
        <v>196</v>
      </c>
      <c r="F278" s="58">
        <v>610</v>
      </c>
      <c r="G278" s="23">
        <f t="shared" si="24"/>
        <v>3830000</v>
      </c>
      <c r="H278" s="23">
        <f t="shared" si="24"/>
        <v>-176409.56</v>
      </c>
      <c r="I278" s="23"/>
      <c r="J278" s="23"/>
      <c r="K278" s="23"/>
      <c r="L278" s="23"/>
      <c r="M278" s="23"/>
      <c r="N278" s="23">
        <f t="shared" si="25"/>
        <v>3653590.44</v>
      </c>
      <c r="O278" s="94">
        <f t="shared" si="25"/>
        <v>3917000</v>
      </c>
      <c r="P278" s="94">
        <f t="shared" si="25"/>
        <v>-176409.56</v>
      </c>
      <c r="Q278" s="94"/>
      <c r="R278" s="94"/>
      <c r="S278" s="23">
        <f>S279</f>
        <v>3740590.44</v>
      </c>
    </row>
    <row r="279" spans="1:19" ht="63.75">
      <c r="A279" s="10" t="s">
        <v>40</v>
      </c>
      <c r="B279" s="57">
        <v>921</v>
      </c>
      <c r="C279" s="57" t="s">
        <v>53</v>
      </c>
      <c r="D279" s="57" t="s">
        <v>34</v>
      </c>
      <c r="E279" s="57" t="s">
        <v>196</v>
      </c>
      <c r="F279" s="58">
        <v>611</v>
      </c>
      <c r="G279" s="23">
        <v>3830000</v>
      </c>
      <c r="H279" s="23">
        <v>-176409.56</v>
      </c>
      <c r="I279" s="23"/>
      <c r="J279" s="23"/>
      <c r="K279" s="23"/>
      <c r="L279" s="23"/>
      <c r="M279" s="23"/>
      <c r="N279" s="37">
        <f>G279+H279</f>
        <v>3653590.44</v>
      </c>
      <c r="O279" s="94">
        <v>3917000</v>
      </c>
      <c r="P279" s="24">
        <v>-176409.56</v>
      </c>
      <c r="Q279" s="24"/>
      <c r="R279" s="60"/>
      <c r="S279" s="37">
        <f>O279+P279</f>
        <v>3740590.44</v>
      </c>
    </row>
    <row r="280" spans="1:19" ht="65.25" customHeight="1">
      <c r="A280" s="101" t="s">
        <v>197</v>
      </c>
      <c r="B280" s="57">
        <v>921</v>
      </c>
      <c r="C280" s="57" t="s">
        <v>53</v>
      </c>
      <c r="D280" s="57" t="s">
        <v>34</v>
      </c>
      <c r="E280" s="57" t="s">
        <v>198</v>
      </c>
      <c r="F280" s="58"/>
      <c r="G280" s="23">
        <f aca="true" t="shared" si="26" ref="G280:H282">G281</f>
        <v>2730000</v>
      </c>
      <c r="H280" s="23">
        <f t="shared" si="26"/>
        <v>-144235.56</v>
      </c>
      <c r="I280" s="23"/>
      <c r="J280" s="23"/>
      <c r="K280" s="23"/>
      <c r="L280" s="23"/>
      <c r="M280" s="23"/>
      <c r="N280" s="23">
        <f aca="true" t="shared" si="27" ref="N280:P282">N281</f>
        <v>2585764.44</v>
      </c>
      <c r="O280" s="94">
        <f t="shared" si="27"/>
        <v>2784000</v>
      </c>
      <c r="P280" s="94">
        <f t="shared" si="27"/>
        <v>-144235.56</v>
      </c>
      <c r="Q280" s="94"/>
      <c r="R280" s="94"/>
      <c r="S280" s="23">
        <f>S281</f>
        <v>2639764.44</v>
      </c>
    </row>
    <row r="281" spans="1:19" ht="38.25">
      <c r="A281" s="10" t="s">
        <v>235</v>
      </c>
      <c r="B281" s="57">
        <v>921</v>
      </c>
      <c r="C281" s="57" t="s">
        <v>53</v>
      </c>
      <c r="D281" s="57" t="s">
        <v>34</v>
      </c>
      <c r="E281" s="57" t="s">
        <v>198</v>
      </c>
      <c r="F281" s="58">
        <v>600</v>
      </c>
      <c r="G281" s="23">
        <f t="shared" si="26"/>
        <v>2730000</v>
      </c>
      <c r="H281" s="23">
        <f t="shared" si="26"/>
        <v>-144235.56</v>
      </c>
      <c r="I281" s="23"/>
      <c r="J281" s="23"/>
      <c r="K281" s="23"/>
      <c r="L281" s="23"/>
      <c r="M281" s="23"/>
      <c r="N281" s="23">
        <f t="shared" si="27"/>
        <v>2585764.44</v>
      </c>
      <c r="O281" s="94">
        <f t="shared" si="27"/>
        <v>2784000</v>
      </c>
      <c r="P281" s="94">
        <f t="shared" si="27"/>
        <v>-144235.56</v>
      </c>
      <c r="Q281" s="94"/>
      <c r="R281" s="94"/>
      <c r="S281" s="23">
        <f>S282</f>
        <v>2639764.44</v>
      </c>
    </row>
    <row r="282" spans="1:19" ht="12.75">
      <c r="A282" s="10" t="s">
        <v>118</v>
      </c>
      <c r="B282" s="57">
        <v>921</v>
      </c>
      <c r="C282" s="57" t="s">
        <v>53</v>
      </c>
      <c r="D282" s="57" t="s">
        <v>34</v>
      </c>
      <c r="E282" s="57" t="s">
        <v>198</v>
      </c>
      <c r="F282" s="58">
        <v>610</v>
      </c>
      <c r="G282" s="23">
        <f t="shared" si="26"/>
        <v>2730000</v>
      </c>
      <c r="H282" s="23">
        <f t="shared" si="26"/>
        <v>-144235.56</v>
      </c>
      <c r="I282" s="23"/>
      <c r="J282" s="23"/>
      <c r="K282" s="23"/>
      <c r="L282" s="23"/>
      <c r="M282" s="23"/>
      <c r="N282" s="23">
        <f t="shared" si="27"/>
        <v>2585764.44</v>
      </c>
      <c r="O282" s="94">
        <f t="shared" si="27"/>
        <v>2784000</v>
      </c>
      <c r="P282" s="94">
        <f t="shared" si="27"/>
        <v>-144235.56</v>
      </c>
      <c r="Q282" s="94"/>
      <c r="R282" s="94"/>
      <c r="S282" s="23">
        <f>S283</f>
        <v>2639764.44</v>
      </c>
    </row>
    <row r="283" spans="1:19" ht="63.75">
      <c r="A283" s="10" t="s">
        <v>40</v>
      </c>
      <c r="B283" s="57">
        <v>921</v>
      </c>
      <c r="C283" s="57" t="s">
        <v>53</v>
      </c>
      <c r="D283" s="57" t="s">
        <v>34</v>
      </c>
      <c r="E283" s="57" t="s">
        <v>198</v>
      </c>
      <c r="F283" s="58">
        <v>611</v>
      </c>
      <c r="G283" s="23">
        <v>2730000</v>
      </c>
      <c r="H283" s="23">
        <v>-144235.56</v>
      </c>
      <c r="I283" s="23"/>
      <c r="J283" s="23"/>
      <c r="K283" s="23"/>
      <c r="L283" s="23"/>
      <c r="M283" s="23"/>
      <c r="N283" s="37">
        <f>G283+H283</f>
        <v>2585764.44</v>
      </c>
      <c r="O283" s="94">
        <v>2784000</v>
      </c>
      <c r="P283" s="24">
        <v>-144235.56</v>
      </c>
      <c r="Q283" s="24"/>
      <c r="R283" s="60"/>
      <c r="S283" s="37">
        <f>O283+P283</f>
        <v>2639764.44</v>
      </c>
    </row>
    <row r="284" spans="1:19" ht="65.25" customHeight="1">
      <c r="A284" s="101" t="s">
        <v>199</v>
      </c>
      <c r="B284" s="57">
        <v>921</v>
      </c>
      <c r="C284" s="57" t="s">
        <v>53</v>
      </c>
      <c r="D284" s="57" t="s">
        <v>34</v>
      </c>
      <c r="E284" s="57" t="s">
        <v>200</v>
      </c>
      <c r="F284" s="58"/>
      <c r="G284" s="23">
        <f aca="true" t="shared" si="28" ref="G284:H286">G285</f>
        <v>4685000</v>
      </c>
      <c r="H284" s="23">
        <f t="shared" si="28"/>
        <v>-186628</v>
      </c>
      <c r="I284" s="23"/>
      <c r="J284" s="23"/>
      <c r="K284" s="23"/>
      <c r="L284" s="23"/>
      <c r="M284" s="23"/>
      <c r="N284" s="23">
        <f aca="true" t="shared" si="29" ref="N284:P286">N285</f>
        <v>4498372</v>
      </c>
      <c r="O284" s="94">
        <f t="shared" si="29"/>
        <v>4756000</v>
      </c>
      <c r="P284" s="94">
        <f t="shared" si="29"/>
        <v>-186628</v>
      </c>
      <c r="Q284" s="94"/>
      <c r="R284" s="94"/>
      <c r="S284" s="23">
        <f>S285</f>
        <v>4569372</v>
      </c>
    </row>
    <row r="285" spans="1:19" ht="38.25">
      <c r="A285" s="10" t="s">
        <v>235</v>
      </c>
      <c r="B285" s="57">
        <v>921</v>
      </c>
      <c r="C285" s="57" t="s">
        <v>53</v>
      </c>
      <c r="D285" s="57" t="s">
        <v>34</v>
      </c>
      <c r="E285" s="57" t="s">
        <v>200</v>
      </c>
      <c r="F285" s="58">
        <v>600</v>
      </c>
      <c r="G285" s="23">
        <f t="shared" si="28"/>
        <v>4685000</v>
      </c>
      <c r="H285" s="23">
        <f t="shared" si="28"/>
        <v>-186628</v>
      </c>
      <c r="I285" s="23"/>
      <c r="J285" s="23"/>
      <c r="K285" s="23"/>
      <c r="L285" s="23"/>
      <c r="M285" s="23"/>
      <c r="N285" s="23">
        <f t="shared" si="29"/>
        <v>4498372</v>
      </c>
      <c r="O285" s="94">
        <f t="shared" si="29"/>
        <v>4756000</v>
      </c>
      <c r="P285" s="94">
        <f t="shared" si="29"/>
        <v>-186628</v>
      </c>
      <c r="Q285" s="94"/>
      <c r="R285" s="94"/>
      <c r="S285" s="23">
        <f>S286</f>
        <v>4569372</v>
      </c>
    </row>
    <row r="286" spans="1:19" ht="12.75">
      <c r="A286" s="10" t="s">
        <v>118</v>
      </c>
      <c r="B286" s="57">
        <v>921</v>
      </c>
      <c r="C286" s="57" t="s">
        <v>53</v>
      </c>
      <c r="D286" s="57" t="s">
        <v>34</v>
      </c>
      <c r="E286" s="57" t="s">
        <v>200</v>
      </c>
      <c r="F286" s="58">
        <v>610</v>
      </c>
      <c r="G286" s="23">
        <f t="shared" si="28"/>
        <v>4685000</v>
      </c>
      <c r="H286" s="23">
        <f t="shared" si="28"/>
        <v>-186628</v>
      </c>
      <c r="I286" s="23"/>
      <c r="J286" s="23"/>
      <c r="K286" s="23"/>
      <c r="L286" s="23"/>
      <c r="M286" s="23"/>
      <c r="N286" s="23">
        <f t="shared" si="29"/>
        <v>4498372</v>
      </c>
      <c r="O286" s="94">
        <f t="shared" si="29"/>
        <v>4756000</v>
      </c>
      <c r="P286" s="94">
        <f t="shared" si="29"/>
        <v>-186628</v>
      </c>
      <c r="Q286" s="94"/>
      <c r="R286" s="94"/>
      <c r="S286" s="23">
        <f>S287</f>
        <v>4569372</v>
      </c>
    </row>
    <row r="287" spans="1:19" ht="63.75">
      <c r="A287" s="10" t="s">
        <v>40</v>
      </c>
      <c r="B287" s="57">
        <v>921</v>
      </c>
      <c r="C287" s="57" t="s">
        <v>53</v>
      </c>
      <c r="D287" s="57" t="s">
        <v>34</v>
      </c>
      <c r="E287" s="57" t="s">
        <v>200</v>
      </c>
      <c r="F287" s="58">
        <v>611</v>
      </c>
      <c r="G287" s="23">
        <v>4685000</v>
      </c>
      <c r="H287" s="23">
        <v>-186628</v>
      </c>
      <c r="I287" s="23"/>
      <c r="J287" s="23"/>
      <c r="K287" s="23"/>
      <c r="L287" s="23"/>
      <c r="M287" s="23"/>
      <c r="N287" s="37">
        <f>G287+H287</f>
        <v>4498372</v>
      </c>
      <c r="O287" s="94">
        <v>4756000</v>
      </c>
      <c r="P287" s="24">
        <v>-186628</v>
      </c>
      <c r="Q287" s="24"/>
      <c r="R287" s="60"/>
      <c r="S287" s="37">
        <f>O287+P287</f>
        <v>4569372</v>
      </c>
    </row>
    <row r="288" spans="1:19" ht="76.5">
      <c r="A288" s="101" t="s">
        <v>201</v>
      </c>
      <c r="B288" s="57">
        <v>921</v>
      </c>
      <c r="C288" s="57" t="s">
        <v>53</v>
      </c>
      <c r="D288" s="57" t="s">
        <v>34</v>
      </c>
      <c r="E288" s="57" t="s">
        <v>202</v>
      </c>
      <c r="F288" s="58"/>
      <c r="G288" s="23">
        <f aca="true" t="shared" si="30" ref="G288:H290">G289</f>
        <v>2695000</v>
      </c>
      <c r="H288" s="23">
        <f t="shared" si="30"/>
        <v>-109813.56</v>
      </c>
      <c r="I288" s="23"/>
      <c r="J288" s="23"/>
      <c r="K288" s="23"/>
      <c r="L288" s="23"/>
      <c r="M288" s="23"/>
      <c r="N288" s="23">
        <f aca="true" t="shared" si="31" ref="N288:P290">N289</f>
        <v>2585186.44</v>
      </c>
      <c r="O288" s="94">
        <f t="shared" si="31"/>
        <v>2740000</v>
      </c>
      <c r="P288" s="94">
        <f t="shared" si="31"/>
        <v>-109813.56</v>
      </c>
      <c r="Q288" s="94"/>
      <c r="R288" s="94"/>
      <c r="S288" s="23">
        <f>S289</f>
        <v>2630186.44</v>
      </c>
    </row>
    <row r="289" spans="1:19" ht="38.25">
      <c r="A289" s="10" t="s">
        <v>235</v>
      </c>
      <c r="B289" s="57">
        <v>921</v>
      </c>
      <c r="C289" s="57" t="s">
        <v>53</v>
      </c>
      <c r="D289" s="57" t="s">
        <v>34</v>
      </c>
      <c r="E289" s="57" t="s">
        <v>202</v>
      </c>
      <c r="F289" s="58">
        <v>600</v>
      </c>
      <c r="G289" s="23">
        <f t="shared" si="30"/>
        <v>2695000</v>
      </c>
      <c r="H289" s="23">
        <f t="shared" si="30"/>
        <v>-109813.56</v>
      </c>
      <c r="I289" s="23"/>
      <c r="J289" s="23"/>
      <c r="K289" s="23"/>
      <c r="L289" s="23"/>
      <c r="M289" s="23"/>
      <c r="N289" s="23">
        <f t="shared" si="31"/>
        <v>2585186.44</v>
      </c>
      <c r="O289" s="94">
        <f t="shared" si="31"/>
        <v>2740000</v>
      </c>
      <c r="P289" s="94">
        <f t="shared" si="31"/>
        <v>-109813.56</v>
      </c>
      <c r="Q289" s="94"/>
      <c r="R289" s="94"/>
      <c r="S289" s="23">
        <f>S290</f>
        <v>2630186.44</v>
      </c>
    </row>
    <row r="290" spans="1:19" ht="12.75">
      <c r="A290" s="10" t="s">
        <v>118</v>
      </c>
      <c r="B290" s="57">
        <v>921</v>
      </c>
      <c r="C290" s="57" t="s">
        <v>53</v>
      </c>
      <c r="D290" s="57" t="s">
        <v>34</v>
      </c>
      <c r="E290" s="57" t="s">
        <v>202</v>
      </c>
      <c r="F290" s="58">
        <v>610</v>
      </c>
      <c r="G290" s="23">
        <f t="shared" si="30"/>
        <v>2695000</v>
      </c>
      <c r="H290" s="23">
        <f t="shared" si="30"/>
        <v>-109813.56</v>
      </c>
      <c r="I290" s="23"/>
      <c r="J290" s="23"/>
      <c r="K290" s="23"/>
      <c r="L290" s="23"/>
      <c r="M290" s="23"/>
      <c r="N290" s="23">
        <f t="shared" si="31"/>
        <v>2585186.44</v>
      </c>
      <c r="O290" s="94">
        <f t="shared" si="31"/>
        <v>2740000</v>
      </c>
      <c r="P290" s="94">
        <f t="shared" si="31"/>
        <v>-109813.56</v>
      </c>
      <c r="Q290" s="94"/>
      <c r="R290" s="94"/>
      <c r="S290" s="23">
        <f>S291</f>
        <v>2630186.44</v>
      </c>
    </row>
    <row r="291" spans="1:19" ht="63.75">
      <c r="A291" s="10" t="s">
        <v>40</v>
      </c>
      <c r="B291" s="57">
        <v>921</v>
      </c>
      <c r="C291" s="57" t="s">
        <v>53</v>
      </c>
      <c r="D291" s="57" t="s">
        <v>34</v>
      </c>
      <c r="E291" s="57" t="s">
        <v>202</v>
      </c>
      <c r="F291" s="58">
        <v>611</v>
      </c>
      <c r="G291" s="23">
        <v>2695000</v>
      </c>
      <c r="H291" s="23">
        <v>-109813.56</v>
      </c>
      <c r="I291" s="23"/>
      <c r="J291" s="23"/>
      <c r="K291" s="23"/>
      <c r="L291" s="23"/>
      <c r="M291" s="23"/>
      <c r="N291" s="37">
        <f>G291+H291</f>
        <v>2585186.44</v>
      </c>
      <c r="O291" s="94">
        <v>2740000</v>
      </c>
      <c r="P291" s="24">
        <v>-109813.56</v>
      </c>
      <c r="Q291" s="24"/>
      <c r="R291" s="60"/>
      <c r="S291" s="37">
        <f>O291+P291</f>
        <v>2630186.44</v>
      </c>
    </row>
    <row r="292" spans="1:19" ht="65.25" customHeight="1">
      <c r="A292" s="101" t="s">
        <v>203</v>
      </c>
      <c r="B292" s="57">
        <v>921</v>
      </c>
      <c r="C292" s="57" t="s">
        <v>53</v>
      </c>
      <c r="D292" s="57" t="s">
        <v>34</v>
      </c>
      <c r="E292" s="57" t="s">
        <v>204</v>
      </c>
      <c r="F292" s="58"/>
      <c r="G292" s="23">
        <f aca="true" t="shared" si="32" ref="G292:H294">G293</f>
        <v>2480000</v>
      </c>
      <c r="H292" s="23">
        <f t="shared" si="32"/>
        <v>-90409.56</v>
      </c>
      <c r="I292" s="23"/>
      <c r="J292" s="23"/>
      <c r="K292" s="23"/>
      <c r="L292" s="23"/>
      <c r="M292" s="23"/>
      <c r="N292" s="23">
        <f aca="true" t="shared" si="33" ref="N292:P294">N293</f>
        <v>2389590.44</v>
      </c>
      <c r="O292" s="94">
        <f t="shared" si="33"/>
        <v>2525000</v>
      </c>
      <c r="P292" s="94">
        <f t="shared" si="33"/>
        <v>-90409.56</v>
      </c>
      <c r="Q292" s="94"/>
      <c r="R292" s="94"/>
      <c r="S292" s="23">
        <f>S293</f>
        <v>2434590.44</v>
      </c>
    </row>
    <row r="293" spans="1:19" ht="38.25">
      <c r="A293" s="10" t="s">
        <v>235</v>
      </c>
      <c r="B293" s="57">
        <v>921</v>
      </c>
      <c r="C293" s="57" t="s">
        <v>53</v>
      </c>
      <c r="D293" s="57" t="s">
        <v>34</v>
      </c>
      <c r="E293" s="57" t="s">
        <v>204</v>
      </c>
      <c r="F293" s="58">
        <v>600</v>
      </c>
      <c r="G293" s="23">
        <f t="shared" si="32"/>
        <v>2480000</v>
      </c>
      <c r="H293" s="23">
        <f t="shared" si="32"/>
        <v>-90409.56</v>
      </c>
      <c r="I293" s="23"/>
      <c r="J293" s="23"/>
      <c r="K293" s="23"/>
      <c r="L293" s="23"/>
      <c r="M293" s="23"/>
      <c r="N293" s="23">
        <f t="shared" si="33"/>
        <v>2389590.44</v>
      </c>
      <c r="O293" s="94">
        <f t="shared" si="33"/>
        <v>2525000</v>
      </c>
      <c r="P293" s="94">
        <f t="shared" si="33"/>
        <v>-90409.56</v>
      </c>
      <c r="Q293" s="94"/>
      <c r="R293" s="94"/>
      <c r="S293" s="23">
        <f>S294</f>
        <v>2434590.44</v>
      </c>
    </row>
    <row r="294" spans="1:19" ht="12.75">
      <c r="A294" s="10" t="s">
        <v>118</v>
      </c>
      <c r="B294" s="57">
        <v>921</v>
      </c>
      <c r="C294" s="57" t="s">
        <v>53</v>
      </c>
      <c r="D294" s="57" t="s">
        <v>34</v>
      </c>
      <c r="E294" s="57" t="s">
        <v>204</v>
      </c>
      <c r="F294" s="58">
        <v>610</v>
      </c>
      <c r="G294" s="23">
        <f t="shared" si="32"/>
        <v>2480000</v>
      </c>
      <c r="H294" s="23">
        <f t="shared" si="32"/>
        <v>-90409.56</v>
      </c>
      <c r="I294" s="23"/>
      <c r="J294" s="23"/>
      <c r="K294" s="23"/>
      <c r="L294" s="23"/>
      <c r="M294" s="23"/>
      <c r="N294" s="23">
        <f t="shared" si="33"/>
        <v>2389590.44</v>
      </c>
      <c r="O294" s="94">
        <f t="shared" si="33"/>
        <v>2525000</v>
      </c>
      <c r="P294" s="94">
        <f t="shared" si="33"/>
        <v>-90409.56</v>
      </c>
      <c r="Q294" s="94"/>
      <c r="R294" s="94"/>
      <c r="S294" s="23">
        <f>S295</f>
        <v>2434590.44</v>
      </c>
    </row>
    <row r="295" spans="1:19" ht="63.75">
      <c r="A295" s="10" t="s">
        <v>40</v>
      </c>
      <c r="B295" s="57">
        <v>921</v>
      </c>
      <c r="C295" s="57" t="s">
        <v>53</v>
      </c>
      <c r="D295" s="57" t="s">
        <v>34</v>
      </c>
      <c r="E295" s="57" t="s">
        <v>204</v>
      </c>
      <c r="F295" s="58">
        <v>611</v>
      </c>
      <c r="G295" s="23">
        <v>2480000</v>
      </c>
      <c r="H295" s="23">
        <v>-90409.56</v>
      </c>
      <c r="I295" s="23"/>
      <c r="J295" s="23"/>
      <c r="K295" s="23"/>
      <c r="L295" s="23"/>
      <c r="M295" s="23"/>
      <c r="N295" s="37">
        <f>G295+H295</f>
        <v>2389590.44</v>
      </c>
      <c r="O295" s="94">
        <v>2525000</v>
      </c>
      <c r="P295" s="24">
        <v>-90409.56</v>
      </c>
      <c r="Q295" s="24"/>
      <c r="R295" s="60"/>
      <c r="S295" s="37">
        <f>O295+P295</f>
        <v>2434590.44</v>
      </c>
    </row>
    <row r="296" spans="1:19" ht="76.5">
      <c r="A296" s="101" t="s">
        <v>205</v>
      </c>
      <c r="B296" s="57">
        <v>921</v>
      </c>
      <c r="C296" s="57" t="s">
        <v>53</v>
      </c>
      <c r="D296" s="57" t="s">
        <v>34</v>
      </c>
      <c r="E296" s="57" t="s">
        <v>206</v>
      </c>
      <c r="F296" s="58"/>
      <c r="G296" s="23">
        <f aca="true" t="shared" si="34" ref="G296:H298">G297</f>
        <v>3028000</v>
      </c>
      <c r="H296" s="23">
        <f t="shared" si="34"/>
        <v>-118235.56</v>
      </c>
      <c r="I296" s="23"/>
      <c r="J296" s="23"/>
      <c r="K296" s="23"/>
      <c r="L296" s="23"/>
      <c r="M296" s="23"/>
      <c r="N296" s="23">
        <f aca="true" t="shared" si="35" ref="N296:P298">N297</f>
        <v>2909764.44</v>
      </c>
      <c r="O296" s="94">
        <f t="shared" si="35"/>
        <v>3086000</v>
      </c>
      <c r="P296" s="94">
        <f t="shared" si="35"/>
        <v>-118235.56</v>
      </c>
      <c r="Q296" s="94"/>
      <c r="R296" s="94"/>
      <c r="S296" s="23">
        <f>S297</f>
        <v>2967764.44</v>
      </c>
    </row>
    <row r="297" spans="1:19" ht="38.25">
      <c r="A297" s="10" t="s">
        <v>235</v>
      </c>
      <c r="B297" s="57">
        <v>921</v>
      </c>
      <c r="C297" s="57" t="s">
        <v>53</v>
      </c>
      <c r="D297" s="57" t="s">
        <v>34</v>
      </c>
      <c r="E297" s="57" t="s">
        <v>206</v>
      </c>
      <c r="F297" s="58">
        <v>600</v>
      </c>
      <c r="G297" s="23">
        <f t="shared" si="34"/>
        <v>3028000</v>
      </c>
      <c r="H297" s="23">
        <f t="shared" si="34"/>
        <v>-118235.56</v>
      </c>
      <c r="I297" s="23"/>
      <c r="J297" s="23"/>
      <c r="K297" s="23"/>
      <c r="L297" s="23"/>
      <c r="M297" s="23"/>
      <c r="N297" s="23">
        <f t="shared" si="35"/>
        <v>2909764.44</v>
      </c>
      <c r="O297" s="94">
        <f t="shared" si="35"/>
        <v>3086000</v>
      </c>
      <c r="P297" s="94">
        <f t="shared" si="35"/>
        <v>-118235.56</v>
      </c>
      <c r="Q297" s="94"/>
      <c r="R297" s="94"/>
      <c r="S297" s="23">
        <f>S298</f>
        <v>2967764.44</v>
      </c>
    </row>
    <row r="298" spans="1:19" ht="12.75">
      <c r="A298" s="10" t="s">
        <v>118</v>
      </c>
      <c r="B298" s="57">
        <v>921</v>
      </c>
      <c r="C298" s="57" t="s">
        <v>53</v>
      </c>
      <c r="D298" s="57" t="s">
        <v>34</v>
      </c>
      <c r="E298" s="57" t="s">
        <v>206</v>
      </c>
      <c r="F298" s="58">
        <v>610</v>
      </c>
      <c r="G298" s="23">
        <f t="shared" si="34"/>
        <v>3028000</v>
      </c>
      <c r="H298" s="23">
        <f t="shared" si="34"/>
        <v>-118235.56</v>
      </c>
      <c r="I298" s="23"/>
      <c r="J298" s="23"/>
      <c r="K298" s="23"/>
      <c r="L298" s="23"/>
      <c r="M298" s="23"/>
      <c r="N298" s="23">
        <f t="shared" si="35"/>
        <v>2909764.44</v>
      </c>
      <c r="O298" s="94">
        <f t="shared" si="35"/>
        <v>3086000</v>
      </c>
      <c r="P298" s="94">
        <f t="shared" si="35"/>
        <v>-118235.56</v>
      </c>
      <c r="Q298" s="94"/>
      <c r="R298" s="94"/>
      <c r="S298" s="23">
        <f>S299</f>
        <v>2967764.44</v>
      </c>
    </row>
    <row r="299" spans="1:19" ht="63.75">
      <c r="A299" s="10" t="s">
        <v>40</v>
      </c>
      <c r="B299" s="57">
        <v>921</v>
      </c>
      <c r="C299" s="57" t="s">
        <v>53</v>
      </c>
      <c r="D299" s="57" t="s">
        <v>34</v>
      </c>
      <c r="E299" s="57" t="s">
        <v>206</v>
      </c>
      <c r="F299" s="58">
        <v>611</v>
      </c>
      <c r="G299" s="23">
        <v>3028000</v>
      </c>
      <c r="H299" s="23">
        <v>-118235.56</v>
      </c>
      <c r="I299" s="23"/>
      <c r="J299" s="23"/>
      <c r="K299" s="23"/>
      <c r="L299" s="23"/>
      <c r="M299" s="23"/>
      <c r="N299" s="37">
        <f>G299+H299</f>
        <v>2909764.44</v>
      </c>
      <c r="O299" s="94">
        <v>3086000</v>
      </c>
      <c r="P299" s="24">
        <v>-118235.56</v>
      </c>
      <c r="Q299" s="24"/>
      <c r="R299" s="60"/>
      <c r="S299" s="37">
        <f>O299+P299</f>
        <v>2967764.44</v>
      </c>
    </row>
    <row r="300" spans="1:19" ht="76.5">
      <c r="A300" s="101" t="s">
        <v>207</v>
      </c>
      <c r="B300" s="57">
        <v>921</v>
      </c>
      <c r="C300" s="57" t="s">
        <v>53</v>
      </c>
      <c r="D300" s="57" t="s">
        <v>34</v>
      </c>
      <c r="E300" s="57" t="s">
        <v>208</v>
      </c>
      <c r="F300" s="58"/>
      <c r="G300" s="23">
        <f aca="true" t="shared" si="36" ref="G300:H302">G301</f>
        <v>5151272</v>
      </c>
      <c r="H300" s="23">
        <f t="shared" si="36"/>
        <v>-134235.56</v>
      </c>
      <c r="I300" s="23"/>
      <c r="J300" s="23"/>
      <c r="K300" s="23"/>
      <c r="L300" s="23"/>
      <c r="M300" s="23"/>
      <c r="N300" s="23">
        <f aca="true" t="shared" si="37" ref="N300:P302">N301</f>
        <v>5017036.44</v>
      </c>
      <c r="O300" s="94">
        <f t="shared" si="37"/>
        <v>5271272</v>
      </c>
      <c r="P300" s="94">
        <f t="shared" si="37"/>
        <v>-134235.56</v>
      </c>
      <c r="Q300" s="94"/>
      <c r="R300" s="94"/>
      <c r="S300" s="23">
        <f>S301</f>
        <v>5137036.44</v>
      </c>
    </row>
    <row r="301" spans="1:19" ht="38.25">
      <c r="A301" s="10" t="s">
        <v>235</v>
      </c>
      <c r="B301" s="57">
        <v>921</v>
      </c>
      <c r="C301" s="57" t="s">
        <v>53</v>
      </c>
      <c r="D301" s="57" t="s">
        <v>34</v>
      </c>
      <c r="E301" s="57" t="s">
        <v>208</v>
      </c>
      <c r="F301" s="58">
        <v>600</v>
      </c>
      <c r="G301" s="23">
        <f t="shared" si="36"/>
        <v>5151272</v>
      </c>
      <c r="H301" s="23">
        <f t="shared" si="36"/>
        <v>-134235.56</v>
      </c>
      <c r="I301" s="23"/>
      <c r="J301" s="23"/>
      <c r="K301" s="23"/>
      <c r="L301" s="23"/>
      <c r="M301" s="23"/>
      <c r="N301" s="23">
        <f t="shared" si="37"/>
        <v>5017036.44</v>
      </c>
      <c r="O301" s="94">
        <f t="shared" si="37"/>
        <v>5271272</v>
      </c>
      <c r="P301" s="94">
        <f t="shared" si="37"/>
        <v>-134235.56</v>
      </c>
      <c r="Q301" s="94"/>
      <c r="R301" s="94"/>
      <c r="S301" s="23">
        <f>S302</f>
        <v>5137036.44</v>
      </c>
    </row>
    <row r="302" spans="1:19" ht="12.75">
      <c r="A302" s="10" t="s">
        <v>118</v>
      </c>
      <c r="B302" s="57">
        <v>921</v>
      </c>
      <c r="C302" s="57" t="s">
        <v>53</v>
      </c>
      <c r="D302" s="57" t="s">
        <v>34</v>
      </c>
      <c r="E302" s="57" t="s">
        <v>208</v>
      </c>
      <c r="F302" s="58">
        <v>610</v>
      </c>
      <c r="G302" s="23">
        <f t="shared" si="36"/>
        <v>5151272</v>
      </c>
      <c r="H302" s="23">
        <f t="shared" si="36"/>
        <v>-134235.56</v>
      </c>
      <c r="I302" s="23"/>
      <c r="J302" s="23"/>
      <c r="K302" s="23"/>
      <c r="L302" s="23"/>
      <c r="M302" s="23"/>
      <c r="N302" s="23">
        <f t="shared" si="37"/>
        <v>5017036.44</v>
      </c>
      <c r="O302" s="94">
        <f t="shared" si="37"/>
        <v>5271272</v>
      </c>
      <c r="P302" s="94">
        <f t="shared" si="37"/>
        <v>-134235.56</v>
      </c>
      <c r="Q302" s="94"/>
      <c r="R302" s="94"/>
      <c r="S302" s="23">
        <f>S303</f>
        <v>5137036.44</v>
      </c>
    </row>
    <row r="303" spans="1:19" ht="63.75">
      <c r="A303" s="10" t="s">
        <v>40</v>
      </c>
      <c r="B303" s="57">
        <v>921</v>
      </c>
      <c r="C303" s="57" t="s">
        <v>53</v>
      </c>
      <c r="D303" s="57" t="s">
        <v>34</v>
      </c>
      <c r="E303" s="57" t="s">
        <v>208</v>
      </c>
      <c r="F303" s="58">
        <v>611</v>
      </c>
      <c r="G303" s="23">
        <v>5151272</v>
      </c>
      <c r="H303" s="23">
        <v>-134235.56</v>
      </c>
      <c r="I303" s="23"/>
      <c r="J303" s="23"/>
      <c r="K303" s="23"/>
      <c r="L303" s="23"/>
      <c r="M303" s="23"/>
      <c r="N303" s="37">
        <f>G303+H303</f>
        <v>5017036.44</v>
      </c>
      <c r="O303" s="94">
        <v>5271272</v>
      </c>
      <c r="P303" s="24">
        <v>-134235.56</v>
      </c>
      <c r="Q303" s="24"/>
      <c r="R303" s="60"/>
      <c r="S303" s="37">
        <f>O303+P303</f>
        <v>5137036.44</v>
      </c>
    </row>
    <row r="304" spans="1:19" ht="76.5">
      <c r="A304" s="101" t="s">
        <v>209</v>
      </c>
      <c r="B304" s="57">
        <v>921</v>
      </c>
      <c r="C304" s="57" t="s">
        <v>53</v>
      </c>
      <c r="D304" s="57" t="s">
        <v>34</v>
      </c>
      <c r="E304" s="57" t="s">
        <v>210</v>
      </c>
      <c r="F304" s="58"/>
      <c r="G304" s="23">
        <f aca="true" t="shared" si="38" ref="G304:H306">G305</f>
        <v>2569938</v>
      </c>
      <c r="H304" s="23">
        <f t="shared" si="38"/>
        <v>-106764.56</v>
      </c>
      <c r="I304" s="23"/>
      <c r="J304" s="23"/>
      <c r="K304" s="23"/>
      <c r="L304" s="23"/>
      <c r="M304" s="23"/>
      <c r="N304" s="23">
        <f aca="true" t="shared" si="39" ref="N304:P306">N305</f>
        <v>2463173.44</v>
      </c>
      <c r="O304" s="94">
        <f t="shared" si="39"/>
        <v>2569660</v>
      </c>
      <c r="P304" s="94">
        <f t="shared" si="39"/>
        <v>-106764.56</v>
      </c>
      <c r="Q304" s="94"/>
      <c r="R304" s="94"/>
      <c r="S304" s="23">
        <f>S305</f>
        <v>2462895.44</v>
      </c>
    </row>
    <row r="305" spans="1:19" ht="38.25">
      <c r="A305" s="10" t="s">
        <v>235</v>
      </c>
      <c r="B305" s="57">
        <v>921</v>
      </c>
      <c r="C305" s="57" t="s">
        <v>53</v>
      </c>
      <c r="D305" s="57" t="s">
        <v>34</v>
      </c>
      <c r="E305" s="57" t="s">
        <v>210</v>
      </c>
      <c r="F305" s="58">
        <v>600</v>
      </c>
      <c r="G305" s="23">
        <f t="shared" si="38"/>
        <v>2569938</v>
      </c>
      <c r="H305" s="23">
        <f t="shared" si="38"/>
        <v>-106764.56</v>
      </c>
      <c r="I305" s="23"/>
      <c r="J305" s="23"/>
      <c r="K305" s="23"/>
      <c r="L305" s="23"/>
      <c r="M305" s="23"/>
      <c r="N305" s="23">
        <f t="shared" si="39"/>
        <v>2463173.44</v>
      </c>
      <c r="O305" s="94">
        <f t="shared" si="39"/>
        <v>2569660</v>
      </c>
      <c r="P305" s="94">
        <f t="shared" si="39"/>
        <v>-106764.56</v>
      </c>
      <c r="Q305" s="94"/>
      <c r="R305" s="94"/>
      <c r="S305" s="23">
        <f>S306</f>
        <v>2462895.44</v>
      </c>
    </row>
    <row r="306" spans="1:19" ht="12.75">
      <c r="A306" s="10" t="s">
        <v>118</v>
      </c>
      <c r="B306" s="57">
        <v>921</v>
      </c>
      <c r="C306" s="57" t="s">
        <v>53</v>
      </c>
      <c r="D306" s="57" t="s">
        <v>34</v>
      </c>
      <c r="E306" s="57" t="s">
        <v>210</v>
      </c>
      <c r="F306" s="58">
        <v>610</v>
      </c>
      <c r="G306" s="23">
        <f t="shared" si="38"/>
        <v>2569938</v>
      </c>
      <c r="H306" s="23">
        <f t="shared" si="38"/>
        <v>-106764.56</v>
      </c>
      <c r="I306" s="23"/>
      <c r="J306" s="23"/>
      <c r="K306" s="23"/>
      <c r="L306" s="23"/>
      <c r="M306" s="23"/>
      <c r="N306" s="23">
        <f t="shared" si="39"/>
        <v>2463173.44</v>
      </c>
      <c r="O306" s="94">
        <f t="shared" si="39"/>
        <v>2569660</v>
      </c>
      <c r="P306" s="94">
        <f t="shared" si="39"/>
        <v>-106764.56</v>
      </c>
      <c r="Q306" s="94"/>
      <c r="R306" s="94"/>
      <c r="S306" s="23">
        <f>S307</f>
        <v>2462895.44</v>
      </c>
    </row>
    <row r="307" spans="1:19" ht="63.75">
      <c r="A307" s="10" t="s">
        <v>40</v>
      </c>
      <c r="B307" s="57">
        <v>921</v>
      </c>
      <c r="C307" s="57" t="s">
        <v>53</v>
      </c>
      <c r="D307" s="57" t="s">
        <v>34</v>
      </c>
      <c r="E307" s="57" t="s">
        <v>210</v>
      </c>
      <c r="F307" s="58">
        <v>611</v>
      </c>
      <c r="G307" s="23">
        <v>2569938</v>
      </c>
      <c r="H307" s="23">
        <v>-106764.56</v>
      </c>
      <c r="I307" s="23"/>
      <c r="J307" s="23"/>
      <c r="K307" s="23"/>
      <c r="L307" s="23"/>
      <c r="M307" s="23"/>
      <c r="N307" s="37">
        <f>G307+H307</f>
        <v>2463173.44</v>
      </c>
      <c r="O307" s="94">
        <v>2569660</v>
      </c>
      <c r="P307" s="24">
        <v>-106764.56</v>
      </c>
      <c r="Q307" s="24"/>
      <c r="R307" s="60"/>
      <c r="S307" s="37">
        <f>O307+P307</f>
        <v>2462895.44</v>
      </c>
    </row>
    <row r="308" spans="1:19" ht="76.5">
      <c r="A308" s="101" t="s">
        <v>211</v>
      </c>
      <c r="B308" s="57">
        <v>921</v>
      </c>
      <c r="C308" s="57" t="s">
        <v>53</v>
      </c>
      <c r="D308" s="57" t="s">
        <v>34</v>
      </c>
      <c r="E308" s="57" t="s">
        <v>212</v>
      </c>
      <c r="F308" s="58"/>
      <c r="G308" s="23">
        <f aca="true" t="shared" si="40" ref="G308:H310">G309</f>
        <v>6410000</v>
      </c>
      <c r="H308" s="23">
        <f t="shared" si="40"/>
        <v>-236663.68</v>
      </c>
      <c r="I308" s="23"/>
      <c r="J308" s="23"/>
      <c r="K308" s="23"/>
      <c r="L308" s="23"/>
      <c r="M308" s="23"/>
      <c r="N308" s="23">
        <f aca="true" t="shared" si="41" ref="N308:P310">N309</f>
        <v>6173336.32</v>
      </c>
      <c r="O308" s="94">
        <f t="shared" si="41"/>
        <v>6531000</v>
      </c>
      <c r="P308" s="94">
        <f t="shared" si="41"/>
        <v>-236663.68</v>
      </c>
      <c r="Q308" s="94"/>
      <c r="R308" s="94"/>
      <c r="S308" s="23">
        <f>S309</f>
        <v>6294336.32</v>
      </c>
    </row>
    <row r="309" spans="1:19" ht="38.25">
      <c r="A309" s="10" t="s">
        <v>235</v>
      </c>
      <c r="B309" s="57">
        <v>921</v>
      </c>
      <c r="C309" s="57" t="s">
        <v>53</v>
      </c>
      <c r="D309" s="57" t="s">
        <v>34</v>
      </c>
      <c r="E309" s="57" t="s">
        <v>212</v>
      </c>
      <c r="F309" s="58">
        <v>600</v>
      </c>
      <c r="G309" s="23">
        <f t="shared" si="40"/>
        <v>6410000</v>
      </c>
      <c r="H309" s="23">
        <f t="shared" si="40"/>
        <v>-236663.68</v>
      </c>
      <c r="I309" s="23"/>
      <c r="J309" s="23"/>
      <c r="K309" s="23"/>
      <c r="L309" s="23"/>
      <c r="M309" s="23"/>
      <c r="N309" s="23">
        <f t="shared" si="41"/>
        <v>6173336.32</v>
      </c>
      <c r="O309" s="94">
        <f t="shared" si="41"/>
        <v>6531000</v>
      </c>
      <c r="P309" s="94">
        <f t="shared" si="41"/>
        <v>-236663.68</v>
      </c>
      <c r="Q309" s="94"/>
      <c r="R309" s="94"/>
      <c r="S309" s="23">
        <f>S310</f>
        <v>6294336.32</v>
      </c>
    </row>
    <row r="310" spans="1:19" ht="12.75">
      <c r="A310" s="10" t="s">
        <v>118</v>
      </c>
      <c r="B310" s="57">
        <v>921</v>
      </c>
      <c r="C310" s="57" t="s">
        <v>53</v>
      </c>
      <c r="D310" s="57" t="s">
        <v>34</v>
      </c>
      <c r="E310" s="57" t="s">
        <v>212</v>
      </c>
      <c r="F310" s="58">
        <v>610</v>
      </c>
      <c r="G310" s="23">
        <f t="shared" si="40"/>
        <v>6410000</v>
      </c>
      <c r="H310" s="23">
        <f t="shared" si="40"/>
        <v>-236663.68</v>
      </c>
      <c r="I310" s="23"/>
      <c r="J310" s="23"/>
      <c r="K310" s="23"/>
      <c r="L310" s="23"/>
      <c r="M310" s="23"/>
      <c r="N310" s="23">
        <f t="shared" si="41"/>
        <v>6173336.32</v>
      </c>
      <c r="O310" s="94">
        <f t="shared" si="41"/>
        <v>6531000</v>
      </c>
      <c r="P310" s="94">
        <f t="shared" si="41"/>
        <v>-236663.68</v>
      </c>
      <c r="Q310" s="94"/>
      <c r="R310" s="94"/>
      <c r="S310" s="23">
        <f>S311</f>
        <v>6294336.32</v>
      </c>
    </row>
    <row r="311" spans="1:19" ht="63.75">
      <c r="A311" s="10" t="s">
        <v>40</v>
      </c>
      <c r="B311" s="57">
        <v>921</v>
      </c>
      <c r="C311" s="57" t="s">
        <v>53</v>
      </c>
      <c r="D311" s="57" t="s">
        <v>34</v>
      </c>
      <c r="E311" s="57" t="s">
        <v>212</v>
      </c>
      <c r="F311" s="58">
        <v>611</v>
      </c>
      <c r="G311" s="23">
        <v>6410000</v>
      </c>
      <c r="H311" s="23">
        <v>-236663.68</v>
      </c>
      <c r="I311" s="23"/>
      <c r="J311" s="23"/>
      <c r="K311" s="23"/>
      <c r="L311" s="23"/>
      <c r="M311" s="23"/>
      <c r="N311" s="37">
        <f>G311+H311</f>
        <v>6173336.32</v>
      </c>
      <c r="O311" s="94">
        <v>6531000</v>
      </c>
      <c r="P311" s="24">
        <v>-236663.68</v>
      </c>
      <c r="Q311" s="24"/>
      <c r="R311" s="60"/>
      <c r="S311" s="37">
        <f>O311+P311</f>
        <v>6294336.32</v>
      </c>
    </row>
    <row r="312" spans="1:19" ht="76.5">
      <c r="A312" s="101" t="s">
        <v>213</v>
      </c>
      <c r="B312" s="57">
        <v>921</v>
      </c>
      <c r="C312" s="57" t="s">
        <v>53</v>
      </c>
      <c r="D312" s="57" t="s">
        <v>34</v>
      </c>
      <c r="E312" s="57" t="s">
        <v>214</v>
      </c>
      <c r="F312" s="58"/>
      <c r="G312" s="23">
        <f aca="true" t="shared" si="42" ref="G312:H314">G313</f>
        <v>2764000</v>
      </c>
      <c r="H312" s="23">
        <f t="shared" si="42"/>
        <v>-88204</v>
      </c>
      <c r="I312" s="23"/>
      <c r="J312" s="23"/>
      <c r="K312" s="23"/>
      <c r="L312" s="23"/>
      <c r="M312" s="23"/>
      <c r="N312" s="23">
        <f aca="true" t="shared" si="43" ref="N312:P314">N313</f>
        <v>2675796</v>
      </c>
      <c r="O312" s="94">
        <f t="shared" si="43"/>
        <v>2818000</v>
      </c>
      <c r="P312" s="94">
        <f t="shared" si="43"/>
        <v>-88204</v>
      </c>
      <c r="Q312" s="94"/>
      <c r="R312" s="94"/>
      <c r="S312" s="23">
        <f>S313</f>
        <v>2729796</v>
      </c>
    </row>
    <row r="313" spans="1:19" ht="38.25">
      <c r="A313" s="10" t="s">
        <v>235</v>
      </c>
      <c r="B313" s="57">
        <v>921</v>
      </c>
      <c r="C313" s="57" t="s">
        <v>53</v>
      </c>
      <c r="D313" s="57" t="s">
        <v>34</v>
      </c>
      <c r="E313" s="57" t="s">
        <v>214</v>
      </c>
      <c r="F313" s="58">
        <v>600</v>
      </c>
      <c r="G313" s="23">
        <f t="shared" si="42"/>
        <v>2764000</v>
      </c>
      <c r="H313" s="23">
        <f t="shared" si="42"/>
        <v>-88204</v>
      </c>
      <c r="I313" s="23"/>
      <c r="J313" s="23"/>
      <c r="K313" s="23"/>
      <c r="L313" s="23"/>
      <c r="M313" s="23"/>
      <c r="N313" s="23">
        <f t="shared" si="43"/>
        <v>2675796</v>
      </c>
      <c r="O313" s="94">
        <f t="shared" si="43"/>
        <v>2818000</v>
      </c>
      <c r="P313" s="94">
        <f t="shared" si="43"/>
        <v>-88204</v>
      </c>
      <c r="Q313" s="94"/>
      <c r="R313" s="94"/>
      <c r="S313" s="23">
        <f>S314</f>
        <v>2729796</v>
      </c>
    </row>
    <row r="314" spans="1:19" ht="12.75">
      <c r="A314" s="10" t="s">
        <v>118</v>
      </c>
      <c r="B314" s="57">
        <v>921</v>
      </c>
      <c r="C314" s="57" t="s">
        <v>53</v>
      </c>
      <c r="D314" s="57" t="s">
        <v>34</v>
      </c>
      <c r="E314" s="57" t="s">
        <v>214</v>
      </c>
      <c r="F314" s="58">
        <v>610</v>
      </c>
      <c r="G314" s="23">
        <f t="shared" si="42"/>
        <v>2764000</v>
      </c>
      <c r="H314" s="23">
        <f t="shared" si="42"/>
        <v>-88204</v>
      </c>
      <c r="I314" s="23"/>
      <c r="J314" s="23"/>
      <c r="K314" s="23"/>
      <c r="L314" s="23"/>
      <c r="M314" s="23"/>
      <c r="N314" s="23">
        <f t="shared" si="43"/>
        <v>2675796</v>
      </c>
      <c r="O314" s="94">
        <f t="shared" si="43"/>
        <v>2818000</v>
      </c>
      <c r="P314" s="94">
        <f t="shared" si="43"/>
        <v>-88204</v>
      </c>
      <c r="Q314" s="94"/>
      <c r="R314" s="94"/>
      <c r="S314" s="23">
        <f>S315</f>
        <v>2729796</v>
      </c>
    </row>
    <row r="315" spans="1:19" ht="63.75">
      <c r="A315" s="10" t="s">
        <v>40</v>
      </c>
      <c r="B315" s="57">
        <v>921</v>
      </c>
      <c r="C315" s="57" t="s">
        <v>53</v>
      </c>
      <c r="D315" s="57" t="s">
        <v>34</v>
      </c>
      <c r="E315" s="57" t="s">
        <v>214</v>
      </c>
      <c r="F315" s="58">
        <v>611</v>
      </c>
      <c r="G315" s="23">
        <v>2764000</v>
      </c>
      <c r="H315" s="23">
        <v>-88204</v>
      </c>
      <c r="I315" s="23"/>
      <c r="J315" s="23"/>
      <c r="K315" s="23"/>
      <c r="L315" s="23"/>
      <c r="M315" s="23"/>
      <c r="N315" s="37">
        <f>G315+H315</f>
        <v>2675796</v>
      </c>
      <c r="O315" s="94">
        <v>2818000</v>
      </c>
      <c r="P315" s="24">
        <v>-88204</v>
      </c>
      <c r="Q315" s="24"/>
      <c r="R315" s="60"/>
      <c r="S315" s="37">
        <f>O315+P315</f>
        <v>2729796</v>
      </c>
    </row>
    <row r="316" spans="1:19" ht="89.25">
      <c r="A316" s="101" t="s">
        <v>215</v>
      </c>
      <c r="B316" s="57">
        <v>921</v>
      </c>
      <c r="C316" s="57" t="s">
        <v>53</v>
      </c>
      <c r="D316" s="57" t="s">
        <v>34</v>
      </c>
      <c r="E316" s="57" t="s">
        <v>216</v>
      </c>
      <c r="F316" s="58"/>
      <c r="G316" s="23">
        <f aca="true" t="shared" si="44" ref="G316:H318">G317</f>
        <v>4358000</v>
      </c>
      <c r="H316" s="23">
        <f t="shared" si="44"/>
        <v>-110161.76</v>
      </c>
      <c r="I316" s="23"/>
      <c r="J316" s="23"/>
      <c r="K316" s="23"/>
      <c r="L316" s="23"/>
      <c r="M316" s="23"/>
      <c r="N316" s="23">
        <f aca="true" t="shared" si="45" ref="N316:P318">N317</f>
        <v>4247838.24</v>
      </c>
      <c r="O316" s="94">
        <f t="shared" si="45"/>
        <v>4422000</v>
      </c>
      <c r="P316" s="94">
        <f t="shared" si="45"/>
        <v>-110161.76</v>
      </c>
      <c r="Q316" s="94"/>
      <c r="R316" s="94"/>
      <c r="S316" s="23">
        <f>S317</f>
        <v>4311838.24</v>
      </c>
    </row>
    <row r="317" spans="1:19" ht="38.25">
      <c r="A317" s="10" t="s">
        <v>235</v>
      </c>
      <c r="B317" s="57">
        <v>921</v>
      </c>
      <c r="C317" s="57" t="s">
        <v>53</v>
      </c>
      <c r="D317" s="57" t="s">
        <v>34</v>
      </c>
      <c r="E317" s="57" t="s">
        <v>216</v>
      </c>
      <c r="F317" s="58">
        <v>600</v>
      </c>
      <c r="G317" s="23">
        <f t="shared" si="44"/>
        <v>4358000</v>
      </c>
      <c r="H317" s="23">
        <f t="shared" si="44"/>
        <v>-110161.76</v>
      </c>
      <c r="I317" s="23"/>
      <c r="J317" s="23"/>
      <c r="K317" s="23"/>
      <c r="L317" s="23"/>
      <c r="M317" s="23"/>
      <c r="N317" s="23">
        <f t="shared" si="45"/>
        <v>4247838.24</v>
      </c>
      <c r="O317" s="94">
        <f t="shared" si="45"/>
        <v>4422000</v>
      </c>
      <c r="P317" s="94">
        <f t="shared" si="45"/>
        <v>-110161.76</v>
      </c>
      <c r="Q317" s="94"/>
      <c r="R317" s="94"/>
      <c r="S317" s="23">
        <f>S318</f>
        <v>4311838.24</v>
      </c>
    </row>
    <row r="318" spans="1:19" ht="12.75">
      <c r="A318" s="10" t="s">
        <v>118</v>
      </c>
      <c r="B318" s="57">
        <v>921</v>
      </c>
      <c r="C318" s="57" t="s">
        <v>53</v>
      </c>
      <c r="D318" s="57" t="s">
        <v>34</v>
      </c>
      <c r="E318" s="57" t="s">
        <v>216</v>
      </c>
      <c r="F318" s="58">
        <v>610</v>
      </c>
      <c r="G318" s="23">
        <f t="shared" si="44"/>
        <v>4358000</v>
      </c>
      <c r="H318" s="23">
        <f t="shared" si="44"/>
        <v>-110161.76</v>
      </c>
      <c r="I318" s="23"/>
      <c r="J318" s="23"/>
      <c r="K318" s="23"/>
      <c r="L318" s="23"/>
      <c r="M318" s="23"/>
      <c r="N318" s="23">
        <f t="shared" si="45"/>
        <v>4247838.24</v>
      </c>
      <c r="O318" s="94">
        <f t="shared" si="45"/>
        <v>4422000</v>
      </c>
      <c r="P318" s="94">
        <f t="shared" si="45"/>
        <v>-110161.76</v>
      </c>
      <c r="Q318" s="94"/>
      <c r="R318" s="94"/>
      <c r="S318" s="23">
        <f>S319</f>
        <v>4311838.24</v>
      </c>
    </row>
    <row r="319" spans="1:19" ht="63.75">
      <c r="A319" s="10" t="s">
        <v>40</v>
      </c>
      <c r="B319" s="57">
        <v>921</v>
      </c>
      <c r="C319" s="57" t="s">
        <v>53</v>
      </c>
      <c r="D319" s="57" t="s">
        <v>34</v>
      </c>
      <c r="E319" s="57" t="s">
        <v>216</v>
      </c>
      <c r="F319" s="58">
        <v>611</v>
      </c>
      <c r="G319" s="23">
        <v>4358000</v>
      </c>
      <c r="H319" s="23">
        <v>-110161.76</v>
      </c>
      <c r="I319" s="23"/>
      <c r="J319" s="23"/>
      <c r="K319" s="23"/>
      <c r="L319" s="23"/>
      <c r="M319" s="23"/>
      <c r="N319" s="37">
        <f>G319+H319</f>
        <v>4247838.24</v>
      </c>
      <c r="O319" s="94">
        <v>4422000</v>
      </c>
      <c r="P319" s="24">
        <v>-110161.76</v>
      </c>
      <c r="Q319" s="24"/>
      <c r="R319" s="60"/>
      <c r="S319" s="37">
        <f>O319+P319</f>
        <v>4311838.24</v>
      </c>
    </row>
    <row r="320" spans="1:19" ht="51">
      <c r="A320" s="101" t="s">
        <v>217</v>
      </c>
      <c r="B320" s="57">
        <v>921</v>
      </c>
      <c r="C320" s="57" t="s">
        <v>53</v>
      </c>
      <c r="D320" s="57" t="s">
        <v>34</v>
      </c>
      <c r="E320" s="57" t="s">
        <v>218</v>
      </c>
      <c r="F320" s="58"/>
      <c r="G320" s="23">
        <f aca="true" t="shared" si="46" ref="G320:H322">G321</f>
        <v>4058258</v>
      </c>
      <c r="H320" s="23">
        <f t="shared" si="46"/>
        <v>-145220.56</v>
      </c>
      <c r="I320" s="23"/>
      <c r="J320" s="23"/>
      <c r="K320" s="23"/>
      <c r="L320" s="23"/>
      <c r="M320" s="23"/>
      <c r="N320" s="23">
        <f aca="true" t="shared" si="47" ref="N320:P322">N321</f>
        <v>3913037.44</v>
      </c>
      <c r="O320" s="94">
        <f t="shared" si="47"/>
        <v>4102690</v>
      </c>
      <c r="P320" s="94">
        <f t="shared" si="47"/>
        <v>-145220.56</v>
      </c>
      <c r="Q320" s="94"/>
      <c r="R320" s="94"/>
      <c r="S320" s="23">
        <f>S321</f>
        <v>3957469.44</v>
      </c>
    </row>
    <row r="321" spans="1:19" ht="38.25">
      <c r="A321" s="10" t="s">
        <v>235</v>
      </c>
      <c r="B321" s="57">
        <v>921</v>
      </c>
      <c r="C321" s="57" t="s">
        <v>53</v>
      </c>
      <c r="D321" s="57" t="s">
        <v>34</v>
      </c>
      <c r="E321" s="57" t="s">
        <v>218</v>
      </c>
      <c r="F321" s="58">
        <v>600</v>
      </c>
      <c r="G321" s="23">
        <f t="shared" si="46"/>
        <v>4058258</v>
      </c>
      <c r="H321" s="23">
        <f t="shared" si="46"/>
        <v>-145220.56</v>
      </c>
      <c r="I321" s="23"/>
      <c r="J321" s="23"/>
      <c r="K321" s="23"/>
      <c r="L321" s="23"/>
      <c r="M321" s="23"/>
      <c r="N321" s="23">
        <f t="shared" si="47"/>
        <v>3913037.44</v>
      </c>
      <c r="O321" s="94">
        <f t="shared" si="47"/>
        <v>4102690</v>
      </c>
      <c r="P321" s="94">
        <f t="shared" si="47"/>
        <v>-145220.56</v>
      </c>
      <c r="Q321" s="94"/>
      <c r="R321" s="94"/>
      <c r="S321" s="23">
        <f>S322</f>
        <v>3957469.44</v>
      </c>
    </row>
    <row r="322" spans="1:19" ht="12.75">
      <c r="A322" s="10" t="s">
        <v>118</v>
      </c>
      <c r="B322" s="57">
        <v>921</v>
      </c>
      <c r="C322" s="57" t="s">
        <v>53</v>
      </c>
      <c r="D322" s="57" t="s">
        <v>34</v>
      </c>
      <c r="E322" s="57" t="s">
        <v>218</v>
      </c>
      <c r="F322" s="58">
        <v>610</v>
      </c>
      <c r="G322" s="23">
        <f t="shared" si="46"/>
        <v>4058258</v>
      </c>
      <c r="H322" s="23">
        <f t="shared" si="46"/>
        <v>-145220.56</v>
      </c>
      <c r="I322" s="23"/>
      <c r="J322" s="23"/>
      <c r="K322" s="23"/>
      <c r="L322" s="23"/>
      <c r="M322" s="23"/>
      <c r="N322" s="23">
        <f t="shared" si="47"/>
        <v>3913037.44</v>
      </c>
      <c r="O322" s="94">
        <f t="shared" si="47"/>
        <v>4102690</v>
      </c>
      <c r="P322" s="94">
        <f t="shared" si="47"/>
        <v>-145220.56</v>
      </c>
      <c r="Q322" s="94"/>
      <c r="R322" s="94"/>
      <c r="S322" s="23">
        <f>S323</f>
        <v>3957469.44</v>
      </c>
    </row>
    <row r="323" spans="1:19" ht="63.75">
      <c r="A323" s="10" t="s">
        <v>40</v>
      </c>
      <c r="B323" s="57">
        <v>921</v>
      </c>
      <c r="C323" s="57" t="s">
        <v>53</v>
      </c>
      <c r="D323" s="57" t="s">
        <v>34</v>
      </c>
      <c r="E323" s="57" t="s">
        <v>218</v>
      </c>
      <c r="F323" s="58">
        <v>611</v>
      </c>
      <c r="G323" s="23">
        <v>4058258</v>
      </c>
      <c r="H323" s="23">
        <v>-145220.56</v>
      </c>
      <c r="I323" s="23"/>
      <c r="J323" s="23"/>
      <c r="K323" s="23"/>
      <c r="L323" s="23"/>
      <c r="M323" s="23"/>
      <c r="N323" s="37">
        <f>G323+H323</f>
        <v>3913037.44</v>
      </c>
      <c r="O323" s="94">
        <v>4102690</v>
      </c>
      <c r="P323" s="24">
        <v>-145220.56</v>
      </c>
      <c r="Q323" s="24"/>
      <c r="R323" s="60"/>
      <c r="S323" s="37">
        <f>O323+P323</f>
        <v>3957469.44</v>
      </c>
    </row>
    <row r="324" spans="1:19" ht="76.5">
      <c r="A324" s="101" t="s">
        <v>219</v>
      </c>
      <c r="B324" s="57">
        <v>921</v>
      </c>
      <c r="C324" s="57" t="s">
        <v>53</v>
      </c>
      <c r="D324" s="57" t="s">
        <v>34</v>
      </c>
      <c r="E324" s="57" t="s">
        <v>130</v>
      </c>
      <c r="F324" s="58"/>
      <c r="G324" s="23">
        <f aca="true" t="shared" si="48" ref="G324:H326">G325</f>
        <v>17799900</v>
      </c>
      <c r="H324" s="23">
        <f t="shared" si="48"/>
        <v>-18900.36</v>
      </c>
      <c r="I324" s="23"/>
      <c r="J324" s="23"/>
      <c r="K324" s="23"/>
      <c r="L324" s="23"/>
      <c r="M324" s="23"/>
      <c r="N324" s="23">
        <f aca="true" t="shared" si="49" ref="N324:P326">N325</f>
        <v>17780999.64</v>
      </c>
      <c r="O324" s="94">
        <f t="shared" si="49"/>
        <v>17904900</v>
      </c>
      <c r="P324" s="94">
        <f t="shared" si="49"/>
        <v>-18900.36</v>
      </c>
      <c r="Q324" s="94"/>
      <c r="R324" s="94"/>
      <c r="S324" s="23">
        <f>S325</f>
        <v>17885999.64</v>
      </c>
    </row>
    <row r="325" spans="1:19" ht="38.25">
      <c r="A325" s="10" t="s">
        <v>235</v>
      </c>
      <c r="B325" s="57">
        <v>921</v>
      </c>
      <c r="C325" s="57" t="s">
        <v>53</v>
      </c>
      <c r="D325" s="57" t="s">
        <v>34</v>
      </c>
      <c r="E325" s="57" t="s">
        <v>130</v>
      </c>
      <c r="F325" s="58">
        <v>600</v>
      </c>
      <c r="G325" s="23">
        <f t="shared" si="48"/>
        <v>17799900</v>
      </c>
      <c r="H325" s="23">
        <f t="shared" si="48"/>
        <v>-18900.36</v>
      </c>
      <c r="I325" s="23"/>
      <c r="J325" s="23"/>
      <c r="K325" s="23"/>
      <c r="L325" s="23"/>
      <c r="M325" s="23"/>
      <c r="N325" s="23">
        <f t="shared" si="49"/>
        <v>17780999.64</v>
      </c>
      <c r="O325" s="94">
        <f t="shared" si="49"/>
        <v>17904900</v>
      </c>
      <c r="P325" s="94">
        <f t="shared" si="49"/>
        <v>-18900.36</v>
      </c>
      <c r="Q325" s="94"/>
      <c r="R325" s="94"/>
      <c r="S325" s="23">
        <f>S326</f>
        <v>17885999.64</v>
      </c>
    </row>
    <row r="326" spans="1:19" ht="12.75">
      <c r="A326" s="10" t="s">
        <v>118</v>
      </c>
      <c r="B326" s="57">
        <v>921</v>
      </c>
      <c r="C326" s="57" t="s">
        <v>53</v>
      </c>
      <c r="D326" s="57" t="s">
        <v>34</v>
      </c>
      <c r="E326" s="57" t="s">
        <v>130</v>
      </c>
      <c r="F326" s="58">
        <v>610</v>
      </c>
      <c r="G326" s="23">
        <f t="shared" si="48"/>
        <v>17799900</v>
      </c>
      <c r="H326" s="23">
        <f t="shared" si="48"/>
        <v>-18900.36</v>
      </c>
      <c r="I326" s="23"/>
      <c r="J326" s="23"/>
      <c r="K326" s="23"/>
      <c r="L326" s="23"/>
      <c r="M326" s="23"/>
      <c r="N326" s="23">
        <f t="shared" si="49"/>
        <v>17780999.64</v>
      </c>
      <c r="O326" s="94">
        <f t="shared" si="49"/>
        <v>17904900</v>
      </c>
      <c r="P326" s="94">
        <f t="shared" si="49"/>
        <v>-18900.36</v>
      </c>
      <c r="Q326" s="94"/>
      <c r="R326" s="94"/>
      <c r="S326" s="23">
        <f>S327</f>
        <v>17885999.64</v>
      </c>
    </row>
    <row r="327" spans="1:19" ht="63.75">
      <c r="A327" s="10" t="s">
        <v>40</v>
      </c>
      <c r="B327" s="57">
        <v>921</v>
      </c>
      <c r="C327" s="57" t="s">
        <v>53</v>
      </c>
      <c r="D327" s="57" t="s">
        <v>34</v>
      </c>
      <c r="E327" s="57" t="s">
        <v>130</v>
      </c>
      <c r="F327" s="58">
        <v>611</v>
      </c>
      <c r="G327" s="23">
        <v>17799900</v>
      </c>
      <c r="H327" s="23">
        <v>-18900.36</v>
      </c>
      <c r="I327" s="23"/>
      <c r="J327" s="23"/>
      <c r="K327" s="23"/>
      <c r="L327" s="23"/>
      <c r="M327" s="23"/>
      <c r="N327" s="37">
        <f>G327+H327</f>
        <v>17780999.64</v>
      </c>
      <c r="O327" s="94">
        <v>17904900</v>
      </c>
      <c r="P327" s="24">
        <v>-18900.36</v>
      </c>
      <c r="Q327" s="24"/>
      <c r="R327" s="60"/>
      <c r="S327" s="37">
        <f>O327+P327</f>
        <v>17885999.64</v>
      </c>
    </row>
    <row r="328" spans="1:19" ht="76.5">
      <c r="A328" s="101" t="s">
        <v>220</v>
      </c>
      <c r="B328" s="57">
        <v>921</v>
      </c>
      <c r="C328" s="57" t="s">
        <v>53</v>
      </c>
      <c r="D328" s="57" t="s">
        <v>34</v>
      </c>
      <c r="E328" s="57" t="s">
        <v>132</v>
      </c>
      <c r="F328" s="58"/>
      <c r="G328" s="23">
        <f>G329</f>
        <v>15444364</v>
      </c>
      <c r="H328" s="23"/>
      <c r="I328" s="23"/>
      <c r="J328" s="23"/>
      <c r="K328" s="23"/>
      <c r="L328" s="23"/>
      <c r="M328" s="23"/>
      <c r="N328" s="23">
        <f aca="true" t="shared" si="50" ref="N328:O330">N329</f>
        <v>15444364</v>
      </c>
      <c r="O328" s="94">
        <f t="shared" si="50"/>
        <v>15473662</v>
      </c>
      <c r="P328" s="24"/>
      <c r="Q328" s="24"/>
      <c r="R328" s="60"/>
      <c r="S328" s="23">
        <f>S329</f>
        <v>15473662</v>
      </c>
    </row>
    <row r="329" spans="1:19" ht="38.25">
      <c r="A329" s="10" t="s">
        <v>235</v>
      </c>
      <c r="B329" s="57">
        <v>921</v>
      </c>
      <c r="C329" s="57" t="s">
        <v>53</v>
      </c>
      <c r="D329" s="57" t="s">
        <v>34</v>
      </c>
      <c r="E329" s="57" t="s">
        <v>132</v>
      </c>
      <c r="F329" s="58">
        <v>600</v>
      </c>
      <c r="G329" s="23">
        <f>G330</f>
        <v>15444364</v>
      </c>
      <c r="H329" s="23"/>
      <c r="I329" s="23"/>
      <c r="J329" s="23"/>
      <c r="K329" s="23"/>
      <c r="L329" s="23"/>
      <c r="M329" s="23"/>
      <c r="N329" s="23">
        <f t="shared" si="50"/>
        <v>15444364</v>
      </c>
      <c r="O329" s="94">
        <f t="shared" si="50"/>
        <v>15473662</v>
      </c>
      <c r="P329" s="24"/>
      <c r="Q329" s="24"/>
      <c r="R329" s="60"/>
      <c r="S329" s="23">
        <f>S330</f>
        <v>15473662</v>
      </c>
    </row>
    <row r="330" spans="1:19" ht="12.75">
      <c r="A330" s="10" t="s">
        <v>118</v>
      </c>
      <c r="B330" s="57">
        <v>921</v>
      </c>
      <c r="C330" s="57" t="s">
        <v>53</v>
      </c>
      <c r="D330" s="57" t="s">
        <v>34</v>
      </c>
      <c r="E330" s="57" t="s">
        <v>132</v>
      </c>
      <c r="F330" s="58">
        <v>610</v>
      </c>
      <c r="G330" s="23">
        <f>G331</f>
        <v>15444364</v>
      </c>
      <c r="H330" s="23"/>
      <c r="I330" s="23"/>
      <c r="J330" s="23"/>
      <c r="K330" s="23"/>
      <c r="L330" s="23"/>
      <c r="M330" s="23"/>
      <c r="N330" s="23">
        <f t="shared" si="50"/>
        <v>15444364</v>
      </c>
      <c r="O330" s="94">
        <f t="shared" si="50"/>
        <v>15473662</v>
      </c>
      <c r="P330" s="24"/>
      <c r="Q330" s="24"/>
      <c r="R330" s="60"/>
      <c r="S330" s="23">
        <f>S331</f>
        <v>15473662</v>
      </c>
    </row>
    <row r="331" spans="1:19" ht="63.75">
      <c r="A331" s="10" t="s">
        <v>40</v>
      </c>
      <c r="B331" s="57">
        <v>921</v>
      </c>
      <c r="C331" s="57" t="s">
        <v>53</v>
      </c>
      <c r="D331" s="57" t="s">
        <v>34</v>
      </c>
      <c r="E331" s="57" t="s">
        <v>132</v>
      </c>
      <c r="F331" s="58">
        <v>611</v>
      </c>
      <c r="G331" s="23">
        <v>15444364</v>
      </c>
      <c r="H331" s="23"/>
      <c r="I331" s="23"/>
      <c r="J331" s="23"/>
      <c r="K331" s="23"/>
      <c r="L331" s="23"/>
      <c r="M331" s="23"/>
      <c r="N331" s="23">
        <v>15444364</v>
      </c>
      <c r="O331" s="94">
        <v>15473662</v>
      </c>
      <c r="P331" s="24"/>
      <c r="Q331" s="24"/>
      <c r="R331" s="60"/>
      <c r="S331" s="23">
        <v>15473662</v>
      </c>
    </row>
    <row r="332" spans="1:19" ht="38.25">
      <c r="A332" s="101" t="s">
        <v>222</v>
      </c>
      <c r="B332" s="57">
        <v>921</v>
      </c>
      <c r="C332" s="57" t="s">
        <v>53</v>
      </c>
      <c r="D332" s="57" t="s">
        <v>34</v>
      </c>
      <c r="E332" s="57" t="s">
        <v>221</v>
      </c>
      <c r="F332" s="58"/>
      <c r="G332" s="23">
        <f aca="true" t="shared" si="51" ref="G332:H334">G333</f>
        <v>6112319</v>
      </c>
      <c r="H332" s="23">
        <f t="shared" si="51"/>
        <v>-5005.56</v>
      </c>
      <c r="I332" s="23"/>
      <c r="J332" s="23"/>
      <c r="K332" s="23"/>
      <c r="L332" s="23"/>
      <c r="M332" s="23"/>
      <c r="N332" s="23">
        <f aca="true" t="shared" si="52" ref="N332:P334">N333</f>
        <v>6107313.44</v>
      </c>
      <c r="O332" s="94">
        <f t="shared" si="52"/>
        <v>6122471</v>
      </c>
      <c r="P332" s="94">
        <f t="shared" si="52"/>
        <v>-5005.56</v>
      </c>
      <c r="Q332" s="94"/>
      <c r="R332" s="94"/>
      <c r="S332" s="23">
        <f>S333</f>
        <v>6117465.44</v>
      </c>
    </row>
    <row r="333" spans="1:19" ht="38.25">
      <c r="A333" s="10" t="s">
        <v>235</v>
      </c>
      <c r="B333" s="57">
        <v>921</v>
      </c>
      <c r="C333" s="57" t="s">
        <v>53</v>
      </c>
      <c r="D333" s="57" t="s">
        <v>34</v>
      </c>
      <c r="E333" s="57" t="s">
        <v>221</v>
      </c>
      <c r="F333" s="58">
        <v>600</v>
      </c>
      <c r="G333" s="23">
        <f t="shared" si="51"/>
        <v>6112319</v>
      </c>
      <c r="H333" s="23">
        <f t="shared" si="51"/>
        <v>-5005.56</v>
      </c>
      <c r="I333" s="23"/>
      <c r="J333" s="23"/>
      <c r="K333" s="23"/>
      <c r="L333" s="23"/>
      <c r="M333" s="23"/>
      <c r="N333" s="23">
        <f t="shared" si="52"/>
        <v>6107313.44</v>
      </c>
      <c r="O333" s="94">
        <f t="shared" si="52"/>
        <v>6122471</v>
      </c>
      <c r="P333" s="94">
        <f t="shared" si="52"/>
        <v>-5005.56</v>
      </c>
      <c r="Q333" s="94"/>
      <c r="R333" s="94"/>
      <c r="S333" s="23">
        <f>S334</f>
        <v>6117465.44</v>
      </c>
    </row>
    <row r="334" spans="1:19" ht="12.75">
      <c r="A334" s="10" t="s">
        <v>118</v>
      </c>
      <c r="B334" s="57">
        <v>921</v>
      </c>
      <c r="C334" s="57" t="s">
        <v>53</v>
      </c>
      <c r="D334" s="57" t="s">
        <v>34</v>
      </c>
      <c r="E334" s="57" t="s">
        <v>221</v>
      </c>
      <c r="F334" s="58">
        <v>610</v>
      </c>
      <c r="G334" s="23">
        <f t="shared" si="51"/>
        <v>6112319</v>
      </c>
      <c r="H334" s="23">
        <f t="shared" si="51"/>
        <v>-5005.56</v>
      </c>
      <c r="I334" s="23"/>
      <c r="J334" s="23"/>
      <c r="K334" s="23"/>
      <c r="L334" s="23"/>
      <c r="M334" s="23"/>
      <c r="N334" s="23">
        <f t="shared" si="52"/>
        <v>6107313.44</v>
      </c>
      <c r="O334" s="94">
        <f t="shared" si="52"/>
        <v>6122471</v>
      </c>
      <c r="P334" s="94">
        <f t="shared" si="52"/>
        <v>-5005.56</v>
      </c>
      <c r="Q334" s="94"/>
      <c r="R334" s="94"/>
      <c r="S334" s="23">
        <f>S335</f>
        <v>6117465.44</v>
      </c>
    </row>
    <row r="335" spans="1:19" ht="63.75">
      <c r="A335" s="10" t="s">
        <v>40</v>
      </c>
      <c r="B335" s="57">
        <v>921</v>
      </c>
      <c r="C335" s="57" t="s">
        <v>53</v>
      </c>
      <c r="D335" s="57" t="s">
        <v>34</v>
      </c>
      <c r="E335" s="57" t="s">
        <v>221</v>
      </c>
      <c r="F335" s="58">
        <v>611</v>
      </c>
      <c r="G335" s="23">
        <v>6112319</v>
      </c>
      <c r="H335" s="23">
        <v>-5005.56</v>
      </c>
      <c r="I335" s="23"/>
      <c r="J335" s="23"/>
      <c r="K335" s="23"/>
      <c r="L335" s="23"/>
      <c r="M335" s="23"/>
      <c r="N335" s="37">
        <f>G335+H335</f>
        <v>6107313.44</v>
      </c>
      <c r="O335" s="94">
        <v>6122471</v>
      </c>
      <c r="P335" s="24">
        <v>-5005.56</v>
      </c>
      <c r="Q335" s="24"/>
      <c r="R335" s="60"/>
      <c r="S335" s="37">
        <f>O335+P335</f>
        <v>6117465.44</v>
      </c>
    </row>
    <row r="336" spans="1:19" ht="38.25">
      <c r="A336" s="10" t="s">
        <v>134</v>
      </c>
      <c r="B336" s="57">
        <v>921</v>
      </c>
      <c r="C336" s="57" t="s">
        <v>53</v>
      </c>
      <c r="D336" s="57" t="s">
        <v>34</v>
      </c>
      <c r="E336" s="57" t="s">
        <v>135</v>
      </c>
      <c r="F336" s="58"/>
      <c r="G336" s="23">
        <f>G337</f>
        <v>177906971</v>
      </c>
      <c r="H336" s="23"/>
      <c r="I336" s="23"/>
      <c r="J336" s="23"/>
      <c r="K336" s="23"/>
      <c r="L336" s="23"/>
      <c r="M336" s="23"/>
      <c r="N336" s="23">
        <f aca="true" t="shared" si="53" ref="N336:O338">N337</f>
        <v>177906971</v>
      </c>
      <c r="O336" s="94">
        <f t="shared" si="53"/>
        <v>177906971</v>
      </c>
      <c r="P336" s="24"/>
      <c r="Q336" s="24"/>
      <c r="R336" s="60"/>
      <c r="S336" s="23">
        <f>S337</f>
        <v>177906971</v>
      </c>
    </row>
    <row r="337" spans="1:19" ht="38.25">
      <c r="A337" s="10" t="s">
        <v>235</v>
      </c>
      <c r="B337" s="57">
        <v>921</v>
      </c>
      <c r="C337" s="57" t="s">
        <v>53</v>
      </c>
      <c r="D337" s="57" t="s">
        <v>34</v>
      </c>
      <c r="E337" s="57" t="s">
        <v>135</v>
      </c>
      <c r="F337" s="58" t="s">
        <v>39</v>
      </c>
      <c r="G337" s="23">
        <f>G338</f>
        <v>177906971</v>
      </c>
      <c r="H337" s="23"/>
      <c r="I337" s="23"/>
      <c r="J337" s="23"/>
      <c r="K337" s="23"/>
      <c r="L337" s="23"/>
      <c r="M337" s="23"/>
      <c r="N337" s="23">
        <f t="shared" si="53"/>
        <v>177906971</v>
      </c>
      <c r="O337" s="94">
        <f t="shared" si="53"/>
        <v>177906971</v>
      </c>
      <c r="P337" s="24"/>
      <c r="Q337" s="24"/>
      <c r="R337" s="60"/>
      <c r="S337" s="23">
        <f>S338</f>
        <v>177906971</v>
      </c>
    </row>
    <row r="338" spans="1:19" ht="12.75">
      <c r="A338" s="10" t="s">
        <v>118</v>
      </c>
      <c r="B338" s="57">
        <v>921</v>
      </c>
      <c r="C338" s="57" t="s">
        <v>53</v>
      </c>
      <c r="D338" s="57" t="s">
        <v>34</v>
      </c>
      <c r="E338" s="57" t="s">
        <v>135</v>
      </c>
      <c r="F338" s="58">
        <v>610</v>
      </c>
      <c r="G338" s="23">
        <f>G339</f>
        <v>177906971</v>
      </c>
      <c r="H338" s="23"/>
      <c r="I338" s="23"/>
      <c r="J338" s="23"/>
      <c r="K338" s="23"/>
      <c r="L338" s="23"/>
      <c r="M338" s="23"/>
      <c r="N338" s="23">
        <f t="shared" si="53"/>
        <v>177906971</v>
      </c>
      <c r="O338" s="94">
        <f t="shared" si="53"/>
        <v>177906971</v>
      </c>
      <c r="P338" s="24"/>
      <c r="Q338" s="24"/>
      <c r="R338" s="60"/>
      <c r="S338" s="23">
        <f>S339</f>
        <v>177906971</v>
      </c>
    </row>
    <row r="339" spans="1:19" ht="63.75">
      <c r="A339" s="10" t="s">
        <v>40</v>
      </c>
      <c r="B339" s="57">
        <v>921</v>
      </c>
      <c r="C339" s="57" t="s">
        <v>53</v>
      </c>
      <c r="D339" s="57" t="s">
        <v>34</v>
      </c>
      <c r="E339" s="57" t="s">
        <v>135</v>
      </c>
      <c r="F339" s="58" t="s">
        <v>41</v>
      </c>
      <c r="G339" s="23">
        <v>177906971</v>
      </c>
      <c r="H339" s="23"/>
      <c r="I339" s="23"/>
      <c r="J339" s="23"/>
      <c r="K339" s="23"/>
      <c r="L339" s="23"/>
      <c r="M339" s="23"/>
      <c r="N339" s="23">
        <v>177906971</v>
      </c>
      <c r="O339" s="94">
        <v>177906971</v>
      </c>
      <c r="P339" s="24"/>
      <c r="Q339" s="24"/>
      <c r="R339" s="60"/>
      <c r="S339" s="23">
        <v>177906971</v>
      </c>
    </row>
    <row r="340" spans="1:19" ht="38.25">
      <c r="A340" s="10" t="s">
        <v>76</v>
      </c>
      <c r="B340" s="57">
        <v>921</v>
      </c>
      <c r="C340" s="57" t="s">
        <v>53</v>
      </c>
      <c r="D340" s="57" t="s">
        <v>34</v>
      </c>
      <c r="E340" s="57" t="s">
        <v>129</v>
      </c>
      <c r="F340" s="58"/>
      <c r="G340" s="23">
        <f>G341</f>
        <v>6527014</v>
      </c>
      <c r="H340" s="23"/>
      <c r="I340" s="23"/>
      <c r="J340" s="23"/>
      <c r="K340" s="23"/>
      <c r="L340" s="23"/>
      <c r="M340" s="23"/>
      <c r="N340" s="23">
        <f aca="true" t="shared" si="54" ref="N340:O342">N341</f>
        <v>6527014</v>
      </c>
      <c r="O340" s="94">
        <f t="shared" si="54"/>
        <v>6527014</v>
      </c>
      <c r="P340" s="24"/>
      <c r="Q340" s="24"/>
      <c r="R340" s="60"/>
      <c r="S340" s="23">
        <f>S341</f>
        <v>6527014</v>
      </c>
    </row>
    <row r="341" spans="1:19" ht="38.25">
      <c r="A341" s="10" t="s">
        <v>235</v>
      </c>
      <c r="B341" s="57">
        <v>921</v>
      </c>
      <c r="C341" s="57" t="s">
        <v>53</v>
      </c>
      <c r="D341" s="57" t="s">
        <v>34</v>
      </c>
      <c r="E341" s="57" t="s">
        <v>129</v>
      </c>
      <c r="F341" s="58" t="s">
        <v>39</v>
      </c>
      <c r="G341" s="23">
        <f>G342</f>
        <v>6527014</v>
      </c>
      <c r="H341" s="23"/>
      <c r="I341" s="23"/>
      <c r="J341" s="23"/>
      <c r="K341" s="23"/>
      <c r="L341" s="23"/>
      <c r="M341" s="23"/>
      <c r="N341" s="23">
        <f t="shared" si="54"/>
        <v>6527014</v>
      </c>
      <c r="O341" s="94">
        <f t="shared" si="54"/>
        <v>6527014</v>
      </c>
      <c r="P341" s="24"/>
      <c r="Q341" s="24"/>
      <c r="R341" s="60"/>
      <c r="S341" s="23">
        <f>S342</f>
        <v>6527014</v>
      </c>
    </row>
    <row r="342" spans="1:19" ht="12.75">
      <c r="A342" s="10" t="s">
        <v>118</v>
      </c>
      <c r="B342" s="57">
        <v>921</v>
      </c>
      <c r="C342" s="57" t="s">
        <v>53</v>
      </c>
      <c r="D342" s="57" t="s">
        <v>34</v>
      </c>
      <c r="E342" s="57" t="s">
        <v>129</v>
      </c>
      <c r="F342" s="58">
        <v>610</v>
      </c>
      <c r="G342" s="23">
        <f>G343</f>
        <v>6527014</v>
      </c>
      <c r="H342" s="23"/>
      <c r="I342" s="23"/>
      <c r="J342" s="23"/>
      <c r="K342" s="23"/>
      <c r="L342" s="23"/>
      <c r="M342" s="23"/>
      <c r="N342" s="23">
        <f t="shared" si="54"/>
        <v>6527014</v>
      </c>
      <c r="O342" s="94">
        <f t="shared" si="54"/>
        <v>6527014</v>
      </c>
      <c r="P342" s="24"/>
      <c r="Q342" s="24"/>
      <c r="R342" s="60"/>
      <c r="S342" s="23">
        <f>S343</f>
        <v>6527014</v>
      </c>
    </row>
    <row r="343" spans="1:19" ht="63.75">
      <c r="A343" s="10" t="s">
        <v>40</v>
      </c>
      <c r="B343" s="57">
        <v>921</v>
      </c>
      <c r="C343" s="57" t="s">
        <v>53</v>
      </c>
      <c r="D343" s="57" t="s">
        <v>34</v>
      </c>
      <c r="E343" s="57" t="s">
        <v>129</v>
      </c>
      <c r="F343" s="58" t="s">
        <v>41</v>
      </c>
      <c r="G343" s="23">
        <v>6527014</v>
      </c>
      <c r="H343" s="23"/>
      <c r="I343" s="23"/>
      <c r="J343" s="23"/>
      <c r="K343" s="23"/>
      <c r="L343" s="23"/>
      <c r="M343" s="23"/>
      <c r="N343" s="23">
        <v>6527014</v>
      </c>
      <c r="O343" s="94">
        <v>6527014</v>
      </c>
      <c r="P343" s="24"/>
      <c r="Q343" s="24"/>
      <c r="R343" s="60"/>
      <c r="S343" s="23">
        <v>6527014</v>
      </c>
    </row>
    <row r="344" spans="1:19" ht="63.75">
      <c r="A344" s="10" t="s">
        <v>79</v>
      </c>
      <c r="B344" s="57">
        <v>921</v>
      </c>
      <c r="C344" s="57" t="s">
        <v>53</v>
      </c>
      <c r="D344" s="57" t="s">
        <v>34</v>
      </c>
      <c r="E344" s="57" t="s">
        <v>133</v>
      </c>
      <c r="F344" s="58"/>
      <c r="G344" s="23">
        <f>G345</f>
        <v>824974</v>
      </c>
      <c r="H344" s="23"/>
      <c r="I344" s="23"/>
      <c r="J344" s="23"/>
      <c r="K344" s="23"/>
      <c r="L344" s="23"/>
      <c r="M344" s="23"/>
      <c r="N344" s="23">
        <f aca="true" t="shared" si="55" ref="N344:O346">N345</f>
        <v>824974</v>
      </c>
      <c r="O344" s="94">
        <f t="shared" si="55"/>
        <v>695194</v>
      </c>
      <c r="P344" s="24"/>
      <c r="Q344" s="24"/>
      <c r="R344" s="60"/>
      <c r="S344" s="23">
        <f>S345</f>
        <v>695194</v>
      </c>
    </row>
    <row r="345" spans="1:19" ht="38.25">
      <c r="A345" s="10" t="s">
        <v>235</v>
      </c>
      <c r="B345" s="57">
        <v>921</v>
      </c>
      <c r="C345" s="57" t="s">
        <v>53</v>
      </c>
      <c r="D345" s="57" t="s">
        <v>34</v>
      </c>
      <c r="E345" s="57" t="s">
        <v>133</v>
      </c>
      <c r="F345" s="58" t="s">
        <v>39</v>
      </c>
      <c r="G345" s="23">
        <f>G346</f>
        <v>824974</v>
      </c>
      <c r="H345" s="23"/>
      <c r="I345" s="23"/>
      <c r="J345" s="23"/>
      <c r="K345" s="23"/>
      <c r="L345" s="23"/>
      <c r="M345" s="23"/>
      <c r="N345" s="23">
        <f t="shared" si="55"/>
        <v>824974</v>
      </c>
      <c r="O345" s="94">
        <f t="shared" si="55"/>
        <v>695194</v>
      </c>
      <c r="P345" s="24"/>
      <c r="Q345" s="24"/>
      <c r="R345" s="60"/>
      <c r="S345" s="23">
        <f>S346</f>
        <v>695194</v>
      </c>
    </row>
    <row r="346" spans="1:19" ht="12.75">
      <c r="A346" s="10" t="s">
        <v>118</v>
      </c>
      <c r="B346" s="57">
        <v>921</v>
      </c>
      <c r="C346" s="57" t="s">
        <v>53</v>
      </c>
      <c r="D346" s="57" t="s">
        <v>34</v>
      </c>
      <c r="E346" s="57" t="s">
        <v>133</v>
      </c>
      <c r="F346" s="58">
        <v>610</v>
      </c>
      <c r="G346" s="23">
        <f>G347</f>
        <v>824974</v>
      </c>
      <c r="H346" s="23"/>
      <c r="I346" s="23"/>
      <c r="J346" s="23"/>
      <c r="K346" s="23"/>
      <c r="L346" s="23"/>
      <c r="M346" s="23"/>
      <c r="N346" s="23">
        <f t="shared" si="55"/>
        <v>824974</v>
      </c>
      <c r="O346" s="94">
        <f t="shared" si="55"/>
        <v>695194</v>
      </c>
      <c r="P346" s="24"/>
      <c r="Q346" s="24"/>
      <c r="R346" s="60"/>
      <c r="S346" s="23">
        <f>S347</f>
        <v>695194</v>
      </c>
    </row>
    <row r="347" spans="1:19" ht="63.75">
      <c r="A347" s="10" t="s">
        <v>40</v>
      </c>
      <c r="B347" s="57">
        <v>921</v>
      </c>
      <c r="C347" s="57" t="s">
        <v>53</v>
      </c>
      <c r="D347" s="57" t="s">
        <v>34</v>
      </c>
      <c r="E347" s="57" t="s">
        <v>133</v>
      </c>
      <c r="F347" s="58" t="s">
        <v>41</v>
      </c>
      <c r="G347" s="37">
        <v>824974</v>
      </c>
      <c r="H347" s="37"/>
      <c r="I347" s="37"/>
      <c r="J347" s="37"/>
      <c r="K347" s="37"/>
      <c r="L347" s="37"/>
      <c r="M347" s="37"/>
      <c r="N347" s="37">
        <v>824974</v>
      </c>
      <c r="O347" s="86">
        <v>695194</v>
      </c>
      <c r="P347" s="24"/>
      <c r="Q347" s="24"/>
      <c r="R347" s="60"/>
      <c r="S347" s="37">
        <v>695194</v>
      </c>
    </row>
    <row r="348" spans="1:19" ht="12.75">
      <c r="A348" s="5" t="s">
        <v>268</v>
      </c>
      <c r="B348" s="25">
        <v>921</v>
      </c>
      <c r="C348" s="25" t="s">
        <v>53</v>
      </c>
      <c r="D348" s="25" t="s">
        <v>34</v>
      </c>
      <c r="E348" s="47" t="s">
        <v>269</v>
      </c>
      <c r="F348" s="35"/>
      <c r="G348" s="37"/>
      <c r="H348" s="37">
        <f>H349</f>
        <v>418887.84</v>
      </c>
      <c r="I348" s="37"/>
      <c r="J348" s="37"/>
      <c r="K348" s="37"/>
      <c r="L348" s="37"/>
      <c r="M348" s="37"/>
      <c r="N348" s="37">
        <f>N349</f>
        <v>418887.84</v>
      </c>
      <c r="O348" s="86"/>
      <c r="P348" s="86">
        <f aca="true" t="shared" si="56" ref="P348:S350">P349</f>
        <v>418887.84</v>
      </c>
      <c r="Q348" s="86"/>
      <c r="R348" s="86"/>
      <c r="S348" s="37">
        <f t="shared" si="56"/>
        <v>418887.84</v>
      </c>
    </row>
    <row r="349" spans="1:19" ht="38.25">
      <c r="A349" s="5" t="s">
        <v>235</v>
      </c>
      <c r="B349" s="25">
        <v>921</v>
      </c>
      <c r="C349" s="25" t="s">
        <v>53</v>
      </c>
      <c r="D349" s="25" t="s">
        <v>34</v>
      </c>
      <c r="E349" s="25" t="s">
        <v>269</v>
      </c>
      <c r="F349" s="35">
        <v>600</v>
      </c>
      <c r="G349" s="37"/>
      <c r="H349" s="37">
        <f>H350</f>
        <v>418887.84</v>
      </c>
      <c r="I349" s="37"/>
      <c r="J349" s="37"/>
      <c r="K349" s="37"/>
      <c r="L349" s="37"/>
      <c r="M349" s="37"/>
      <c r="N349" s="37">
        <f>N350</f>
        <v>418887.84</v>
      </c>
      <c r="O349" s="86"/>
      <c r="P349" s="86">
        <f t="shared" si="56"/>
        <v>418887.84</v>
      </c>
      <c r="Q349" s="86"/>
      <c r="R349" s="86"/>
      <c r="S349" s="37">
        <f t="shared" si="56"/>
        <v>418887.84</v>
      </c>
    </row>
    <row r="350" spans="1:19" ht="12.75">
      <c r="A350" s="5" t="s">
        <v>118</v>
      </c>
      <c r="B350" s="25">
        <v>921</v>
      </c>
      <c r="C350" s="25" t="s">
        <v>53</v>
      </c>
      <c r="D350" s="25" t="s">
        <v>34</v>
      </c>
      <c r="E350" s="25" t="s">
        <v>269</v>
      </c>
      <c r="F350" s="35">
        <v>610</v>
      </c>
      <c r="G350" s="37"/>
      <c r="H350" s="37">
        <f>H351</f>
        <v>418887.84</v>
      </c>
      <c r="I350" s="37"/>
      <c r="J350" s="37"/>
      <c r="K350" s="37"/>
      <c r="L350" s="37"/>
      <c r="M350" s="37"/>
      <c r="N350" s="37">
        <f>N351</f>
        <v>418887.84</v>
      </c>
      <c r="O350" s="86"/>
      <c r="P350" s="86">
        <f t="shared" si="56"/>
        <v>418887.84</v>
      </c>
      <c r="Q350" s="86"/>
      <c r="R350" s="86"/>
      <c r="S350" s="37">
        <f t="shared" si="56"/>
        <v>418887.84</v>
      </c>
    </row>
    <row r="351" spans="1:19" ht="25.5">
      <c r="A351" s="5" t="s">
        <v>263</v>
      </c>
      <c r="B351" s="25">
        <v>921</v>
      </c>
      <c r="C351" s="25" t="s">
        <v>53</v>
      </c>
      <c r="D351" s="25" t="s">
        <v>34</v>
      </c>
      <c r="E351" s="25" t="s">
        <v>269</v>
      </c>
      <c r="F351" s="35">
        <v>612</v>
      </c>
      <c r="G351" s="37"/>
      <c r="H351" s="37">
        <v>418887.84</v>
      </c>
      <c r="I351" s="37"/>
      <c r="J351" s="37"/>
      <c r="K351" s="37"/>
      <c r="L351" s="37"/>
      <c r="M351" s="37"/>
      <c r="N351" s="37">
        <f>G351+H351</f>
        <v>418887.84</v>
      </c>
      <c r="O351" s="86"/>
      <c r="P351" s="24">
        <v>418887.84</v>
      </c>
      <c r="Q351" s="24"/>
      <c r="R351" s="60"/>
      <c r="S351" s="37">
        <f>O351+P351</f>
        <v>418887.84</v>
      </c>
    </row>
    <row r="352" spans="1:19" ht="12.75">
      <c r="A352" s="96" t="s">
        <v>69</v>
      </c>
      <c r="B352" s="97">
        <v>921</v>
      </c>
      <c r="C352" s="97" t="s">
        <v>53</v>
      </c>
      <c r="D352" s="97" t="s">
        <v>46</v>
      </c>
      <c r="E352" s="57"/>
      <c r="F352" s="58"/>
      <c r="G352" s="23">
        <f>G353+G364+G368+G372+G380</f>
        <v>27526432</v>
      </c>
      <c r="H352" s="23"/>
      <c r="I352" s="23"/>
      <c r="J352" s="23"/>
      <c r="K352" s="23"/>
      <c r="L352" s="23"/>
      <c r="M352" s="23"/>
      <c r="N352" s="23">
        <f>N353+N364+N368+N372+N380+N376</f>
        <v>29068626.67</v>
      </c>
      <c r="O352" s="94">
        <f>O353+O364+O368+O372+O380</f>
        <v>27543198</v>
      </c>
      <c r="P352" s="24"/>
      <c r="Q352" s="24"/>
      <c r="R352" s="60"/>
      <c r="S352" s="23">
        <f>S353+S364+S368+S372+S380</f>
        <v>27543198</v>
      </c>
    </row>
    <row r="353" spans="1:19" ht="38.25">
      <c r="A353" s="101" t="s">
        <v>144</v>
      </c>
      <c r="B353" s="57">
        <v>921</v>
      </c>
      <c r="C353" s="57" t="s">
        <v>53</v>
      </c>
      <c r="D353" s="57" t="s">
        <v>46</v>
      </c>
      <c r="E353" s="57" t="s">
        <v>223</v>
      </c>
      <c r="F353" s="95" t="s">
        <v>0</v>
      </c>
      <c r="G353" s="23">
        <f>G354+G358+G360</f>
        <v>4850000</v>
      </c>
      <c r="H353" s="23"/>
      <c r="I353" s="23"/>
      <c r="J353" s="23"/>
      <c r="K353" s="23"/>
      <c r="L353" s="23"/>
      <c r="M353" s="23"/>
      <c r="N353" s="23">
        <f>N354+N358+N360</f>
        <v>4850000</v>
      </c>
      <c r="O353" s="94">
        <f>O354+O358+O360</f>
        <v>4855000</v>
      </c>
      <c r="P353" s="24"/>
      <c r="Q353" s="24"/>
      <c r="R353" s="60"/>
      <c r="S353" s="23">
        <f>S354+S358+S360</f>
        <v>4855000</v>
      </c>
    </row>
    <row r="354" spans="1:19" ht="76.5">
      <c r="A354" s="10" t="s">
        <v>20</v>
      </c>
      <c r="B354" s="57">
        <v>921</v>
      </c>
      <c r="C354" s="57" t="s">
        <v>53</v>
      </c>
      <c r="D354" s="57" t="s">
        <v>46</v>
      </c>
      <c r="E354" s="57" t="s">
        <v>223</v>
      </c>
      <c r="F354" s="58" t="s">
        <v>21</v>
      </c>
      <c r="G354" s="23">
        <f>G355</f>
        <v>4469765</v>
      </c>
      <c r="H354" s="23"/>
      <c r="I354" s="23"/>
      <c r="J354" s="23"/>
      <c r="K354" s="23"/>
      <c r="L354" s="23"/>
      <c r="M354" s="23"/>
      <c r="N354" s="23">
        <f>N355</f>
        <v>4469765</v>
      </c>
      <c r="O354" s="94">
        <f>O355</f>
        <v>4469765</v>
      </c>
      <c r="P354" s="24"/>
      <c r="Q354" s="24"/>
      <c r="R354" s="60"/>
      <c r="S354" s="23">
        <f>S355</f>
        <v>4469765</v>
      </c>
    </row>
    <row r="355" spans="1:19" ht="25.5">
      <c r="A355" s="10" t="s">
        <v>22</v>
      </c>
      <c r="B355" s="57">
        <v>921</v>
      </c>
      <c r="C355" s="57" t="s">
        <v>53</v>
      </c>
      <c r="D355" s="57" t="s">
        <v>46</v>
      </c>
      <c r="E355" s="57" t="s">
        <v>223</v>
      </c>
      <c r="F355" s="58" t="s">
        <v>23</v>
      </c>
      <c r="G355" s="23">
        <f>G356+G357</f>
        <v>4469765</v>
      </c>
      <c r="H355" s="23"/>
      <c r="I355" s="23"/>
      <c r="J355" s="23"/>
      <c r="K355" s="23"/>
      <c r="L355" s="23"/>
      <c r="M355" s="23"/>
      <c r="N355" s="23">
        <f>N356+N357</f>
        <v>4469765</v>
      </c>
      <c r="O355" s="94">
        <f>O356+O357</f>
        <v>4469765</v>
      </c>
      <c r="P355" s="24"/>
      <c r="Q355" s="24"/>
      <c r="R355" s="60"/>
      <c r="S355" s="23">
        <f>S356+S357</f>
        <v>4469765</v>
      </c>
    </row>
    <row r="356" spans="1:19" ht="25.5">
      <c r="A356" s="10" t="s">
        <v>22</v>
      </c>
      <c r="B356" s="57">
        <v>921</v>
      </c>
      <c r="C356" s="57" t="s">
        <v>53</v>
      </c>
      <c r="D356" s="57" t="s">
        <v>46</v>
      </c>
      <c r="E356" s="57" t="s">
        <v>223</v>
      </c>
      <c r="F356" s="58">
        <v>121</v>
      </c>
      <c r="G356" s="37">
        <v>4325665</v>
      </c>
      <c r="H356" s="37"/>
      <c r="I356" s="37"/>
      <c r="J356" s="37"/>
      <c r="K356" s="37"/>
      <c r="L356" s="37"/>
      <c r="M356" s="37"/>
      <c r="N356" s="37">
        <v>4325665</v>
      </c>
      <c r="O356" s="86">
        <v>4325665</v>
      </c>
      <c r="P356" s="24"/>
      <c r="Q356" s="24"/>
      <c r="R356" s="60"/>
      <c r="S356" s="37">
        <v>4325665</v>
      </c>
    </row>
    <row r="357" spans="1:19" ht="38.25">
      <c r="A357" s="10" t="s">
        <v>143</v>
      </c>
      <c r="B357" s="57">
        <v>921</v>
      </c>
      <c r="C357" s="57" t="s">
        <v>53</v>
      </c>
      <c r="D357" s="57" t="s">
        <v>46</v>
      </c>
      <c r="E357" s="57" t="s">
        <v>223</v>
      </c>
      <c r="F357" s="58">
        <v>122</v>
      </c>
      <c r="G357" s="37">
        <v>144100</v>
      </c>
      <c r="H357" s="37"/>
      <c r="I357" s="37"/>
      <c r="J357" s="37"/>
      <c r="K357" s="37"/>
      <c r="L357" s="37"/>
      <c r="M357" s="37"/>
      <c r="N357" s="37">
        <v>144100</v>
      </c>
      <c r="O357" s="86">
        <v>144100</v>
      </c>
      <c r="P357" s="24"/>
      <c r="Q357" s="24"/>
      <c r="R357" s="60"/>
      <c r="S357" s="37">
        <v>144100</v>
      </c>
    </row>
    <row r="358" spans="1:19" ht="25.5">
      <c r="A358" s="10" t="s">
        <v>24</v>
      </c>
      <c r="B358" s="57">
        <v>921</v>
      </c>
      <c r="C358" s="57" t="s">
        <v>53</v>
      </c>
      <c r="D358" s="57" t="s">
        <v>46</v>
      </c>
      <c r="E358" s="57" t="s">
        <v>223</v>
      </c>
      <c r="F358" s="58" t="s">
        <v>25</v>
      </c>
      <c r="G358" s="23">
        <f>G359</f>
        <v>377035</v>
      </c>
      <c r="H358" s="23"/>
      <c r="I358" s="23"/>
      <c r="J358" s="23"/>
      <c r="K358" s="23"/>
      <c r="L358" s="23"/>
      <c r="M358" s="23"/>
      <c r="N358" s="23">
        <f>N359</f>
        <v>377035</v>
      </c>
      <c r="O358" s="94">
        <f>O359</f>
        <v>382035</v>
      </c>
      <c r="P358" s="24"/>
      <c r="Q358" s="24"/>
      <c r="R358" s="60"/>
      <c r="S358" s="23">
        <f>S359</f>
        <v>382035</v>
      </c>
    </row>
    <row r="359" spans="1:19" ht="38.25">
      <c r="A359" s="10" t="s">
        <v>26</v>
      </c>
      <c r="B359" s="57">
        <v>921</v>
      </c>
      <c r="C359" s="57" t="s">
        <v>53</v>
      </c>
      <c r="D359" s="57" t="s">
        <v>46</v>
      </c>
      <c r="E359" s="57" t="s">
        <v>223</v>
      </c>
      <c r="F359" s="58" t="s">
        <v>27</v>
      </c>
      <c r="G359" s="37">
        <v>377035</v>
      </c>
      <c r="H359" s="37"/>
      <c r="I359" s="37"/>
      <c r="J359" s="37"/>
      <c r="K359" s="37"/>
      <c r="L359" s="37"/>
      <c r="M359" s="37"/>
      <c r="N359" s="37">
        <v>377035</v>
      </c>
      <c r="O359" s="86">
        <v>382035</v>
      </c>
      <c r="P359" s="24"/>
      <c r="Q359" s="24"/>
      <c r="R359" s="60"/>
      <c r="S359" s="37">
        <v>382035</v>
      </c>
    </row>
    <row r="360" spans="1:19" ht="12.75">
      <c r="A360" s="10" t="s">
        <v>28</v>
      </c>
      <c r="B360" s="57">
        <v>921</v>
      </c>
      <c r="C360" s="57" t="s">
        <v>53</v>
      </c>
      <c r="D360" s="57" t="s">
        <v>46</v>
      </c>
      <c r="E360" s="57" t="s">
        <v>223</v>
      </c>
      <c r="F360" s="58" t="s">
        <v>29</v>
      </c>
      <c r="G360" s="23">
        <f>G361</f>
        <v>3200</v>
      </c>
      <c r="H360" s="23"/>
      <c r="I360" s="23"/>
      <c r="J360" s="23"/>
      <c r="K360" s="23"/>
      <c r="L360" s="23"/>
      <c r="M360" s="23"/>
      <c r="N360" s="23">
        <f>N361</f>
        <v>3200</v>
      </c>
      <c r="O360" s="94">
        <f>O361</f>
        <v>3200</v>
      </c>
      <c r="P360" s="24"/>
      <c r="Q360" s="24"/>
      <c r="R360" s="60"/>
      <c r="S360" s="23">
        <f>S361</f>
        <v>3200</v>
      </c>
    </row>
    <row r="361" spans="1:19" ht="12.75">
      <c r="A361" s="10" t="s">
        <v>102</v>
      </c>
      <c r="B361" s="57">
        <v>921</v>
      </c>
      <c r="C361" s="57" t="s">
        <v>53</v>
      </c>
      <c r="D361" s="57" t="s">
        <v>46</v>
      </c>
      <c r="E361" s="57" t="s">
        <v>223</v>
      </c>
      <c r="F361" s="58">
        <v>850</v>
      </c>
      <c r="G361" s="23">
        <f>G362+G363</f>
        <v>3200</v>
      </c>
      <c r="H361" s="23"/>
      <c r="I361" s="23"/>
      <c r="J361" s="23"/>
      <c r="K361" s="23"/>
      <c r="L361" s="23"/>
      <c r="M361" s="23"/>
      <c r="N361" s="23">
        <f>N362+N363</f>
        <v>3200</v>
      </c>
      <c r="O361" s="94">
        <f>O362+O363</f>
        <v>3200</v>
      </c>
      <c r="P361" s="24"/>
      <c r="Q361" s="24"/>
      <c r="R361" s="60"/>
      <c r="S361" s="23">
        <f>S362+S363</f>
        <v>3200</v>
      </c>
    </row>
    <row r="362" spans="1:19" ht="25.5">
      <c r="A362" s="10" t="s">
        <v>30</v>
      </c>
      <c r="B362" s="57">
        <v>921</v>
      </c>
      <c r="C362" s="57" t="s">
        <v>53</v>
      </c>
      <c r="D362" s="57" t="s">
        <v>46</v>
      </c>
      <c r="E362" s="57" t="s">
        <v>223</v>
      </c>
      <c r="F362" s="58" t="s">
        <v>31</v>
      </c>
      <c r="G362" s="23">
        <v>0</v>
      </c>
      <c r="H362" s="23"/>
      <c r="I362" s="23"/>
      <c r="J362" s="23"/>
      <c r="K362" s="23"/>
      <c r="L362" s="23"/>
      <c r="M362" s="23"/>
      <c r="N362" s="23">
        <v>0</v>
      </c>
      <c r="O362" s="94">
        <v>0</v>
      </c>
      <c r="P362" s="24"/>
      <c r="Q362" s="24"/>
      <c r="R362" s="60"/>
      <c r="S362" s="23">
        <v>0</v>
      </c>
    </row>
    <row r="363" spans="1:19" ht="25.5">
      <c r="A363" s="10" t="s">
        <v>32</v>
      </c>
      <c r="B363" s="57">
        <v>921</v>
      </c>
      <c r="C363" s="57" t="s">
        <v>53</v>
      </c>
      <c r="D363" s="57" t="s">
        <v>46</v>
      </c>
      <c r="E363" s="57" t="s">
        <v>223</v>
      </c>
      <c r="F363" s="58" t="s">
        <v>33</v>
      </c>
      <c r="G363" s="23">
        <v>3200</v>
      </c>
      <c r="H363" s="23"/>
      <c r="I363" s="23"/>
      <c r="J363" s="23"/>
      <c r="K363" s="23"/>
      <c r="L363" s="23"/>
      <c r="M363" s="23"/>
      <c r="N363" s="23">
        <v>3200</v>
      </c>
      <c r="O363" s="94">
        <v>3200</v>
      </c>
      <c r="P363" s="24"/>
      <c r="Q363" s="24"/>
      <c r="R363" s="60"/>
      <c r="S363" s="23">
        <v>3200</v>
      </c>
    </row>
    <row r="364" spans="1:19" ht="102">
      <c r="A364" s="101" t="s">
        <v>224</v>
      </c>
      <c r="B364" s="57">
        <v>921</v>
      </c>
      <c r="C364" s="57" t="s">
        <v>53</v>
      </c>
      <c r="D364" s="57" t="s">
        <v>46</v>
      </c>
      <c r="E364" s="57" t="s">
        <v>225</v>
      </c>
      <c r="F364" s="95" t="s">
        <v>0</v>
      </c>
      <c r="G364" s="23">
        <f>G365</f>
        <v>1231902</v>
      </c>
      <c r="H364" s="23"/>
      <c r="I364" s="23"/>
      <c r="J364" s="23"/>
      <c r="K364" s="23"/>
      <c r="L364" s="23"/>
      <c r="M364" s="23"/>
      <c r="N364" s="23">
        <f aca="true" t="shared" si="57" ref="N364:O366">N365</f>
        <v>1231902</v>
      </c>
      <c r="O364" s="94">
        <f t="shared" si="57"/>
        <v>1240198</v>
      </c>
      <c r="P364" s="24"/>
      <c r="Q364" s="24"/>
      <c r="R364" s="60"/>
      <c r="S364" s="23">
        <f>S365</f>
        <v>1240198</v>
      </c>
    </row>
    <row r="365" spans="1:19" ht="38.25">
      <c r="A365" s="10" t="s">
        <v>235</v>
      </c>
      <c r="B365" s="57">
        <v>921</v>
      </c>
      <c r="C365" s="57" t="s">
        <v>53</v>
      </c>
      <c r="D365" s="57" t="s">
        <v>46</v>
      </c>
      <c r="E365" s="57" t="s">
        <v>225</v>
      </c>
      <c r="F365" s="58" t="s">
        <v>39</v>
      </c>
      <c r="G365" s="23">
        <f>G366</f>
        <v>1231902</v>
      </c>
      <c r="H365" s="23"/>
      <c r="I365" s="23"/>
      <c r="J365" s="23"/>
      <c r="K365" s="23"/>
      <c r="L365" s="23"/>
      <c r="M365" s="23"/>
      <c r="N365" s="23">
        <f t="shared" si="57"/>
        <v>1231902</v>
      </c>
      <c r="O365" s="94">
        <f t="shared" si="57"/>
        <v>1240198</v>
      </c>
      <c r="P365" s="24"/>
      <c r="Q365" s="24"/>
      <c r="R365" s="60"/>
      <c r="S365" s="23">
        <f>S366</f>
        <v>1240198</v>
      </c>
    </row>
    <row r="366" spans="1:19" ht="12.75">
      <c r="A366" s="10" t="s">
        <v>118</v>
      </c>
      <c r="B366" s="57">
        <v>921</v>
      </c>
      <c r="C366" s="57" t="s">
        <v>53</v>
      </c>
      <c r="D366" s="57" t="s">
        <v>46</v>
      </c>
      <c r="E366" s="57" t="s">
        <v>225</v>
      </c>
      <c r="F366" s="58">
        <v>610</v>
      </c>
      <c r="G366" s="23">
        <f>G367</f>
        <v>1231902</v>
      </c>
      <c r="H366" s="23"/>
      <c r="I366" s="23"/>
      <c r="J366" s="23"/>
      <c r="K366" s="23"/>
      <c r="L366" s="23"/>
      <c r="M366" s="23"/>
      <c r="N366" s="23">
        <f t="shared" si="57"/>
        <v>1231902</v>
      </c>
      <c r="O366" s="94">
        <f t="shared" si="57"/>
        <v>1240198</v>
      </c>
      <c r="P366" s="24"/>
      <c r="Q366" s="24"/>
      <c r="R366" s="60"/>
      <c r="S366" s="23">
        <f>S367</f>
        <v>1240198</v>
      </c>
    </row>
    <row r="367" spans="1:19" ht="63.75">
      <c r="A367" s="10" t="s">
        <v>40</v>
      </c>
      <c r="B367" s="57">
        <v>921</v>
      </c>
      <c r="C367" s="57" t="s">
        <v>53</v>
      </c>
      <c r="D367" s="57" t="s">
        <v>46</v>
      </c>
      <c r="E367" s="57" t="s">
        <v>225</v>
      </c>
      <c r="F367" s="58" t="s">
        <v>41</v>
      </c>
      <c r="G367" s="37">
        <v>1231902</v>
      </c>
      <c r="H367" s="37"/>
      <c r="I367" s="37"/>
      <c r="J367" s="37"/>
      <c r="K367" s="37"/>
      <c r="L367" s="37"/>
      <c r="M367" s="37"/>
      <c r="N367" s="37">
        <v>1231902</v>
      </c>
      <c r="O367" s="86">
        <v>1240198</v>
      </c>
      <c r="P367" s="24"/>
      <c r="Q367" s="24"/>
      <c r="R367" s="60"/>
      <c r="S367" s="37">
        <v>1240198</v>
      </c>
    </row>
    <row r="368" spans="1:19" ht="63.75">
      <c r="A368" s="101" t="s">
        <v>226</v>
      </c>
      <c r="B368" s="57">
        <v>921</v>
      </c>
      <c r="C368" s="57" t="s">
        <v>53</v>
      </c>
      <c r="D368" s="57" t="s">
        <v>46</v>
      </c>
      <c r="E368" s="57" t="s">
        <v>227</v>
      </c>
      <c r="F368" s="58"/>
      <c r="G368" s="23">
        <f>G369</f>
        <v>21391150</v>
      </c>
      <c r="H368" s="23"/>
      <c r="I368" s="23"/>
      <c r="J368" s="23"/>
      <c r="K368" s="23"/>
      <c r="L368" s="23"/>
      <c r="M368" s="23"/>
      <c r="N368" s="23">
        <f aca="true" t="shared" si="58" ref="N368:O370">N369</f>
        <v>21391150</v>
      </c>
      <c r="O368" s="94">
        <f t="shared" si="58"/>
        <v>21394620</v>
      </c>
      <c r="P368" s="24"/>
      <c r="Q368" s="24"/>
      <c r="R368" s="60"/>
      <c r="S368" s="23">
        <f>S369</f>
        <v>21394620</v>
      </c>
    </row>
    <row r="369" spans="1:19" ht="38.25">
      <c r="A369" s="10" t="s">
        <v>235</v>
      </c>
      <c r="B369" s="57">
        <v>921</v>
      </c>
      <c r="C369" s="57" t="s">
        <v>53</v>
      </c>
      <c r="D369" s="57" t="s">
        <v>46</v>
      </c>
      <c r="E369" s="57" t="s">
        <v>227</v>
      </c>
      <c r="F369" s="58" t="s">
        <v>39</v>
      </c>
      <c r="G369" s="23">
        <f>G370</f>
        <v>21391150</v>
      </c>
      <c r="H369" s="23"/>
      <c r="I369" s="23"/>
      <c r="J369" s="23"/>
      <c r="K369" s="23"/>
      <c r="L369" s="23"/>
      <c r="M369" s="23"/>
      <c r="N369" s="23">
        <f t="shared" si="58"/>
        <v>21391150</v>
      </c>
      <c r="O369" s="94">
        <f t="shared" si="58"/>
        <v>21394620</v>
      </c>
      <c r="P369" s="24"/>
      <c r="Q369" s="24"/>
      <c r="R369" s="60"/>
      <c r="S369" s="23">
        <f>S370</f>
        <v>21394620</v>
      </c>
    </row>
    <row r="370" spans="1:19" ht="12.75">
      <c r="A370" s="10" t="s">
        <v>118</v>
      </c>
      <c r="B370" s="57">
        <v>921</v>
      </c>
      <c r="C370" s="57" t="s">
        <v>53</v>
      </c>
      <c r="D370" s="57" t="s">
        <v>46</v>
      </c>
      <c r="E370" s="57" t="s">
        <v>227</v>
      </c>
      <c r="F370" s="58">
        <v>610</v>
      </c>
      <c r="G370" s="23">
        <f>G371</f>
        <v>21391150</v>
      </c>
      <c r="H370" s="23"/>
      <c r="I370" s="23"/>
      <c r="J370" s="23"/>
      <c r="K370" s="23"/>
      <c r="L370" s="23"/>
      <c r="M370" s="23"/>
      <c r="N370" s="23">
        <f t="shared" si="58"/>
        <v>21391150</v>
      </c>
      <c r="O370" s="94">
        <f t="shared" si="58"/>
        <v>21394620</v>
      </c>
      <c r="P370" s="24"/>
      <c r="Q370" s="24"/>
      <c r="R370" s="60"/>
      <c r="S370" s="23">
        <f>S371</f>
        <v>21394620</v>
      </c>
    </row>
    <row r="371" spans="1:19" ht="63.75">
      <c r="A371" s="10" t="s">
        <v>40</v>
      </c>
      <c r="B371" s="57">
        <v>921</v>
      </c>
      <c r="C371" s="57" t="s">
        <v>53</v>
      </c>
      <c r="D371" s="57" t="s">
        <v>46</v>
      </c>
      <c r="E371" s="57" t="s">
        <v>227</v>
      </c>
      <c r="F371" s="58" t="s">
        <v>41</v>
      </c>
      <c r="G371" s="37">
        <v>21391150</v>
      </c>
      <c r="H371" s="37"/>
      <c r="I371" s="37"/>
      <c r="J371" s="37"/>
      <c r="K371" s="37"/>
      <c r="L371" s="37"/>
      <c r="M371" s="37"/>
      <c r="N371" s="37">
        <v>21391150</v>
      </c>
      <c r="O371" s="86">
        <v>21394620</v>
      </c>
      <c r="P371" s="24"/>
      <c r="Q371" s="24"/>
      <c r="R371" s="60"/>
      <c r="S371" s="37">
        <v>21394620</v>
      </c>
    </row>
    <row r="372" spans="1:19" ht="25.5" hidden="1">
      <c r="A372" s="101" t="s">
        <v>228</v>
      </c>
      <c r="B372" s="57">
        <v>921</v>
      </c>
      <c r="C372" s="57" t="s">
        <v>53</v>
      </c>
      <c r="D372" s="57" t="s">
        <v>46</v>
      </c>
      <c r="E372" s="57" t="s">
        <v>229</v>
      </c>
      <c r="F372" s="58"/>
      <c r="G372" s="23">
        <f>G373</f>
        <v>0</v>
      </c>
      <c r="H372" s="23"/>
      <c r="I372" s="23"/>
      <c r="J372" s="23"/>
      <c r="K372" s="23"/>
      <c r="L372" s="23"/>
      <c r="M372" s="23"/>
      <c r="N372" s="23">
        <f aca="true" t="shared" si="59" ref="N372:O374">N373</f>
        <v>0</v>
      </c>
      <c r="O372" s="94">
        <f t="shared" si="59"/>
        <v>0</v>
      </c>
      <c r="P372" s="24"/>
      <c r="Q372" s="24"/>
      <c r="R372" s="60"/>
      <c r="S372" s="23">
        <f>S373</f>
        <v>0</v>
      </c>
    </row>
    <row r="373" spans="1:19" ht="38.25" hidden="1">
      <c r="A373" s="10" t="s">
        <v>235</v>
      </c>
      <c r="B373" s="57">
        <v>921</v>
      </c>
      <c r="C373" s="57" t="s">
        <v>53</v>
      </c>
      <c r="D373" s="57" t="s">
        <v>46</v>
      </c>
      <c r="E373" s="57" t="s">
        <v>229</v>
      </c>
      <c r="F373" s="58" t="s">
        <v>39</v>
      </c>
      <c r="G373" s="23">
        <f>G374</f>
        <v>0</v>
      </c>
      <c r="H373" s="23"/>
      <c r="I373" s="23"/>
      <c r="J373" s="23"/>
      <c r="K373" s="23"/>
      <c r="L373" s="23"/>
      <c r="M373" s="23"/>
      <c r="N373" s="23">
        <f t="shared" si="59"/>
        <v>0</v>
      </c>
      <c r="O373" s="94">
        <f t="shared" si="59"/>
        <v>0</v>
      </c>
      <c r="P373" s="24"/>
      <c r="Q373" s="24"/>
      <c r="R373" s="60"/>
      <c r="S373" s="23">
        <f>S374</f>
        <v>0</v>
      </c>
    </row>
    <row r="374" spans="1:19" ht="12.75" hidden="1">
      <c r="A374" s="10" t="s">
        <v>118</v>
      </c>
      <c r="B374" s="57">
        <v>921</v>
      </c>
      <c r="C374" s="57" t="s">
        <v>53</v>
      </c>
      <c r="D374" s="57" t="s">
        <v>46</v>
      </c>
      <c r="E374" s="57" t="s">
        <v>229</v>
      </c>
      <c r="F374" s="58">
        <v>610</v>
      </c>
      <c r="G374" s="23">
        <f>G375</f>
        <v>0</v>
      </c>
      <c r="H374" s="23"/>
      <c r="I374" s="23"/>
      <c r="J374" s="23"/>
      <c r="K374" s="23"/>
      <c r="L374" s="23"/>
      <c r="M374" s="23"/>
      <c r="N374" s="23">
        <f t="shared" si="59"/>
        <v>0</v>
      </c>
      <c r="O374" s="94">
        <f t="shared" si="59"/>
        <v>0</v>
      </c>
      <c r="P374" s="24"/>
      <c r="Q374" s="24"/>
      <c r="R374" s="60"/>
      <c r="S374" s="23">
        <f>S375</f>
        <v>0</v>
      </c>
    </row>
    <row r="375" spans="1:19" ht="63.75" hidden="1">
      <c r="A375" s="10" t="s">
        <v>40</v>
      </c>
      <c r="B375" s="57">
        <v>921</v>
      </c>
      <c r="C375" s="57" t="s">
        <v>53</v>
      </c>
      <c r="D375" s="57" t="s">
        <v>46</v>
      </c>
      <c r="E375" s="57" t="s">
        <v>229</v>
      </c>
      <c r="F375" s="58" t="s">
        <v>41</v>
      </c>
      <c r="G375" s="37">
        <v>0</v>
      </c>
      <c r="H375" s="37"/>
      <c r="I375" s="37"/>
      <c r="J375" s="37"/>
      <c r="K375" s="37"/>
      <c r="L375" s="37"/>
      <c r="M375" s="37"/>
      <c r="N375" s="37">
        <v>0</v>
      </c>
      <c r="O375" s="86">
        <v>0</v>
      </c>
      <c r="P375" s="24"/>
      <c r="Q375" s="24"/>
      <c r="R375" s="60"/>
      <c r="S375" s="37">
        <v>0</v>
      </c>
    </row>
    <row r="376" spans="1:19" ht="25.5">
      <c r="A376" s="36" t="s">
        <v>228</v>
      </c>
      <c r="B376" s="25">
        <v>921</v>
      </c>
      <c r="C376" s="25" t="s">
        <v>53</v>
      </c>
      <c r="D376" s="25" t="s">
        <v>46</v>
      </c>
      <c r="E376" s="25" t="s">
        <v>229</v>
      </c>
      <c r="F376" s="58"/>
      <c r="G376" s="37"/>
      <c r="H376" s="37"/>
      <c r="I376" s="37"/>
      <c r="J376" s="37"/>
      <c r="K376" s="37"/>
      <c r="L376" s="37"/>
      <c r="M376" s="37"/>
      <c r="N376" s="37">
        <f>N377</f>
        <v>1542194.67</v>
      </c>
      <c r="O376" s="86"/>
      <c r="P376" s="24"/>
      <c r="Q376" s="24"/>
      <c r="R376" s="60"/>
      <c r="S376" s="37"/>
    </row>
    <row r="377" spans="1:19" ht="38.25">
      <c r="A377" s="5" t="s">
        <v>235</v>
      </c>
      <c r="B377" s="25">
        <v>921</v>
      </c>
      <c r="C377" s="25" t="s">
        <v>53</v>
      </c>
      <c r="D377" s="25" t="s">
        <v>46</v>
      </c>
      <c r="E377" s="25" t="s">
        <v>229</v>
      </c>
      <c r="F377" s="35" t="s">
        <v>39</v>
      </c>
      <c r="G377" s="37"/>
      <c r="H377" s="37"/>
      <c r="I377" s="37"/>
      <c r="J377" s="37"/>
      <c r="K377" s="37"/>
      <c r="L377" s="37"/>
      <c r="M377" s="37"/>
      <c r="N377" s="37">
        <f>N378</f>
        <v>1542194.67</v>
      </c>
      <c r="O377" s="86"/>
      <c r="P377" s="24"/>
      <c r="Q377" s="24"/>
      <c r="R377" s="60"/>
      <c r="S377" s="37"/>
    </row>
    <row r="378" spans="1:19" ht="12.75">
      <c r="A378" s="5" t="s">
        <v>118</v>
      </c>
      <c r="B378" s="25">
        <v>921</v>
      </c>
      <c r="C378" s="25" t="s">
        <v>53</v>
      </c>
      <c r="D378" s="25" t="s">
        <v>46</v>
      </c>
      <c r="E378" s="25" t="s">
        <v>229</v>
      </c>
      <c r="F378" s="35">
        <v>610</v>
      </c>
      <c r="G378" s="37"/>
      <c r="H378" s="37"/>
      <c r="I378" s="37"/>
      <c r="J378" s="37"/>
      <c r="K378" s="37"/>
      <c r="L378" s="37"/>
      <c r="M378" s="37"/>
      <c r="N378" s="37">
        <f>N379</f>
        <v>1542194.67</v>
      </c>
      <c r="O378" s="86"/>
      <c r="P378" s="24"/>
      <c r="Q378" s="24"/>
      <c r="R378" s="60"/>
      <c r="S378" s="37"/>
    </row>
    <row r="379" spans="1:19" ht="25.5">
      <c r="A379" s="5" t="s">
        <v>263</v>
      </c>
      <c r="B379" s="25">
        <v>921</v>
      </c>
      <c r="C379" s="25" t="s">
        <v>53</v>
      </c>
      <c r="D379" s="25" t="s">
        <v>46</v>
      </c>
      <c r="E379" s="25" t="s">
        <v>229</v>
      </c>
      <c r="F379" s="35">
        <v>612</v>
      </c>
      <c r="G379" s="37"/>
      <c r="H379" s="37"/>
      <c r="I379" s="37"/>
      <c r="J379" s="37"/>
      <c r="K379" s="37"/>
      <c r="L379" s="37">
        <v>1542194.67</v>
      </c>
      <c r="M379" s="37"/>
      <c r="N379" s="37">
        <f>G379+H379+I379+L379</f>
        <v>1542194.67</v>
      </c>
      <c r="O379" s="86"/>
      <c r="P379" s="24"/>
      <c r="Q379" s="24"/>
      <c r="R379" s="60"/>
      <c r="S379" s="37"/>
    </row>
    <row r="380" spans="1:19" ht="38.25">
      <c r="A380" s="101" t="s">
        <v>191</v>
      </c>
      <c r="B380" s="57">
        <v>921</v>
      </c>
      <c r="C380" s="57" t="s">
        <v>53</v>
      </c>
      <c r="D380" s="57" t="s">
        <v>46</v>
      </c>
      <c r="E380" s="57" t="s">
        <v>190</v>
      </c>
      <c r="F380" s="58"/>
      <c r="G380" s="23">
        <f>G381</f>
        <v>53380</v>
      </c>
      <c r="H380" s="23"/>
      <c r="I380" s="23"/>
      <c r="J380" s="23"/>
      <c r="K380" s="23"/>
      <c r="L380" s="23"/>
      <c r="M380" s="23"/>
      <c r="N380" s="23">
        <f>N381</f>
        <v>53380</v>
      </c>
      <c r="O380" s="94">
        <f>O381</f>
        <v>53380</v>
      </c>
      <c r="P380" s="24"/>
      <c r="Q380" s="24"/>
      <c r="R380" s="60"/>
      <c r="S380" s="23">
        <f>S381</f>
        <v>53380</v>
      </c>
    </row>
    <row r="381" spans="1:19" ht="25.5">
      <c r="A381" s="10" t="s">
        <v>24</v>
      </c>
      <c r="B381" s="57">
        <v>921</v>
      </c>
      <c r="C381" s="57" t="s">
        <v>53</v>
      </c>
      <c r="D381" s="57" t="s">
        <v>46</v>
      </c>
      <c r="E381" s="57" t="s">
        <v>190</v>
      </c>
      <c r="F381" s="58" t="s">
        <v>25</v>
      </c>
      <c r="G381" s="23">
        <f>G382</f>
        <v>53380</v>
      </c>
      <c r="H381" s="23"/>
      <c r="I381" s="23"/>
      <c r="J381" s="23"/>
      <c r="K381" s="23"/>
      <c r="L381" s="23"/>
      <c r="M381" s="23"/>
      <c r="N381" s="23">
        <f>N382</f>
        <v>53380</v>
      </c>
      <c r="O381" s="94">
        <f>O382</f>
        <v>53380</v>
      </c>
      <c r="P381" s="24"/>
      <c r="Q381" s="24"/>
      <c r="R381" s="60"/>
      <c r="S381" s="23">
        <f>S382</f>
        <v>53380</v>
      </c>
    </row>
    <row r="382" spans="1:19" ht="38.25">
      <c r="A382" s="10" t="s">
        <v>26</v>
      </c>
      <c r="B382" s="57">
        <v>921</v>
      </c>
      <c r="C382" s="57" t="s">
        <v>53</v>
      </c>
      <c r="D382" s="57" t="s">
        <v>46</v>
      </c>
      <c r="E382" s="57" t="s">
        <v>190</v>
      </c>
      <c r="F382" s="58" t="s">
        <v>27</v>
      </c>
      <c r="G382" s="23">
        <v>53380</v>
      </c>
      <c r="H382" s="23"/>
      <c r="I382" s="23"/>
      <c r="J382" s="23"/>
      <c r="K382" s="23"/>
      <c r="L382" s="23"/>
      <c r="M382" s="23"/>
      <c r="N382" s="23">
        <v>53380</v>
      </c>
      <c r="O382" s="94">
        <v>53380</v>
      </c>
      <c r="P382" s="24"/>
      <c r="Q382" s="24"/>
      <c r="R382" s="60"/>
      <c r="S382" s="23">
        <v>53380</v>
      </c>
    </row>
    <row r="383" spans="1:19" ht="12.75">
      <c r="A383" s="96" t="s">
        <v>64</v>
      </c>
      <c r="B383" s="97">
        <v>921</v>
      </c>
      <c r="C383" s="97" t="s">
        <v>48</v>
      </c>
      <c r="D383" s="57"/>
      <c r="E383" s="57"/>
      <c r="F383" s="58"/>
      <c r="G383" s="39">
        <v>3745492</v>
      </c>
      <c r="H383" s="39"/>
      <c r="I383" s="39"/>
      <c r="J383" s="39"/>
      <c r="K383" s="39"/>
      <c r="L383" s="39"/>
      <c r="M383" s="39"/>
      <c r="N383" s="39">
        <v>3745492</v>
      </c>
      <c r="O383" s="100">
        <v>3745492</v>
      </c>
      <c r="P383" s="24"/>
      <c r="Q383" s="24"/>
      <c r="R383" s="60"/>
      <c r="S383" s="39">
        <v>3745492</v>
      </c>
    </row>
    <row r="384" spans="1:19" ht="12.75">
      <c r="A384" s="96" t="s">
        <v>80</v>
      </c>
      <c r="B384" s="97">
        <v>921</v>
      </c>
      <c r="C384" s="97" t="s">
        <v>48</v>
      </c>
      <c r="D384" s="97" t="s">
        <v>36</v>
      </c>
      <c r="E384" s="98" t="s">
        <v>0</v>
      </c>
      <c r="F384" s="58"/>
      <c r="G384" s="39">
        <v>3745492</v>
      </c>
      <c r="H384" s="39"/>
      <c r="I384" s="39"/>
      <c r="J384" s="39"/>
      <c r="K384" s="39"/>
      <c r="L384" s="39"/>
      <c r="M384" s="39"/>
      <c r="N384" s="39">
        <v>3745492</v>
      </c>
      <c r="O384" s="100">
        <v>3745492</v>
      </c>
      <c r="P384" s="24"/>
      <c r="Q384" s="24"/>
      <c r="R384" s="60"/>
      <c r="S384" s="39">
        <v>3745492</v>
      </c>
    </row>
    <row r="385" spans="1:19" ht="63.75">
      <c r="A385" s="10" t="s">
        <v>81</v>
      </c>
      <c r="B385" s="57">
        <v>921</v>
      </c>
      <c r="C385" s="57" t="s">
        <v>48</v>
      </c>
      <c r="D385" s="57" t="s">
        <v>36</v>
      </c>
      <c r="E385" s="57" t="s">
        <v>136</v>
      </c>
      <c r="F385" s="58"/>
      <c r="G385" s="23">
        <f>G386</f>
        <v>3745492</v>
      </c>
      <c r="H385" s="23"/>
      <c r="I385" s="23"/>
      <c r="J385" s="23"/>
      <c r="K385" s="23"/>
      <c r="L385" s="23"/>
      <c r="M385" s="23"/>
      <c r="N385" s="23">
        <f aca="true" t="shared" si="60" ref="N385:O387">N386</f>
        <v>3745492</v>
      </c>
      <c r="O385" s="94">
        <f t="shared" si="60"/>
        <v>3745492</v>
      </c>
      <c r="P385" s="24"/>
      <c r="Q385" s="24"/>
      <c r="R385" s="60"/>
      <c r="S385" s="23">
        <f>S386</f>
        <v>3745492</v>
      </c>
    </row>
    <row r="386" spans="1:19" ht="25.5">
      <c r="A386" s="10" t="s">
        <v>61</v>
      </c>
      <c r="B386" s="57">
        <v>921</v>
      </c>
      <c r="C386" s="57" t="s">
        <v>48</v>
      </c>
      <c r="D386" s="57" t="s">
        <v>36</v>
      </c>
      <c r="E386" s="57" t="s">
        <v>136</v>
      </c>
      <c r="F386" s="58">
        <v>300</v>
      </c>
      <c r="G386" s="23">
        <f>G387</f>
        <v>3745492</v>
      </c>
      <c r="H386" s="23"/>
      <c r="I386" s="23"/>
      <c r="J386" s="23"/>
      <c r="K386" s="23"/>
      <c r="L386" s="23"/>
      <c r="M386" s="23"/>
      <c r="N386" s="23">
        <f t="shared" si="60"/>
        <v>3745492</v>
      </c>
      <c r="O386" s="94">
        <f t="shared" si="60"/>
        <v>3745492</v>
      </c>
      <c r="P386" s="24"/>
      <c r="Q386" s="24"/>
      <c r="R386" s="60"/>
      <c r="S386" s="23">
        <f>S387</f>
        <v>3745492</v>
      </c>
    </row>
    <row r="387" spans="1:19" ht="25.5">
      <c r="A387" s="10" t="s">
        <v>123</v>
      </c>
      <c r="B387" s="57">
        <v>921</v>
      </c>
      <c r="C387" s="57" t="s">
        <v>48</v>
      </c>
      <c r="D387" s="57" t="s">
        <v>36</v>
      </c>
      <c r="E387" s="57" t="s">
        <v>136</v>
      </c>
      <c r="F387" s="58">
        <v>310</v>
      </c>
      <c r="G387" s="23">
        <f>G388</f>
        <v>3745492</v>
      </c>
      <c r="H387" s="23"/>
      <c r="I387" s="23"/>
      <c r="J387" s="23"/>
      <c r="K387" s="23"/>
      <c r="L387" s="23"/>
      <c r="M387" s="23"/>
      <c r="N387" s="23">
        <f t="shared" si="60"/>
        <v>3745492</v>
      </c>
      <c r="O387" s="94">
        <f t="shared" si="60"/>
        <v>3745492</v>
      </c>
      <c r="P387" s="24"/>
      <c r="Q387" s="24"/>
      <c r="R387" s="60"/>
      <c r="S387" s="23">
        <f>S388</f>
        <v>3745492</v>
      </c>
    </row>
    <row r="388" spans="1:19" ht="38.25">
      <c r="A388" s="10" t="s">
        <v>68</v>
      </c>
      <c r="B388" s="57">
        <v>921</v>
      </c>
      <c r="C388" s="57" t="s">
        <v>48</v>
      </c>
      <c r="D388" s="57" t="s">
        <v>36</v>
      </c>
      <c r="E388" s="57" t="s">
        <v>136</v>
      </c>
      <c r="F388" s="58">
        <v>313</v>
      </c>
      <c r="G388" s="23">
        <v>3745492</v>
      </c>
      <c r="H388" s="23"/>
      <c r="I388" s="23"/>
      <c r="J388" s="23"/>
      <c r="K388" s="23"/>
      <c r="L388" s="23"/>
      <c r="M388" s="23"/>
      <c r="N388" s="23">
        <v>3745492</v>
      </c>
      <c r="O388" s="94">
        <v>3745492</v>
      </c>
      <c r="P388" s="24"/>
      <c r="Q388" s="24"/>
      <c r="R388" s="60"/>
      <c r="S388" s="23">
        <v>3745492</v>
      </c>
    </row>
    <row r="389" spans="1:19" ht="25.5">
      <c r="A389" s="96" t="s">
        <v>137</v>
      </c>
      <c r="B389" s="97">
        <v>961</v>
      </c>
      <c r="C389" s="98" t="s">
        <v>0</v>
      </c>
      <c r="D389" s="57"/>
      <c r="E389" s="57"/>
      <c r="F389" s="58"/>
      <c r="G389" s="39">
        <f>G390+G407+G412</f>
        <v>35915441.28</v>
      </c>
      <c r="H389" s="39"/>
      <c r="I389" s="39"/>
      <c r="J389" s="39"/>
      <c r="K389" s="39"/>
      <c r="L389" s="39"/>
      <c r="M389" s="39"/>
      <c r="N389" s="39">
        <f>N390+N407+N412</f>
        <v>26915441.28</v>
      </c>
      <c r="O389" s="100">
        <f>O390+O407+O412</f>
        <v>57778592.28</v>
      </c>
      <c r="P389" s="24"/>
      <c r="Q389" s="24"/>
      <c r="R389" s="60"/>
      <c r="S389" s="39">
        <f>S390+S407+S412</f>
        <v>48778592.28</v>
      </c>
    </row>
    <row r="390" spans="1:19" ht="12.75">
      <c r="A390" s="96" t="s">
        <v>16</v>
      </c>
      <c r="B390" s="97">
        <v>961</v>
      </c>
      <c r="C390" s="97" t="s">
        <v>17</v>
      </c>
      <c r="D390" s="57"/>
      <c r="E390" s="57"/>
      <c r="F390" s="58"/>
      <c r="G390" s="39">
        <f>G391+G403</f>
        <v>7292900</v>
      </c>
      <c r="H390" s="39"/>
      <c r="I390" s="39"/>
      <c r="J390" s="39"/>
      <c r="K390" s="39"/>
      <c r="L390" s="39"/>
      <c r="M390" s="39"/>
      <c r="N390" s="39">
        <f>N391+N403</f>
        <v>7292900</v>
      </c>
      <c r="O390" s="100">
        <f>O391+O403</f>
        <v>7296900</v>
      </c>
      <c r="P390" s="24"/>
      <c r="Q390" s="24"/>
      <c r="R390" s="60"/>
      <c r="S390" s="39">
        <f>S391+S403</f>
        <v>7296900</v>
      </c>
    </row>
    <row r="391" spans="1:19" ht="38.25">
      <c r="A391" s="96" t="s">
        <v>82</v>
      </c>
      <c r="B391" s="97">
        <v>961</v>
      </c>
      <c r="C391" s="97" t="s">
        <v>17</v>
      </c>
      <c r="D391" s="97" t="s">
        <v>58</v>
      </c>
      <c r="E391" s="98" t="s">
        <v>0</v>
      </c>
      <c r="F391" s="99" t="s">
        <v>0</v>
      </c>
      <c r="G391" s="39">
        <f>G392</f>
        <v>7247000</v>
      </c>
      <c r="H391" s="39"/>
      <c r="I391" s="39"/>
      <c r="J391" s="39"/>
      <c r="K391" s="39"/>
      <c r="L391" s="39"/>
      <c r="M391" s="39"/>
      <c r="N391" s="39">
        <f>N392</f>
        <v>7247000</v>
      </c>
      <c r="O391" s="100">
        <f>O392</f>
        <v>7251000</v>
      </c>
      <c r="P391" s="24"/>
      <c r="Q391" s="24"/>
      <c r="R391" s="60"/>
      <c r="S391" s="39">
        <f>S392</f>
        <v>7251000</v>
      </c>
    </row>
    <row r="392" spans="1:19" ht="38.25">
      <c r="A392" s="101" t="s">
        <v>144</v>
      </c>
      <c r="B392" s="57">
        <v>961</v>
      </c>
      <c r="C392" s="57" t="s">
        <v>17</v>
      </c>
      <c r="D392" s="57" t="s">
        <v>58</v>
      </c>
      <c r="E392" s="107" t="s">
        <v>230</v>
      </c>
      <c r="F392" s="95" t="s">
        <v>0</v>
      </c>
      <c r="G392" s="23">
        <f>G393+G397+G399</f>
        <v>7247000</v>
      </c>
      <c r="H392" s="23"/>
      <c r="I392" s="23"/>
      <c r="J392" s="23"/>
      <c r="K392" s="23"/>
      <c r="L392" s="23"/>
      <c r="M392" s="23"/>
      <c r="N392" s="23">
        <f>N393+N397+N399</f>
        <v>7247000</v>
      </c>
      <c r="O392" s="94">
        <f>O393+O397+O399</f>
        <v>7251000</v>
      </c>
      <c r="P392" s="24"/>
      <c r="Q392" s="24"/>
      <c r="R392" s="60"/>
      <c r="S392" s="23">
        <f>S393+S397+S399</f>
        <v>7251000</v>
      </c>
    </row>
    <row r="393" spans="1:19" ht="76.5">
      <c r="A393" s="10" t="s">
        <v>20</v>
      </c>
      <c r="B393" s="57">
        <v>961</v>
      </c>
      <c r="C393" s="57" t="s">
        <v>17</v>
      </c>
      <c r="D393" s="57" t="s">
        <v>58</v>
      </c>
      <c r="E393" s="107" t="s">
        <v>230</v>
      </c>
      <c r="F393" s="58" t="s">
        <v>21</v>
      </c>
      <c r="G393" s="23">
        <f>G394</f>
        <v>6670985</v>
      </c>
      <c r="H393" s="23"/>
      <c r="I393" s="23"/>
      <c r="J393" s="23"/>
      <c r="K393" s="23"/>
      <c r="L393" s="23"/>
      <c r="M393" s="23"/>
      <c r="N393" s="23">
        <f>N394</f>
        <v>6670985</v>
      </c>
      <c r="O393" s="94">
        <f>O394</f>
        <v>6670985</v>
      </c>
      <c r="P393" s="24"/>
      <c r="Q393" s="24"/>
      <c r="R393" s="60"/>
      <c r="S393" s="23">
        <f>S394</f>
        <v>6670985</v>
      </c>
    </row>
    <row r="394" spans="1:19" ht="25.5">
      <c r="A394" s="10" t="s">
        <v>22</v>
      </c>
      <c r="B394" s="57">
        <v>961</v>
      </c>
      <c r="C394" s="57" t="s">
        <v>17</v>
      </c>
      <c r="D394" s="57" t="s">
        <v>58</v>
      </c>
      <c r="E394" s="107" t="s">
        <v>230</v>
      </c>
      <c r="F394" s="58" t="s">
        <v>23</v>
      </c>
      <c r="G394" s="23">
        <f>G395+G396</f>
        <v>6670985</v>
      </c>
      <c r="H394" s="23"/>
      <c r="I394" s="23"/>
      <c r="J394" s="23"/>
      <c r="K394" s="23"/>
      <c r="L394" s="23"/>
      <c r="M394" s="23"/>
      <c r="N394" s="23">
        <f>N395+N396</f>
        <v>6670985</v>
      </c>
      <c r="O394" s="94">
        <f>O395+O396</f>
        <v>6670985</v>
      </c>
      <c r="P394" s="24"/>
      <c r="Q394" s="24"/>
      <c r="R394" s="60"/>
      <c r="S394" s="23">
        <f>S395+S396</f>
        <v>6670985</v>
      </c>
    </row>
    <row r="395" spans="1:19" ht="38.25">
      <c r="A395" s="10" t="s">
        <v>233</v>
      </c>
      <c r="B395" s="57">
        <v>961</v>
      </c>
      <c r="C395" s="57" t="s">
        <v>17</v>
      </c>
      <c r="D395" s="57" t="s">
        <v>58</v>
      </c>
      <c r="E395" s="107" t="s">
        <v>230</v>
      </c>
      <c r="F395" s="58">
        <v>121</v>
      </c>
      <c r="G395" s="37">
        <v>6441370</v>
      </c>
      <c r="H395" s="37"/>
      <c r="I395" s="37"/>
      <c r="J395" s="37"/>
      <c r="K395" s="37"/>
      <c r="L395" s="37"/>
      <c r="M395" s="37"/>
      <c r="N395" s="37">
        <v>6441370</v>
      </c>
      <c r="O395" s="86">
        <v>6441370</v>
      </c>
      <c r="P395" s="24"/>
      <c r="Q395" s="24"/>
      <c r="R395" s="60"/>
      <c r="S395" s="37">
        <v>6441370</v>
      </c>
    </row>
    <row r="396" spans="1:19" ht="38.25">
      <c r="A396" s="10" t="s">
        <v>143</v>
      </c>
      <c r="B396" s="57">
        <v>961</v>
      </c>
      <c r="C396" s="57" t="s">
        <v>17</v>
      </c>
      <c r="D396" s="57" t="s">
        <v>58</v>
      </c>
      <c r="E396" s="107" t="s">
        <v>230</v>
      </c>
      <c r="F396" s="58">
        <v>122</v>
      </c>
      <c r="G396" s="23">
        <v>229615</v>
      </c>
      <c r="H396" s="23"/>
      <c r="I396" s="23"/>
      <c r="J396" s="23"/>
      <c r="K396" s="23"/>
      <c r="L396" s="23"/>
      <c r="M396" s="23"/>
      <c r="N396" s="23">
        <v>229615</v>
      </c>
      <c r="O396" s="94">
        <v>229615</v>
      </c>
      <c r="P396" s="24"/>
      <c r="Q396" s="24"/>
      <c r="R396" s="60"/>
      <c r="S396" s="23">
        <v>229615</v>
      </c>
    </row>
    <row r="397" spans="1:19" ht="25.5">
      <c r="A397" s="10" t="s">
        <v>24</v>
      </c>
      <c r="B397" s="57">
        <v>961</v>
      </c>
      <c r="C397" s="57" t="s">
        <v>17</v>
      </c>
      <c r="D397" s="57" t="s">
        <v>58</v>
      </c>
      <c r="E397" s="107" t="s">
        <v>230</v>
      </c>
      <c r="F397" s="58" t="s">
        <v>25</v>
      </c>
      <c r="G397" s="23">
        <f>G398</f>
        <v>562911</v>
      </c>
      <c r="H397" s="23"/>
      <c r="I397" s="23"/>
      <c r="J397" s="23"/>
      <c r="K397" s="23"/>
      <c r="L397" s="23"/>
      <c r="M397" s="23"/>
      <c r="N397" s="23">
        <f>N398</f>
        <v>562911</v>
      </c>
      <c r="O397" s="94">
        <f>O398</f>
        <v>566911</v>
      </c>
      <c r="P397" s="24"/>
      <c r="Q397" s="24"/>
      <c r="R397" s="60"/>
      <c r="S397" s="23">
        <f>S398</f>
        <v>566911</v>
      </c>
    </row>
    <row r="398" spans="1:19" ht="38.25">
      <c r="A398" s="10" t="s">
        <v>26</v>
      </c>
      <c r="B398" s="57">
        <v>961</v>
      </c>
      <c r="C398" s="57" t="s">
        <v>17</v>
      </c>
      <c r="D398" s="57" t="s">
        <v>58</v>
      </c>
      <c r="E398" s="107" t="s">
        <v>230</v>
      </c>
      <c r="F398" s="58" t="s">
        <v>27</v>
      </c>
      <c r="G398" s="37">
        <v>562911</v>
      </c>
      <c r="H398" s="37"/>
      <c r="I398" s="37"/>
      <c r="J398" s="37"/>
      <c r="K398" s="37"/>
      <c r="L398" s="37"/>
      <c r="M398" s="37"/>
      <c r="N398" s="37">
        <v>562911</v>
      </c>
      <c r="O398" s="86">
        <v>566911</v>
      </c>
      <c r="P398" s="24"/>
      <c r="Q398" s="24"/>
      <c r="R398" s="60"/>
      <c r="S398" s="37">
        <v>566911</v>
      </c>
    </row>
    <row r="399" spans="1:19" ht="12.75">
      <c r="A399" s="10" t="s">
        <v>28</v>
      </c>
      <c r="B399" s="57">
        <v>961</v>
      </c>
      <c r="C399" s="57" t="s">
        <v>17</v>
      </c>
      <c r="D399" s="57" t="s">
        <v>58</v>
      </c>
      <c r="E399" s="107" t="s">
        <v>230</v>
      </c>
      <c r="F399" s="58" t="s">
        <v>29</v>
      </c>
      <c r="G399" s="23">
        <f>G400</f>
        <v>13104</v>
      </c>
      <c r="H399" s="23"/>
      <c r="I399" s="23"/>
      <c r="J399" s="23"/>
      <c r="K399" s="23"/>
      <c r="L399" s="23"/>
      <c r="M399" s="23"/>
      <c r="N399" s="23">
        <f>N400</f>
        <v>13104</v>
      </c>
      <c r="O399" s="94">
        <f>O400</f>
        <v>13104</v>
      </c>
      <c r="P399" s="24"/>
      <c r="Q399" s="24"/>
      <c r="R399" s="60"/>
      <c r="S399" s="23">
        <f>S400</f>
        <v>13104</v>
      </c>
    </row>
    <row r="400" spans="1:19" ht="12.75">
      <c r="A400" s="10" t="s">
        <v>102</v>
      </c>
      <c r="B400" s="57">
        <v>961</v>
      </c>
      <c r="C400" s="57" t="s">
        <v>17</v>
      </c>
      <c r="D400" s="57" t="s">
        <v>58</v>
      </c>
      <c r="E400" s="107" t="s">
        <v>230</v>
      </c>
      <c r="F400" s="58">
        <v>850</v>
      </c>
      <c r="G400" s="23">
        <f>G401+G402</f>
        <v>13104</v>
      </c>
      <c r="H400" s="23"/>
      <c r="I400" s="23"/>
      <c r="J400" s="23"/>
      <c r="K400" s="23"/>
      <c r="L400" s="23"/>
      <c r="M400" s="23"/>
      <c r="N400" s="23">
        <f>N401+N402</f>
        <v>13104</v>
      </c>
      <c r="O400" s="94">
        <f>O401+O402</f>
        <v>13104</v>
      </c>
      <c r="P400" s="24"/>
      <c r="Q400" s="24"/>
      <c r="R400" s="60"/>
      <c r="S400" s="23">
        <f>S401+S402</f>
        <v>13104</v>
      </c>
    </row>
    <row r="401" spans="1:19" ht="25.5">
      <c r="A401" s="10" t="s">
        <v>30</v>
      </c>
      <c r="B401" s="57">
        <v>961</v>
      </c>
      <c r="C401" s="57" t="s">
        <v>17</v>
      </c>
      <c r="D401" s="57" t="s">
        <v>58</v>
      </c>
      <c r="E401" s="107" t="s">
        <v>230</v>
      </c>
      <c r="F401" s="58" t="s">
        <v>31</v>
      </c>
      <c r="G401" s="37">
        <v>4338</v>
      </c>
      <c r="H401" s="37"/>
      <c r="I401" s="37"/>
      <c r="J401" s="37"/>
      <c r="K401" s="37"/>
      <c r="L401" s="37"/>
      <c r="M401" s="37"/>
      <c r="N401" s="37">
        <v>4338</v>
      </c>
      <c r="O401" s="86">
        <v>2842</v>
      </c>
      <c r="P401" s="24"/>
      <c r="Q401" s="24"/>
      <c r="R401" s="60"/>
      <c r="S401" s="37">
        <v>2842</v>
      </c>
    </row>
    <row r="402" spans="1:19" ht="25.5">
      <c r="A402" s="10" t="s">
        <v>32</v>
      </c>
      <c r="B402" s="57">
        <v>961</v>
      </c>
      <c r="C402" s="57" t="s">
        <v>17</v>
      </c>
      <c r="D402" s="57" t="s">
        <v>58</v>
      </c>
      <c r="E402" s="107" t="s">
        <v>230</v>
      </c>
      <c r="F402" s="58" t="s">
        <v>33</v>
      </c>
      <c r="G402" s="23">
        <v>8766</v>
      </c>
      <c r="H402" s="23"/>
      <c r="I402" s="23"/>
      <c r="J402" s="23"/>
      <c r="K402" s="23"/>
      <c r="L402" s="23"/>
      <c r="M402" s="23"/>
      <c r="N402" s="23">
        <v>8766</v>
      </c>
      <c r="O402" s="94">
        <v>10262</v>
      </c>
      <c r="P402" s="24"/>
      <c r="Q402" s="24"/>
      <c r="R402" s="60"/>
      <c r="S402" s="23">
        <v>10262</v>
      </c>
    </row>
    <row r="403" spans="1:19" ht="12.75">
      <c r="A403" s="10" t="s">
        <v>37</v>
      </c>
      <c r="B403" s="57">
        <v>961</v>
      </c>
      <c r="C403" s="57" t="s">
        <v>17</v>
      </c>
      <c r="D403" s="57" t="s">
        <v>38</v>
      </c>
      <c r="E403" s="57"/>
      <c r="F403" s="58"/>
      <c r="G403" s="23">
        <f>G404</f>
        <v>45900</v>
      </c>
      <c r="H403" s="23"/>
      <c r="I403" s="23"/>
      <c r="J403" s="23"/>
      <c r="K403" s="23"/>
      <c r="L403" s="23"/>
      <c r="M403" s="23"/>
      <c r="N403" s="23">
        <f aca="true" t="shared" si="61" ref="N403:O405">N404</f>
        <v>45900</v>
      </c>
      <c r="O403" s="94">
        <f t="shared" si="61"/>
        <v>45900</v>
      </c>
      <c r="P403" s="24"/>
      <c r="Q403" s="24"/>
      <c r="R403" s="60"/>
      <c r="S403" s="23">
        <f>S404</f>
        <v>45900</v>
      </c>
    </row>
    <row r="404" spans="1:19" ht="38.25">
      <c r="A404" s="101" t="s">
        <v>191</v>
      </c>
      <c r="B404" s="57">
        <v>961</v>
      </c>
      <c r="C404" s="57" t="s">
        <v>17</v>
      </c>
      <c r="D404" s="57">
        <v>13</v>
      </c>
      <c r="E404" s="57" t="s">
        <v>190</v>
      </c>
      <c r="F404" s="58"/>
      <c r="G404" s="23">
        <f>G405</f>
        <v>45900</v>
      </c>
      <c r="H404" s="23"/>
      <c r="I404" s="23"/>
      <c r="J404" s="23"/>
      <c r="K404" s="23"/>
      <c r="L404" s="23"/>
      <c r="M404" s="23"/>
      <c r="N404" s="23">
        <f t="shared" si="61"/>
        <v>45900</v>
      </c>
      <c r="O404" s="94">
        <f t="shared" si="61"/>
        <v>45900</v>
      </c>
      <c r="P404" s="24"/>
      <c r="Q404" s="24"/>
      <c r="R404" s="60"/>
      <c r="S404" s="23">
        <f>S405</f>
        <v>45900</v>
      </c>
    </row>
    <row r="405" spans="1:19" ht="25.5">
      <c r="A405" s="10" t="s">
        <v>24</v>
      </c>
      <c r="B405" s="57">
        <v>961</v>
      </c>
      <c r="C405" s="57" t="s">
        <v>17</v>
      </c>
      <c r="D405" s="57">
        <v>13</v>
      </c>
      <c r="E405" s="57" t="s">
        <v>190</v>
      </c>
      <c r="F405" s="58" t="s">
        <v>25</v>
      </c>
      <c r="G405" s="23">
        <f>G406</f>
        <v>45900</v>
      </c>
      <c r="H405" s="23"/>
      <c r="I405" s="23"/>
      <c r="J405" s="23"/>
      <c r="K405" s="23"/>
      <c r="L405" s="23"/>
      <c r="M405" s="23"/>
      <c r="N405" s="23">
        <f t="shared" si="61"/>
        <v>45900</v>
      </c>
      <c r="O405" s="94">
        <f t="shared" si="61"/>
        <v>45900</v>
      </c>
      <c r="P405" s="24"/>
      <c r="Q405" s="24"/>
      <c r="R405" s="60"/>
      <c r="S405" s="23">
        <f>S406</f>
        <v>45900</v>
      </c>
    </row>
    <row r="406" spans="1:19" ht="38.25">
      <c r="A406" s="10" t="s">
        <v>26</v>
      </c>
      <c r="B406" s="57">
        <v>961</v>
      </c>
      <c r="C406" s="57" t="s">
        <v>17</v>
      </c>
      <c r="D406" s="57">
        <v>13</v>
      </c>
      <c r="E406" s="57" t="s">
        <v>190</v>
      </c>
      <c r="F406" s="58" t="s">
        <v>27</v>
      </c>
      <c r="G406" s="23">
        <v>45900</v>
      </c>
      <c r="H406" s="23"/>
      <c r="I406" s="23"/>
      <c r="J406" s="23"/>
      <c r="K406" s="23"/>
      <c r="L406" s="23"/>
      <c r="M406" s="23"/>
      <c r="N406" s="23">
        <v>45900</v>
      </c>
      <c r="O406" s="94">
        <v>45900</v>
      </c>
      <c r="P406" s="24"/>
      <c r="Q406" s="24"/>
      <c r="R406" s="60"/>
      <c r="S406" s="23">
        <v>45900</v>
      </c>
    </row>
    <row r="407" spans="1:19" ht="25.5">
      <c r="A407" s="96" t="s">
        <v>85</v>
      </c>
      <c r="B407" s="97">
        <v>961</v>
      </c>
      <c r="C407" s="97" t="s">
        <v>38</v>
      </c>
      <c r="D407" s="98" t="s">
        <v>0</v>
      </c>
      <c r="E407" s="98" t="s">
        <v>0</v>
      </c>
      <c r="F407" s="99" t="s">
        <v>0</v>
      </c>
      <c r="G407" s="39">
        <f>G408</f>
        <v>8622541.28</v>
      </c>
      <c r="H407" s="39"/>
      <c r="I407" s="39"/>
      <c r="J407" s="39"/>
      <c r="K407" s="39"/>
      <c r="L407" s="39"/>
      <c r="M407" s="39"/>
      <c r="N407" s="39">
        <f aca="true" t="shared" si="62" ref="N407:O410">N408</f>
        <v>8622541.28</v>
      </c>
      <c r="O407" s="100">
        <f t="shared" si="62"/>
        <v>8465192.28</v>
      </c>
      <c r="P407" s="24"/>
      <c r="Q407" s="24"/>
      <c r="R407" s="60"/>
      <c r="S407" s="39">
        <f>S408</f>
        <v>8465192.28</v>
      </c>
    </row>
    <row r="408" spans="1:19" ht="25.5">
      <c r="A408" s="96" t="s">
        <v>86</v>
      </c>
      <c r="B408" s="97">
        <v>961</v>
      </c>
      <c r="C408" s="97" t="s">
        <v>38</v>
      </c>
      <c r="D408" s="97" t="s">
        <v>17</v>
      </c>
      <c r="E408" s="98" t="s">
        <v>0</v>
      </c>
      <c r="F408" s="99" t="s">
        <v>0</v>
      </c>
      <c r="G408" s="39">
        <f>G409</f>
        <v>8622541.28</v>
      </c>
      <c r="H408" s="39"/>
      <c r="I408" s="39"/>
      <c r="J408" s="39"/>
      <c r="K408" s="39"/>
      <c r="L408" s="39"/>
      <c r="M408" s="39"/>
      <c r="N408" s="39">
        <f t="shared" si="62"/>
        <v>8622541.28</v>
      </c>
      <c r="O408" s="100">
        <f t="shared" si="62"/>
        <v>8465192.28</v>
      </c>
      <c r="P408" s="24"/>
      <c r="Q408" s="24"/>
      <c r="R408" s="60"/>
      <c r="S408" s="39">
        <f>S409</f>
        <v>8465192.28</v>
      </c>
    </row>
    <row r="409" spans="1:19" ht="25.5">
      <c r="A409" s="101" t="s">
        <v>232</v>
      </c>
      <c r="B409" s="57">
        <v>961</v>
      </c>
      <c r="C409" s="57" t="s">
        <v>38</v>
      </c>
      <c r="D409" s="57" t="s">
        <v>17</v>
      </c>
      <c r="E409" s="57" t="s">
        <v>231</v>
      </c>
      <c r="F409" s="95" t="s">
        <v>0</v>
      </c>
      <c r="G409" s="23">
        <f>G410</f>
        <v>8622541.28</v>
      </c>
      <c r="H409" s="23"/>
      <c r="I409" s="23"/>
      <c r="J409" s="23"/>
      <c r="K409" s="23"/>
      <c r="L409" s="23"/>
      <c r="M409" s="23"/>
      <c r="N409" s="23">
        <f t="shared" si="62"/>
        <v>8622541.28</v>
      </c>
      <c r="O409" s="94">
        <f t="shared" si="62"/>
        <v>8465192.28</v>
      </c>
      <c r="P409" s="24"/>
      <c r="Q409" s="24"/>
      <c r="R409" s="60"/>
      <c r="S409" s="23">
        <f>S410</f>
        <v>8465192.28</v>
      </c>
    </row>
    <row r="410" spans="1:19" ht="25.5">
      <c r="A410" s="10" t="s">
        <v>87</v>
      </c>
      <c r="B410" s="57">
        <v>961</v>
      </c>
      <c r="C410" s="57" t="s">
        <v>38</v>
      </c>
      <c r="D410" s="57" t="s">
        <v>17</v>
      </c>
      <c r="E410" s="57" t="s">
        <v>231</v>
      </c>
      <c r="F410" s="58" t="s">
        <v>88</v>
      </c>
      <c r="G410" s="23">
        <f>G411</f>
        <v>8622541.28</v>
      </c>
      <c r="H410" s="23"/>
      <c r="I410" s="23"/>
      <c r="J410" s="23"/>
      <c r="K410" s="23"/>
      <c r="L410" s="23"/>
      <c r="M410" s="23"/>
      <c r="N410" s="23">
        <f t="shared" si="62"/>
        <v>8622541.28</v>
      </c>
      <c r="O410" s="94">
        <f t="shared" si="62"/>
        <v>8465192.28</v>
      </c>
      <c r="P410" s="24"/>
      <c r="Q410" s="24"/>
      <c r="R410" s="60"/>
      <c r="S410" s="23">
        <f>S411</f>
        <v>8465192.28</v>
      </c>
    </row>
    <row r="411" spans="1:19" ht="12.75">
      <c r="A411" s="10" t="s">
        <v>138</v>
      </c>
      <c r="B411" s="57">
        <v>961</v>
      </c>
      <c r="C411" s="57" t="s">
        <v>38</v>
      </c>
      <c r="D411" s="57" t="s">
        <v>17</v>
      </c>
      <c r="E411" s="57" t="s">
        <v>231</v>
      </c>
      <c r="F411" s="58">
        <v>730</v>
      </c>
      <c r="G411" s="37">
        <v>8622541.28</v>
      </c>
      <c r="H411" s="37"/>
      <c r="I411" s="37"/>
      <c r="J411" s="37"/>
      <c r="K411" s="37"/>
      <c r="L411" s="37"/>
      <c r="M411" s="37"/>
      <c r="N411" s="37">
        <v>8622541.28</v>
      </c>
      <c r="O411" s="86">
        <v>8465192.28</v>
      </c>
      <c r="P411" s="24"/>
      <c r="Q411" s="24"/>
      <c r="R411" s="60"/>
      <c r="S411" s="37">
        <v>8465192.28</v>
      </c>
    </row>
    <row r="412" spans="1:19" ht="12.75">
      <c r="A412" s="10" t="s">
        <v>141</v>
      </c>
      <c r="B412" s="57">
        <v>961</v>
      </c>
      <c r="C412" s="57">
        <v>99</v>
      </c>
      <c r="D412" s="57"/>
      <c r="E412" s="57"/>
      <c r="F412" s="58"/>
      <c r="G412" s="23">
        <f>G413</f>
        <v>20000000</v>
      </c>
      <c r="H412" s="23"/>
      <c r="I412" s="23"/>
      <c r="J412" s="23"/>
      <c r="K412" s="23"/>
      <c r="L412" s="23"/>
      <c r="M412" s="23"/>
      <c r="N412" s="23">
        <f aca="true" t="shared" si="63" ref="N412:O414">N413</f>
        <v>11000000</v>
      </c>
      <c r="O412" s="94">
        <f t="shared" si="63"/>
        <v>42016500</v>
      </c>
      <c r="P412" s="24"/>
      <c r="Q412" s="24"/>
      <c r="R412" s="60"/>
      <c r="S412" s="23">
        <f>S413</f>
        <v>33016500</v>
      </c>
    </row>
    <row r="413" spans="1:19" ht="12.75">
      <c r="A413" s="10" t="s">
        <v>141</v>
      </c>
      <c r="B413" s="57">
        <v>961</v>
      </c>
      <c r="C413" s="57">
        <v>99</v>
      </c>
      <c r="D413" s="57">
        <v>99</v>
      </c>
      <c r="E413" s="57"/>
      <c r="F413" s="58"/>
      <c r="G413" s="23">
        <f>G414</f>
        <v>20000000</v>
      </c>
      <c r="H413" s="23"/>
      <c r="I413" s="23"/>
      <c r="J413" s="23"/>
      <c r="K413" s="23"/>
      <c r="L413" s="23"/>
      <c r="M413" s="23"/>
      <c r="N413" s="23">
        <f t="shared" si="63"/>
        <v>11000000</v>
      </c>
      <c r="O413" s="94">
        <f t="shared" si="63"/>
        <v>42016500</v>
      </c>
      <c r="P413" s="24"/>
      <c r="Q413" s="24"/>
      <c r="R413" s="60"/>
      <c r="S413" s="23">
        <f>S414</f>
        <v>33016500</v>
      </c>
    </row>
    <row r="414" spans="1:19" ht="12.75">
      <c r="A414" s="10" t="s">
        <v>141</v>
      </c>
      <c r="B414" s="57">
        <v>961</v>
      </c>
      <c r="C414" s="57">
        <v>99</v>
      </c>
      <c r="D414" s="57">
        <v>99</v>
      </c>
      <c r="E414" s="57" t="s">
        <v>237</v>
      </c>
      <c r="F414" s="58"/>
      <c r="G414" s="23">
        <f>G415</f>
        <v>20000000</v>
      </c>
      <c r="H414" s="23"/>
      <c r="I414" s="23"/>
      <c r="J414" s="23"/>
      <c r="K414" s="23"/>
      <c r="L414" s="23"/>
      <c r="M414" s="23"/>
      <c r="N414" s="23">
        <f t="shared" si="63"/>
        <v>11000000</v>
      </c>
      <c r="O414" s="94">
        <f t="shared" si="63"/>
        <v>42016500</v>
      </c>
      <c r="P414" s="24"/>
      <c r="Q414" s="24"/>
      <c r="R414" s="60"/>
      <c r="S414" s="23">
        <f>S415</f>
        <v>33016500</v>
      </c>
    </row>
    <row r="415" spans="1:19" ht="12.75">
      <c r="A415" s="10" t="s">
        <v>141</v>
      </c>
      <c r="B415" s="57">
        <v>961</v>
      </c>
      <c r="C415" s="57">
        <v>99</v>
      </c>
      <c r="D415" s="57">
        <v>99</v>
      </c>
      <c r="E415" s="57" t="s">
        <v>237</v>
      </c>
      <c r="F415" s="58">
        <v>999</v>
      </c>
      <c r="G415" s="37">
        <v>20000000</v>
      </c>
      <c r="H415" s="37"/>
      <c r="I415" s="37"/>
      <c r="J415" s="37">
        <v>-9000000</v>
      </c>
      <c r="K415" s="37"/>
      <c r="L415" s="37"/>
      <c r="M415" s="37"/>
      <c r="N415" s="37">
        <f>G415+H415+I415+J415</f>
        <v>11000000</v>
      </c>
      <c r="O415" s="86">
        <v>42016500</v>
      </c>
      <c r="P415" s="24"/>
      <c r="Q415" s="24">
        <v>-9000000</v>
      </c>
      <c r="R415" s="60"/>
      <c r="S415" s="37">
        <f>O415+P415+Q415</f>
        <v>33016500</v>
      </c>
    </row>
    <row r="416" spans="1:19" ht="24.75" customHeight="1">
      <c r="A416" s="115" t="s">
        <v>98</v>
      </c>
      <c r="B416" s="115"/>
      <c r="C416" s="115"/>
      <c r="D416" s="115"/>
      <c r="E416" s="115"/>
      <c r="F416" s="115"/>
      <c r="G416" s="39">
        <f>G9+G235+G255++G389</f>
        <v>680166740</v>
      </c>
      <c r="H416" s="39">
        <f>H9+H235+H255++H389</f>
        <v>0</v>
      </c>
      <c r="I416" s="39"/>
      <c r="J416" s="39"/>
      <c r="K416" s="39"/>
      <c r="L416" s="39"/>
      <c r="M416" s="39"/>
      <c r="N416" s="39">
        <f>N9+N235+N255++N389</f>
        <v>752237740</v>
      </c>
      <c r="O416" s="100">
        <f>O9+O235+O255++O389</f>
        <v>702215836</v>
      </c>
      <c r="P416" s="100">
        <f>P9+P235+P255++P389</f>
        <v>0</v>
      </c>
      <c r="Q416" s="100"/>
      <c r="R416" s="100"/>
      <c r="S416" s="39">
        <f>S9+S235+S255++S389</f>
        <v>702215835.9999999</v>
      </c>
    </row>
    <row r="417" spans="1:15" ht="24.75" customHeight="1">
      <c r="A417" s="12"/>
      <c r="B417" s="12"/>
      <c r="C417" s="12"/>
      <c r="D417" s="12"/>
      <c r="E417" s="12"/>
      <c r="F417" s="12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24.75" customHeight="1">
      <c r="A418" s="12"/>
      <c r="B418" s="12"/>
      <c r="C418" s="12"/>
      <c r="D418" s="12"/>
      <c r="E418" s="12"/>
      <c r="F418" s="12"/>
      <c r="G418" s="13"/>
      <c r="H418" s="13"/>
      <c r="I418" s="13"/>
      <c r="J418" s="13"/>
      <c r="K418" s="13"/>
      <c r="L418" s="13"/>
      <c r="M418" s="13"/>
      <c r="N418" s="13"/>
      <c r="O418" s="13"/>
    </row>
    <row r="420" spans="1:19" ht="12.75">
      <c r="A420" s="1" t="s">
        <v>238</v>
      </c>
      <c r="B420" s="1"/>
      <c r="C420" s="1"/>
      <c r="D420" s="1"/>
      <c r="E420" s="1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 t="s">
        <v>239</v>
      </c>
      <c r="P420" s="1"/>
      <c r="Q420" s="1"/>
      <c r="R420" s="18"/>
      <c r="S420" s="1" t="s">
        <v>340</v>
      </c>
    </row>
    <row r="421" ht="12" customHeight="1"/>
    <row r="422" ht="12.75" hidden="1"/>
  </sheetData>
  <sheetProtection/>
  <autoFilter ref="A8:F416"/>
  <mergeCells count="4">
    <mergeCell ref="A6:F6"/>
    <mergeCell ref="A416:F416"/>
    <mergeCell ref="E2:S3"/>
    <mergeCell ref="A5:S5"/>
  </mergeCells>
  <printOptions/>
  <pageMargins left="0.7480314960629921" right="0.15748031496062992" top="0.5511811023622047" bottom="0.3937007874015748" header="0.31496062992125984" footer="0.31496062992125984"/>
  <pageSetup fitToHeight="15" fitToWidth="1" horizontalDpi="600" verticalDpi="600" orientation="portrait" paperSize="9" scale="77" r:id="rId1"/>
  <headerFooter>
    <oddFooter>&amp;R&amp;P</oddFooter>
  </headerFooter>
  <rowBreaks count="2" manualBreakCount="2">
    <brk id="365" max="18" man="1"/>
    <brk id="402" max="18" man="1"/>
  </rowBreaks>
  <colBreaks count="1" manualBreakCount="1">
    <brk id="19" max="4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2014-08-06T08:30:12Z</dcterms:modified>
  <cp:category/>
  <cp:version/>
  <cp:contentType/>
  <cp:contentStatus/>
</cp:coreProperties>
</file>