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</sheets>
  <definedNames>
    <definedName name="_xlnm.Print_Area" localSheetId="0">'Приложение 1'!$A$1:$L$221</definedName>
  </definedNames>
  <calcPr fullCalcOnLoad="1"/>
</workbook>
</file>

<file path=xl/sharedStrings.xml><?xml version="1.0" encoding="utf-8"?>
<sst xmlns="http://schemas.openxmlformats.org/spreadsheetml/2006/main" count="350" uniqueCount="141">
  <si>
    <t>Наименование программ , подпрограмм</t>
  </si>
  <si>
    <t>Источник финансирования</t>
  </si>
  <si>
    <t>Бюджет городского округа</t>
  </si>
  <si>
    <t xml:space="preserve">План реализации </t>
  </si>
  <si>
    <t>Ответственный исполнитель</t>
  </si>
  <si>
    <t>Прочие источники</t>
  </si>
  <si>
    <t>Итого по программе:</t>
  </si>
  <si>
    <t>Объем средств по реализации программ, подпрограмм</t>
  </si>
  <si>
    <t xml:space="preserve">Итого </t>
  </si>
  <si>
    <t>Клинцовская городская администрация</t>
  </si>
  <si>
    <t>ДЦП "Энергосбережение и повышение энергетической эффективности на территории городского округа "город Клинцы Брянской области" на 2011-2015 годы"</t>
  </si>
  <si>
    <t>Мероприятия по энергосбережению в муниципальных бюджетных учреждениях</t>
  </si>
  <si>
    <t>Отдел жилищно-коммунального хозяйства, энергетики, строительства и тарифно-ценовой политики</t>
  </si>
  <si>
    <t>Мероприятия по энергосбережению и повышению энергетичексой эффективности в коммунальной и производственной сферах</t>
  </si>
  <si>
    <t>Мероприятия по энергосбережению и повышению энергетической эффективности жилищного фонда</t>
  </si>
  <si>
    <t>ДЦП "Развитие малоэтажного строительства на территории городского округа "город Клинцы Брянской области" (2012-2015 годы)</t>
  </si>
  <si>
    <t>Подготовка документации по планировке территории для развития малоэтажного индивидуального строительства</t>
  </si>
  <si>
    <t>Отдел градостроительства и землеустройства</t>
  </si>
  <si>
    <t>ДЦП "Чистая вода на территории городского округа "город Клинцы Брянской области" (2012-2015 годы)"</t>
  </si>
  <si>
    <t>Строительство 2 очереди водозаборных сооружений в г. Клинцы (5 артезианских скважин 7,2 км. Водопроводных сетей в северной части города)</t>
  </si>
  <si>
    <t>Реконструкция очистных канализационных сооружений г. Клинцы</t>
  </si>
  <si>
    <t>Проектирование и строительство водозабора в г. Клинцы (скважина №2 в п. Банный)  и водопроводных сетей по улицам Ардонская, Полевая, Шоссейная</t>
  </si>
  <si>
    <t>Проектирование и строительство водазабора в г. Клинцы (артезианская скважина в с. Ардонь)</t>
  </si>
  <si>
    <t>Проектирование самотечного канализационного коллектора</t>
  </si>
  <si>
    <t>ДЦП "Молодежь города Клинцы на 2011-2015 годы"</t>
  </si>
  <si>
    <t>Отдел культуры и по делам молодежи</t>
  </si>
  <si>
    <t>Реализация молодежной политики</t>
  </si>
  <si>
    <t>Формирование условий для гражданского становления, духовно-нравственного и патриотического воспитания</t>
  </si>
  <si>
    <t>Предупреждение правонарушений и преступлений</t>
  </si>
  <si>
    <t>Предупреждение распространения СПИДа, вензаболеваний, наркомании среди детей и подростков города</t>
  </si>
  <si>
    <t>Поддержка деятельности детских и молодежных общественных объединений</t>
  </si>
  <si>
    <t>Досуг, поддержка и развитие художественного творчества, духовно-нравственных качеств личности молодого человека</t>
  </si>
  <si>
    <t>ДЦП "Обеспечение жильем молодых семей на 2011-2015 годы"</t>
  </si>
  <si>
    <t>Создание системы поддержки молодых семей в решении жилищной проблемы</t>
  </si>
  <si>
    <t>Муниципальной  программы "Реализация полномочий исполнительного органа местного самоуправления</t>
  </si>
  <si>
    <t>ДЦП "Повышение безопасности дорожного движения в городском округе "город Клинцы Брянской области" в 2013-2015 годах"</t>
  </si>
  <si>
    <t>Отдел жилищной политики</t>
  </si>
  <si>
    <t>Ремонт инженерных дорожных сооружений</t>
  </si>
  <si>
    <t>Устройство освещения улиц и дорог по ул. Союзной от ул. Мира до пер. Пушкина, по ул. Стахановской, ул. Стародубской</t>
  </si>
  <si>
    <t>Строительство светофорных объектов на пересечении ул. Октябрьская - ул. Дзержинского, ул. Дзержинского-пр. Ленина</t>
  </si>
  <si>
    <t>Изменение расположения остановок общественного транспорта по ул. Калинина в районе спасательной станции, по ул. 25 Сентября, по ул. Гутина</t>
  </si>
  <si>
    <t>Нанесение дорожной разметки</t>
  </si>
  <si>
    <t>Разработка и реализация комплексных транспортных схем</t>
  </si>
  <si>
    <t>Приобретение соли для посыпки дорог в зимнее время</t>
  </si>
  <si>
    <t>Приобретение и установка дорожных знаков согласно проектов организации дорожного движения</t>
  </si>
  <si>
    <t>Ямочный ремонт дорог</t>
  </si>
  <si>
    <t>Ремонт дорог</t>
  </si>
  <si>
    <t>Ремонт ливнесточных канав</t>
  </si>
  <si>
    <t>Устройство пешеходных переходов</t>
  </si>
  <si>
    <t>ДЦП "Комплексные меры противодействия злоупотреблению наркотиками и их незаконному обороту" (2012-2016 годы)</t>
  </si>
  <si>
    <t>Приобретение экспресс-тестов для иммунохроматорга физического выявления наркотических веществ в моче и использование их при проведении экспертиз</t>
  </si>
  <si>
    <t>Подпрограмма №3 "Содействие реализации полномочий в сфере защиты населения и территории городского округа от чрезвычайных ситуаций" (2013-2015 годы)</t>
  </si>
  <si>
    <t>Клинцовская городская администрация, МКУ  УГОЧС</t>
  </si>
  <si>
    <t>Обеспечение деятельности Главы Клинцовской городской администрации</t>
  </si>
  <si>
    <t>Руководство и управление в сфере установленных функций органов местного самоуправления</t>
  </si>
  <si>
    <t>Всего</t>
  </si>
  <si>
    <t>Библиотеки</t>
  </si>
  <si>
    <t>обеспечение деятельности учреждений,оказывающих услуги в сфере культуры-МБУ Дом Культуры</t>
  </si>
  <si>
    <t>обеспечение деятельности учреждений,оказывающих услуги в сфере культуры-МБУК "Центр культуры и досуга "Современник"</t>
  </si>
  <si>
    <t>средства областного бюджета</t>
  </si>
  <si>
    <t>Обеспечение деятельности подведомственных учреждений дополнительного образования - МБОУ ДОД "Детская художественная  школа"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</si>
  <si>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</si>
  <si>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Субсидия на организацию транспортного обслуживания населения автомобильным пассажирским транспортом в городском сообщении</t>
  </si>
  <si>
    <t>Капитальный ремонт муниципального жилищного фонда</t>
  </si>
  <si>
    <t>Уличное освещение</t>
  </si>
  <si>
    <t>Озеленение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</si>
  <si>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</si>
  <si>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</si>
  <si>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</si>
  <si>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</si>
  <si>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Обеспечение сохранности жилых  помещений, закрепленных за детьми-сиротами и детьми, 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</si>
  <si>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</si>
  <si>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</si>
  <si>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</si>
  <si>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Выплата единовременного пособия при всех формах устройства детей, лишенных родительского попечения, в семью </t>
  </si>
  <si>
    <t>внебюджетные источники</t>
  </si>
  <si>
    <t>2015 год</t>
  </si>
  <si>
    <t>2016 год</t>
  </si>
  <si>
    <t>2017 год</t>
  </si>
  <si>
    <t>2018 год</t>
  </si>
  <si>
    <t>2019 год</t>
  </si>
  <si>
    <t>2020 год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</si>
  <si>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</si>
  <si>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городского округа "город Клинцы Брянской области" (2015-2020 годы)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</si>
  <si>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</si>
  <si>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№ 1  "Выполнение функций Клинцовской городской администрации" (2015-2020 годы)</t>
  </si>
  <si>
    <t>Оценка имущества, признание прав и урегулирование отношений по государственной и муниципальной собственности</t>
  </si>
  <si>
    <t>Областной бюджет</t>
  </si>
  <si>
    <t>Реконструкция и капитальный ремонт существующего здания для многофункционального центра</t>
  </si>
  <si>
    <t>Программно-техническое обеспечение создания многофункционального центра предоставления муниципальных услуг</t>
  </si>
  <si>
    <t>Софинансирование объектов капитальных вложений муниципальной собственности</t>
  </si>
  <si>
    <t>Приложение №1</t>
  </si>
  <si>
    <t>к постановлению Клинцовской городской администрации</t>
  </si>
  <si>
    <t>Подпрограмма №2 "Создание многофункционального центра предоставления муниципальных услуг" (2015-2020 годы)</t>
  </si>
  <si>
    <t>Прочие расходы в области жилищного хозяйства</t>
  </si>
  <si>
    <t>Мероприятия в области коммунального хозяйства</t>
  </si>
  <si>
    <t>Прочие расходы в области жилищно-коммунального хозяйства</t>
  </si>
  <si>
    <t>Организация участия врачебных кадров в конкурсах на соискание муниципальных грантов "Лучший врач" и "Лучший средний медицинский работник"</t>
  </si>
  <si>
    <t>Обеспечение мероприятий по укреплению материально-технической базы, оснащению и модернизации муниципальных учреждений</t>
  </si>
  <si>
    <t>Обеспечение мероприятий по капитальному ремонту многоквартирных домов за счет средств бюджетов субъектов РФ и местных бюджетов</t>
  </si>
  <si>
    <t>Обеспечение мероприятий по улучшению условий и охраны труда в организациях муниципального образования городлской округ "город Клинцы Брянской области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</si>
  <si>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</si>
  <si>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Обеспечение мероприятий по развитию малого и среднего предпринимательства в городе Клинцы</t>
  </si>
  <si>
    <t>Обеспечение мероприятий по реализации молодежной политики</t>
  </si>
  <si>
    <t>Обеспечение мероприятий по развитию культуры и сохранению культурного наследия города Клинцы</t>
  </si>
  <si>
    <t>Обеспечение мероприятий по развитию физической культуры и спорта в г. Клинцы</t>
  </si>
  <si>
    <t>Проведение Всероссийской сельскохозяйственной переписи в 2016 году</t>
  </si>
  <si>
    <t>Обеспечение деятельности многофункционального центра</t>
  </si>
  <si>
    <t>Участие в предупреждении и ликвидации последствий чрезвычайных ситуаций, обеспечение первичных мер пожарной безопасности</t>
  </si>
  <si>
    <t>Подпрограмма №4 "Совершенствование системы профилактики правонарушений и усиление борьбы с преступностью в городе Клинцы (2014-2020 годы)</t>
  </si>
  <si>
    <t>Обеспечение деятельности в сфере установленных функций органов местного самоуправления</t>
  </si>
  <si>
    <t>Обеспечение мероприятий по профилактике терроризма и экстремизма на территории городского округа</t>
  </si>
  <si>
    <t>Государствеенная поддержка малого и среднего предпринимательства, включая крестьянские (фермерские) хозяйства в рамках подпрограммы "Развитие малого и среднего предпринимательства" государственной программы Российской Федерации "Экономическое развитие иновационная экономика"</t>
  </si>
  <si>
    <t>Реализация дополнительных мероприятий в сфере занятости населения в рамках подпрограммы "Активная политика занятости населения и социальная поддержка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</si>
  <si>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</si>
  <si>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</si>
  <si>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>Организация и проведение выборов и референдумов</t>
  </si>
  <si>
    <t>Обеспечение деятельности подведомственных учреждений дополнительного образования - МБОУ ДО "Детская школа искусств им. Е.М. Беляева" г. Клинцы</t>
  </si>
  <si>
    <t>Обеспечение мероприятий по охране окружающей среды на территории городского округа"город Клинцы Брянской области"</t>
  </si>
  <si>
    <t>Повышение качества и доступности предоставления государственных и муниципальных услуг</t>
  </si>
  <si>
    <t xml:space="preserve">Субсидии бюджетным учреждениям </t>
  </si>
  <si>
    <t>Отдельные мероприятия по развитию культуры, культурного наследия, туризма,обеспечение устойчивого развития социально-културного  составляющих качества жизни населения</t>
  </si>
  <si>
    <t>Строительство объектов муниципальной собственности</t>
  </si>
  <si>
    <t>Информационное обеспечение деятельности органов местного самоуправления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</si>
  <si>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</si>
  <si>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Обеспечение мероприятий комплексных мер противодействия злоупотреблению наркотиками и их незаконному обороту</t>
  </si>
  <si>
    <t>Мероприятия по разработке генерального плана городского округа"Г.Клинцы"</t>
  </si>
  <si>
    <t>S1270</t>
  </si>
  <si>
    <t>Обеспечение мероприятий по государственной поддержки малого и среднего бизнеса</t>
  </si>
  <si>
    <t>Осуществление полномочий по составлению (изменению)списков кандидатов в присяжные заседатели федеральных судов</t>
  </si>
  <si>
    <t>Предоставление субсидий бюдж.автономн.ииным некомерч.организациям</t>
  </si>
  <si>
    <t>средства городской бюджета</t>
  </si>
  <si>
    <t>Мероприятия напривленные на сохранение,популяризацию и гос. Охрау объектов культурного наследия (рестоврацию здания женской гимназии (ДШИ) г.Клинцы</t>
  </si>
  <si>
    <t>Прочие мероприятия по организации транспортного обслуживания населения</t>
  </si>
  <si>
    <t>R5190</t>
  </si>
  <si>
    <t>Мероприятия на поддержку культуры</t>
  </si>
  <si>
    <t>L5270</t>
  </si>
  <si>
    <t>Поддержка малого и среднего предпринимательства , влючая крестьянские хозяйства</t>
  </si>
  <si>
    <t>средства обл. бюджета</t>
  </si>
  <si>
    <t>Бюджет гор.округа</t>
  </si>
  <si>
    <t xml:space="preserve">от  "    08.11.2017                 №    2404          "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</si>
</sst>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"/>
    <numFmt numFmtId="203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right" vertical="center" wrapText="1"/>
    </xf>
    <xf numFmtId="0" fontId="0" fillId="32" borderId="10" xfId="0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32" borderId="10" xfId="0" applyNumberFormat="1" applyFill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 quotePrefix="1">
      <alignment horizontal="justify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justify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43" fillId="34" borderId="10" xfId="0" applyNumberFormat="1" applyFont="1" applyFill="1" applyBorder="1" applyAlignment="1">
      <alignment horizontal="right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righ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32" borderId="10" xfId="0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view="pageBreakPreview" zoomScale="120" zoomScaleSheetLayoutView="120" workbookViewId="0" topLeftCell="A1">
      <selection activeCell="H3" sqref="H3:K3"/>
    </sheetView>
  </sheetViews>
  <sheetFormatPr defaultColWidth="9.140625" defaultRowHeight="12.75"/>
  <cols>
    <col min="1" max="1" width="7.8515625" style="0" customWidth="1"/>
    <col min="2" max="2" width="55.7109375" style="0" customWidth="1"/>
    <col min="3" max="3" width="15.8515625" style="0" customWidth="1"/>
    <col min="4" max="4" width="21.28125" style="0" customWidth="1"/>
    <col min="5" max="5" width="17.57421875" style="0" customWidth="1"/>
    <col min="6" max="6" width="17.00390625" style="0" customWidth="1"/>
    <col min="7" max="7" width="15.7109375" style="0" customWidth="1"/>
    <col min="8" max="8" width="20.421875" style="0" customWidth="1"/>
    <col min="9" max="9" width="18.140625" style="0" customWidth="1"/>
    <col min="10" max="10" width="18.421875" style="0" customWidth="1"/>
    <col min="11" max="11" width="22.57421875" style="0" customWidth="1"/>
  </cols>
  <sheetData>
    <row r="1" spans="8:11" ht="21" customHeight="1">
      <c r="H1" s="12" t="s">
        <v>91</v>
      </c>
      <c r="I1" s="12"/>
      <c r="J1" s="12"/>
      <c r="K1" s="12"/>
    </row>
    <row r="2" spans="8:11" ht="20.25" customHeight="1">
      <c r="H2" s="12" t="s">
        <v>92</v>
      </c>
      <c r="I2" s="12"/>
      <c r="J2" s="12"/>
      <c r="K2" s="12"/>
    </row>
    <row r="3" spans="8:11" ht="25.5" customHeight="1">
      <c r="H3" s="57" t="s">
        <v>140</v>
      </c>
      <c r="I3" s="58"/>
      <c r="J3" s="58"/>
      <c r="K3" s="58"/>
    </row>
    <row r="7" spans="2:8" ht="12.75">
      <c r="B7" s="59" t="s">
        <v>3</v>
      </c>
      <c r="C7" s="59"/>
      <c r="D7" s="59"/>
      <c r="E7" s="59"/>
      <c r="F7" s="59"/>
      <c r="G7" s="59"/>
      <c r="H7" s="10"/>
    </row>
    <row r="8" spans="2:8" ht="12.75">
      <c r="B8" s="59" t="s">
        <v>34</v>
      </c>
      <c r="C8" s="59"/>
      <c r="D8" s="59"/>
      <c r="E8" s="59"/>
      <c r="F8" s="59"/>
      <c r="G8" s="59"/>
      <c r="H8" s="10"/>
    </row>
    <row r="9" spans="2:8" ht="12.75">
      <c r="B9" s="59" t="s">
        <v>83</v>
      </c>
      <c r="C9" s="59"/>
      <c r="D9" s="59"/>
      <c r="E9" s="59"/>
      <c r="F9" s="59"/>
      <c r="G9" s="59"/>
      <c r="H9" s="10"/>
    </row>
    <row r="11" spans="2:11" ht="12.75" customHeight="1">
      <c r="B11" s="60" t="s">
        <v>0</v>
      </c>
      <c r="C11" s="60" t="s">
        <v>4</v>
      </c>
      <c r="D11" s="60" t="s">
        <v>1</v>
      </c>
      <c r="E11" s="61" t="s">
        <v>7</v>
      </c>
      <c r="F11" s="62"/>
      <c r="G11" s="62"/>
      <c r="H11" s="62"/>
      <c r="I11" s="62"/>
      <c r="J11" s="62"/>
      <c r="K11" s="63"/>
    </row>
    <row r="12" spans="2:11" ht="45" customHeight="1">
      <c r="B12" s="60"/>
      <c r="C12" s="60"/>
      <c r="D12" s="60"/>
      <c r="E12" s="1" t="s">
        <v>55</v>
      </c>
      <c r="F12" s="26" t="s">
        <v>76</v>
      </c>
      <c r="G12" s="5" t="s">
        <v>77</v>
      </c>
      <c r="H12" s="26" t="s">
        <v>78</v>
      </c>
      <c r="I12" s="5" t="s">
        <v>79</v>
      </c>
      <c r="J12" s="26" t="s">
        <v>80</v>
      </c>
      <c r="K12" s="5" t="s">
        <v>81</v>
      </c>
    </row>
    <row r="13" spans="2:11" ht="25.5">
      <c r="B13" s="45" t="s">
        <v>84</v>
      </c>
      <c r="C13" s="45" t="s">
        <v>9</v>
      </c>
      <c r="D13" s="2" t="s">
        <v>59</v>
      </c>
      <c r="E13" s="6">
        <f>F13+G13+H13+I13+J13+K13</f>
        <v>473887558.43999994</v>
      </c>
      <c r="F13" s="11">
        <f aca="true" t="shared" si="0" ref="F13:K13">F125+F192</f>
        <v>68465619.85</v>
      </c>
      <c r="G13" s="11">
        <f t="shared" si="0"/>
        <v>241079692.58</v>
      </c>
      <c r="H13" s="27">
        <f t="shared" si="0"/>
        <v>69420475.21</v>
      </c>
      <c r="I13" s="33">
        <f t="shared" si="0"/>
        <v>47460885.400000006</v>
      </c>
      <c r="J13" s="27">
        <f t="shared" si="0"/>
        <v>47460885.400000006</v>
      </c>
      <c r="K13" s="11">
        <f t="shared" si="0"/>
        <v>0</v>
      </c>
    </row>
    <row r="14" spans="2:11" ht="25.5">
      <c r="B14" s="45"/>
      <c r="C14" s="45"/>
      <c r="D14" s="3" t="s">
        <v>2</v>
      </c>
      <c r="E14" s="33">
        <f>F14+G14+H14+I14+J14+K14</f>
        <v>702165695.47</v>
      </c>
      <c r="F14" s="11">
        <f>F126+F191+F206</f>
        <v>129059319.4</v>
      </c>
      <c r="G14" s="11">
        <f>G126+G191+G206+G213</f>
        <v>147780791.23000002</v>
      </c>
      <c r="H14" s="27">
        <f>H126+H191+H206+H213</f>
        <v>162710357.89999998</v>
      </c>
      <c r="I14" s="33">
        <f>I126+I191+I206+I213</f>
        <v>131457613.47000001</v>
      </c>
      <c r="J14" s="27">
        <f>J126+J191+J206+J213</f>
        <v>131157613.47000001</v>
      </c>
      <c r="K14" s="11">
        <f>K126+K191+K206+K213</f>
        <v>0</v>
      </c>
    </row>
    <row r="15" spans="2:11" ht="25.5">
      <c r="B15" s="45"/>
      <c r="C15" s="45"/>
      <c r="D15" s="2" t="s">
        <v>75</v>
      </c>
      <c r="E15" s="6">
        <f>F15+G15+H15+J15+K15</f>
        <v>0</v>
      </c>
      <c r="F15" s="11">
        <v>0</v>
      </c>
      <c r="G15" s="11">
        <f>G207</f>
        <v>0</v>
      </c>
      <c r="H15" s="27">
        <f>H127+H192+H207</f>
        <v>0</v>
      </c>
      <c r="I15" s="33">
        <f>I127+I192+I207</f>
        <v>0</v>
      </c>
      <c r="J15" s="27">
        <f>J127+J192+J207</f>
        <v>0</v>
      </c>
      <c r="K15" s="11">
        <f>K127+K192+K207</f>
        <v>0</v>
      </c>
    </row>
    <row r="16" spans="2:11" ht="18.75" customHeight="1">
      <c r="B16" s="45"/>
      <c r="C16" s="45"/>
      <c r="D16" s="4" t="s">
        <v>6</v>
      </c>
      <c r="E16" s="6">
        <f aca="true" t="shared" si="1" ref="E16:K16">E15+E14+E13</f>
        <v>1176053253.9099998</v>
      </c>
      <c r="F16" s="11">
        <f t="shared" si="1"/>
        <v>197524939.25</v>
      </c>
      <c r="G16" s="11">
        <f t="shared" si="1"/>
        <v>388860483.81000006</v>
      </c>
      <c r="H16" s="27">
        <f t="shared" si="1"/>
        <v>232130833.10999995</v>
      </c>
      <c r="I16" s="33">
        <f t="shared" si="1"/>
        <v>178918498.87</v>
      </c>
      <c r="J16" s="27">
        <f t="shared" si="1"/>
        <v>178618498.87</v>
      </c>
      <c r="K16" s="11">
        <f t="shared" si="1"/>
        <v>0</v>
      </c>
    </row>
    <row r="17" spans="2:11" ht="5.25" customHeight="1" hidden="1" thickBot="1">
      <c r="B17" s="45" t="s">
        <v>10</v>
      </c>
      <c r="C17" s="45" t="s">
        <v>12</v>
      </c>
      <c r="D17" s="4" t="s">
        <v>2</v>
      </c>
      <c r="E17" s="6" t="e">
        <f>#REF!+F17+G17+H17+I17+J17+K17</f>
        <v>#REF!</v>
      </c>
      <c r="F17" s="9"/>
      <c r="G17" s="9"/>
      <c r="H17" s="28"/>
      <c r="I17" s="33">
        <v>0</v>
      </c>
      <c r="J17" s="27">
        <v>0</v>
      </c>
      <c r="K17" s="11">
        <v>0</v>
      </c>
    </row>
    <row r="18" spans="2:11" ht="12.75" hidden="1">
      <c r="B18" s="45"/>
      <c r="C18" s="45"/>
      <c r="D18" s="4" t="s">
        <v>5</v>
      </c>
      <c r="E18" s="6" t="e">
        <f>#REF!+F18+G18+H18+I18+J18+K18</f>
        <v>#REF!</v>
      </c>
      <c r="F18" s="8"/>
      <c r="G18" s="8"/>
      <c r="H18" s="29"/>
      <c r="I18" s="33">
        <v>0</v>
      </c>
      <c r="J18" s="27">
        <v>0</v>
      </c>
      <c r="K18" s="11">
        <v>0</v>
      </c>
    </row>
    <row r="19" spans="2:11" ht="12.75" hidden="1">
      <c r="B19" s="45"/>
      <c r="C19" s="45"/>
      <c r="D19" s="4" t="s">
        <v>6</v>
      </c>
      <c r="E19" s="6" t="e">
        <f>#REF!+F19+G19+H19+I19+J19+K19</f>
        <v>#REF!</v>
      </c>
      <c r="F19" s="9"/>
      <c r="G19" s="9"/>
      <c r="H19" s="28"/>
      <c r="I19" s="33">
        <v>0</v>
      </c>
      <c r="J19" s="27">
        <v>0</v>
      </c>
      <c r="K19" s="11">
        <v>0</v>
      </c>
    </row>
    <row r="20" spans="2:11" ht="25.5" hidden="1">
      <c r="B20" s="46" t="s">
        <v>11</v>
      </c>
      <c r="C20" s="44"/>
      <c r="D20" s="3" t="s">
        <v>2</v>
      </c>
      <c r="E20" s="6" t="e">
        <f>#REF!+F20+G20+H20+I20+J20+K20</f>
        <v>#REF!</v>
      </c>
      <c r="F20" s="8"/>
      <c r="G20" s="8"/>
      <c r="H20" s="29"/>
      <c r="I20" s="33">
        <v>0</v>
      </c>
      <c r="J20" s="27">
        <v>0</v>
      </c>
      <c r="K20" s="11">
        <v>0</v>
      </c>
    </row>
    <row r="21" spans="2:11" ht="12.75" hidden="1">
      <c r="B21" s="44"/>
      <c r="C21" s="44"/>
      <c r="D21" s="3" t="s">
        <v>5</v>
      </c>
      <c r="E21" s="6" t="e">
        <f>#REF!+F21+G21+H21+I21+J21+K21</f>
        <v>#REF!</v>
      </c>
      <c r="F21" s="8"/>
      <c r="G21" s="8"/>
      <c r="H21" s="29"/>
      <c r="I21" s="33">
        <v>0</v>
      </c>
      <c r="J21" s="27">
        <v>0</v>
      </c>
      <c r="K21" s="11">
        <v>0</v>
      </c>
    </row>
    <row r="22" spans="2:11" ht="12.75" hidden="1">
      <c r="B22" s="44"/>
      <c r="C22" s="44"/>
      <c r="D22" s="2" t="s">
        <v>8</v>
      </c>
      <c r="E22" s="6" t="e">
        <f>#REF!+F22+G22+H22+I22+J22+K22</f>
        <v>#REF!</v>
      </c>
      <c r="F22" s="8"/>
      <c r="G22" s="8"/>
      <c r="H22" s="29"/>
      <c r="I22" s="33">
        <v>0</v>
      </c>
      <c r="J22" s="27">
        <v>0</v>
      </c>
      <c r="K22" s="11">
        <v>0</v>
      </c>
    </row>
    <row r="23" spans="2:11" ht="25.5" hidden="1">
      <c r="B23" s="46" t="s">
        <v>13</v>
      </c>
      <c r="C23" s="44"/>
      <c r="D23" s="3" t="s">
        <v>2</v>
      </c>
      <c r="E23" s="6" t="e">
        <f>#REF!+F23+G23+H23+I23+J23+K23</f>
        <v>#REF!</v>
      </c>
      <c r="F23" s="8"/>
      <c r="G23" s="8"/>
      <c r="H23" s="29"/>
      <c r="I23" s="33">
        <v>0</v>
      </c>
      <c r="J23" s="27">
        <v>0</v>
      </c>
      <c r="K23" s="11">
        <v>0</v>
      </c>
    </row>
    <row r="24" spans="2:11" ht="12.75" hidden="1">
      <c r="B24" s="44"/>
      <c r="C24" s="44"/>
      <c r="D24" s="3" t="s">
        <v>5</v>
      </c>
      <c r="E24" s="6" t="e">
        <f>#REF!+F24+G24+H24+I24+J24+K24</f>
        <v>#REF!</v>
      </c>
      <c r="F24" s="8"/>
      <c r="G24" s="8"/>
      <c r="H24" s="29"/>
      <c r="I24" s="33">
        <v>0</v>
      </c>
      <c r="J24" s="27">
        <v>0</v>
      </c>
      <c r="K24" s="11">
        <v>0</v>
      </c>
    </row>
    <row r="25" spans="2:11" ht="12.75" hidden="1">
      <c r="B25" s="44"/>
      <c r="C25" s="44"/>
      <c r="D25" s="2" t="s">
        <v>8</v>
      </c>
      <c r="E25" s="6" t="e">
        <f>#REF!+F25+G25+H25+I25+J25+K25</f>
        <v>#REF!</v>
      </c>
      <c r="F25" s="8"/>
      <c r="G25" s="8"/>
      <c r="H25" s="29"/>
      <c r="I25" s="33">
        <v>0</v>
      </c>
      <c r="J25" s="27">
        <v>0</v>
      </c>
      <c r="K25" s="11">
        <v>0</v>
      </c>
    </row>
    <row r="26" spans="2:11" ht="25.5" hidden="1">
      <c r="B26" s="46" t="s">
        <v>14</v>
      </c>
      <c r="C26" s="44"/>
      <c r="D26" s="3" t="s">
        <v>2</v>
      </c>
      <c r="E26" s="6" t="e">
        <f>#REF!+F26+G26+H26+I26+J26+K26</f>
        <v>#REF!</v>
      </c>
      <c r="F26" s="8"/>
      <c r="G26" s="8"/>
      <c r="H26" s="29"/>
      <c r="I26" s="33">
        <v>0</v>
      </c>
      <c r="J26" s="27">
        <v>0</v>
      </c>
      <c r="K26" s="11">
        <v>0</v>
      </c>
    </row>
    <row r="27" spans="2:11" ht="12.75" hidden="1">
      <c r="B27" s="44"/>
      <c r="C27" s="44"/>
      <c r="D27" s="3" t="s">
        <v>5</v>
      </c>
      <c r="E27" s="6" t="e">
        <f>#REF!+F27+G27+H27+I27+J27+K27</f>
        <v>#REF!</v>
      </c>
      <c r="F27" s="8"/>
      <c r="G27" s="8"/>
      <c r="H27" s="29"/>
      <c r="I27" s="33">
        <v>0</v>
      </c>
      <c r="J27" s="27">
        <v>0</v>
      </c>
      <c r="K27" s="11">
        <v>0</v>
      </c>
    </row>
    <row r="28" spans="2:11" ht="12.75" hidden="1">
      <c r="B28" s="44"/>
      <c r="C28" s="44"/>
      <c r="D28" s="2" t="s">
        <v>8</v>
      </c>
      <c r="E28" s="6" t="e">
        <f>#REF!+F28+G28+H28+I28+J28+K28</f>
        <v>#REF!</v>
      </c>
      <c r="F28" s="8"/>
      <c r="G28" s="8"/>
      <c r="H28" s="29"/>
      <c r="I28" s="33">
        <v>0</v>
      </c>
      <c r="J28" s="27">
        <v>0</v>
      </c>
      <c r="K28" s="11">
        <v>0</v>
      </c>
    </row>
    <row r="29" spans="2:11" ht="0.75" customHeight="1" hidden="1" thickBot="1">
      <c r="B29" s="45" t="s">
        <v>15</v>
      </c>
      <c r="C29" s="45" t="s">
        <v>17</v>
      </c>
      <c r="D29" s="4" t="s">
        <v>2</v>
      </c>
      <c r="E29" s="6" t="e">
        <f>#REF!+F29+G29+H29+I29+J29+K29</f>
        <v>#REF!</v>
      </c>
      <c r="F29" s="9"/>
      <c r="G29" s="9"/>
      <c r="H29" s="28"/>
      <c r="I29" s="33">
        <v>0</v>
      </c>
      <c r="J29" s="27">
        <v>0</v>
      </c>
      <c r="K29" s="11">
        <v>0</v>
      </c>
    </row>
    <row r="30" spans="2:11" ht="12.75" hidden="1">
      <c r="B30" s="45"/>
      <c r="C30" s="45"/>
      <c r="D30" s="4" t="s">
        <v>5</v>
      </c>
      <c r="E30" s="6" t="e">
        <f>#REF!+F30+G30+H30+I30+J30+K30</f>
        <v>#REF!</v>
      </c>
      <c r="F30" s="9"/>
      <c r="G30" s="9"/>
      <c r="H30" s="28"/>
      <c r="I30" s="33">
        <v>0</v>
      </c>
      <c r="J30" s="27">
        <v>0</v>
      </c>
      <c r="K30" s="11">
        <v>0</v>
      </c>
    </row>
    <row r="31" spans="2:11" ht="12.75" hidden="1">
      <c r="B31" s="45"/>
      <c r="C31" s="45"/>
      <c r="D31" s="4" t="s">
        <v>8</v>
      </c>
      <c r="E31" s="6" t="e">
        <f>#REF!+F31+G31+H31+I31+J31+K31</f>
        <v>#REF!</v>
      </c>
      <c r="F31" s="9"/>
      <c r="G31" s="9"/>
      <c r="H31" s="28"/>
      <c r="I31" s="33">
        <v>0</v>
      </c>
      <c r="J31" s="27">
        <v>0</v>
      </c>
      <c r="K31" s="11">
        <v>0</v>
      </c>
    </row>
    <row r="32" spans="2:11" ht="25.5" hidden="1">
      <c r="B32" s="46" t="s">
        <v>16</v>
      </c>
      <c r="C32" s="46"/>
      <c r="D32" s="3" t="s">
        <v>2</v>
      </c>
      <c r="E32" s="6" t="e">
        <f>#REF!+F32+G32+H32+I32+J32+K32</f>
        <v>#REF!</v>
      </c>
      <c r="F32" s="8"/>
      <c r="G32" s="8"/>
      <c r="H32" s="29"/>
      <c r="I32" s="33">
        <v>0</v>
      </c>
      <c r="J32" s="27">
        <v>0</v>
      </c>
      <c r="K32" s="11">
        <v>0</v>
      </c>
    </row>
    <row r="33" spans="2:11" ht="12.75" hidden="1">
      <c r="B33" s="44"/>
      <c r="C33" s="44"/>
      <c r="D33" s="3" t="s">
        <v>5</v>
      </c>
      <c r="E33" s="6" t="e">
        <f>#REF!+F33+G33+H33+I33+J33+K33</f>
        <v>#REF!</v>
      </c>
      <c r="F33" s="8"/>
      <c r="G33" s="8"/>
      <c r="H33" s="29"/>
      <c r="I33" s="33">
        <v>0</v>
      </c>
      <c r="J33" s="27">
        <v>0</v>
      </c>
      <c r="K33" s="11">
        <v>0</v>
      </c>
    </row>
    <row r="34" spans="2:11" ht="12.75" hidden="1">
      <c r="B34" s="44"/>
      <c r="C34" s="44"/>
      <c r="D34" s="2" t="s">
        <v>8</v>
      </c>
      <c r="E34" s="6" t="e">
        <f>#REF!+F34+G34+H34+I34+J34+K34</f>
        <v>#REF!</v>
      </c>
      <c r="F34" s="8"/>
      <c r="G34" s="8"/>
      <c r="H34" s="29"/>
      <c r="I34" s="33">
        <v>0</v>
      </c>
      <c r="J34" s="27">
        <v>0</v>
      </c>
      <c r="K34" s="11">
        <v>0</v>
      </c>
    </row>
    <row r="35" spans="2:11" ht="0.75" customHeight="1" hidden="1" thickBot="1">
      <c r="B35" s="45" t="s">
        <v>18</v>
      </c>
      <c r="C35" s="45" t="s">
        <v>12</v>
      </c>
      <c r="D35" s="4" t="s">
        <v>2</v>
      </c>
      <c r="E35" s="6" t="e">
        <f>#REF!+F35+G35+H35+I35+J35+K35</f>
        <v>#REF!</v>
      </c>
      <c r="F35" s="9"/>
      <c r="G35" s="9"/>
      <c r="H35" s="28"/>
      <c r="I35" s="33">
        <v>0</v>
      </c>
      <c r="J35" s="27">
        <v>0</v>
      </c>
      <c r="K35" s="11">
        <v>0</v>
      </c>
    </row>
    <row r="36" spans="2:11" ht="12.75" hidden="1">
      <c r="B36" s="45"/>
      <c r="C36" s="45"/>
      <c r="D36" s="4" t="s">
        <v>5</v>
      </c>
      <c r="E36" s="6" t="e">
        <f>#REF!+F36+G36+H36+I36+J36+K36</f>
        <v>#REF!</v>
      </c>
      <c r="F36" s="9"/>
      <c r="G36" s="9"/>
      <c r="H36" s="28"/>
      <c r="I36" s="33">
        <v>0</v>
      </c>
      <c r="J36" s="27">
        <v>0</v>
      </c>
      <c r="K36" s="11">
        <v>0</v>
      </c>
    </row>
    <row r="37" spans="2:11" ht="12.75" hidden="1">
      <c r="B37" s="45"/>
      <c r="C37" s="45"/>
      <c r="D37" s="4" t="s">
        <v>8</v>
      </c>
      <c r="E37" s="6" t="e">
        <f>#REF!+F37+G37+H37+I37+J37+K37</f>
        <v>#REF!</v>
      </c>
      <c r="F37" s="9"/>
      <c r="G37" s="9"/>
      <c r="H37" s="28"/>
      <c r="I37" s="33">
        <v>0</v>
      </c>
      <c r="J37" s="27">
        <v>0</v>
      </c>
      <c r="K37" s="11">
        <v>0</v>
      </c>
    </row>
    <row r="38" spans="2:11" ht="25.5" hidden="1">
      <c r="B38" s="46" t="s">
        <v>19</v>
      </c>
      <c r="C38" s="44"/>
      <c r="D38" s="3" t="s">
        <v>2</v>
      </c>
      <c r="E38" s="6" t="e">
        <f>#REF!+F38+G38+H38+I38+J38+K38</f>
        <v>#REF!</v>
      </c>
      <c r="F38" s="8"/>
      <c r="G38" s="8"/>
      <c r="H38" s="29"/>
      <c r="I38" s="33">
        <v>0</v>
      </c>
      <c r="J38" s="27">
        <v>0</v>
      </c>
      <c r="K38" s="11">
        <v>0</v>
      </c>
    </row>
    <row r="39" spans="2:11" ht="12.75" hidden="1">
      <c r="B39" s="44"/>
      <c r="C39" s="44"/>
      <c r="D39" s="3" t="s">
        <v>5</v>
      </c>
      <c r="E39" s="6" t="e">
        <f>#REF!+F39+G39+H39+I39+J39+K39</f>
        <v>#REF!</v>
      </c>
      <c r="F39" s="8"/>
      <c r="G39" s="8"/>
      <c r="H39" s="29"/>
      <c r="I39" s="33">
        <v>0</v>
      </c>
      <c r="J39" s="27">
        <v>0</v>
      </c>
      <c r="K39" s="11">
        <v>0</v>
      </c>
    </row>
    <row r="40" spans="2:11" ht="12.75" hidden="1">
      <c r="B40" s="44"/>
      <c r="C40" s="44"/>
      <c r="D40" s="2" t="s">
        <v>8</v>
      </c>
      <c r="E40" s="6" t="e">
        <f>#REF!+F40+G40+H40+I40+J40+K40</f>
        <v>#REF!</v>
      </c>
      <c r="F40" s="8"/>
      <c r="G40" s="8"/>
      <c r="H40" s="29"/>
      <c r="I40" s="33">
        <v>0</v>
      </c>
      <c r="J40" s="27">
        <v>0</v>
      </c>
      <c r="K40" s="11">
        <v>0</v>
      </c>
    </row>
    <row r="41" spans="2:11" ht="25.5" hidden="1">
      <c r="B41" s="46" t="s">
        <v>20</v>
      </c>
      <c r="C41" s="44"/>
      <c r="D41" s="3" t="s">
        <v>2</v>
      </c>
      <c r="E41" s="6" t="e">
        <f>#REF!+F41+G41+H41+I41+J41+K41</f>
        <v>#REF!</v>
      </c>
      <c r="F41" s="8"/>
      <c r="G41" s="8"/>
      <c r="H41" s="29"/>
      <c r="I41" s="33">
        <v>0</v>
      </c>
      <c r="J41" s="27">
        <v>0</v>
      </c>
      <c r="K41" s="11">
        <v>0</v>
      </c>
    </row>
    <row r="42" spans="2:11" ht="12.75" hidden="1">
      <c r="B42" s="44"/>
      <c r="C42" s="44"/>
      <c r="D42" s="3" t="s">
        <v>5</v>
      </c>
      <c r="E42" s="6" t="e">
        <f>#REF!+F42+G42+H42+I42+J42+K42</f>
        <v>#REF!</v>
      </c>
      <c r="F42" s="8"/>
      <c r="G42" s="8"/>
      <c r="H42" s="29"/>
      <c r="I42" s="33">
        <v>0</v>
      </c>
      <c r="J42" s="27">
        <v>0</v>
      </c>
      <c r="K42" s="11">
        <v>0</v>
      </c>
    </row>
    <row r="43" spans="2:11" ht="12.75" hidden="1">
      <c r="B43" s="44"/>
      <c r="C43" s="44"/>
      <c r="D43" s="2" t="s">
        <v>8</v>
      </c>
      <c r="E43" s="6" t="e">
        <f>#REF!+F43+G43+H43+I43+J43+K43</f>
        <v>#REF!</v>
      </c>
      <c r="F43" s="8"/>
      <c r="G43" s="8"/>
      <c r="H43" s="29"/>
      <c r="I43" s="33">
        <v>0</v>
      </c>
      <c r="J43" s="27">
        <v>0</v>
      </c>
      <c r="K43" s="11">
        <v>0</v>
      </c>
    </row>
    <row r="44" spans="2:11" ht="25.5" hidden="1">
      <c r="B44" s="46" t="s">
        <v>21</v>
      </c>
      <c r="C44" s="44"/>
      <c r="D44" s="3" t="s">
        <v>2</v>
      </c>
      <c r="E44" s="6" t="e">
        <f>#REF!+F44+G44+H44+I44+J44+K44</f>
        <v>#REF!</v>
      </c>
      <c r="F44" s="8"/>
      <c r="G44" s="8"/>
      <c r="H44" s="29"/>
      <c r="I44" s="33">
        <v>0</v>
      </c>
      <c r="J44" s="27">
        <v>0</v>
      </c>
      <c r="K44" s="11">
        <v>0</v>
      </c>
    </row>
    <row r="45" spans="2:11" ht="12.75" hidden="1">
      <c r="B45" s="44"/>
      <c r="C45" s="44"/>
      <c r="D45" s="3" t="s">
        <v>5</v>
      </c>
      <c r="E45" s="6" t="e">
        <f>#REF!+F45+G45+H45+I45+J45+K45</f>
        <v>#REF!</v>
      </c>
      <c r="F45" s="8"/>
      <c r="G45" s="8"/>
      <c r="H45" s="29"/>
      <c r="I45" s="33">
        <v>0</v>
      </c>
      <c r="J45" s="27">
        <v>0</v>
      </c>
      <c r="K45" s="11">
        <v>0</v>
      </c>
    </row>
    <row r="46" spans="2:11" ht="12.75" hidden="1">
      <c r="B46" s="44"/>
      <c r="C46" s="44"/>
      <c r="D46" s="2" t="s">
        <v>8</v>
      </c>
      <c r="E46" s="6" t="e">
        <f>#REF!+F46+G46+H46+I46+J46+K46</f>
        <v>#REF!</v>
      </c>
      <c r="F46" s="8"/>
      <c r="G46" s="8"/>
      <c r="H46" s="29"/>
      <c r="I46" s="33">
        <v>0</v>
      </c>
      <c r="J46" s="27">
        <v>0</v>
      </c>
      <c r="K46" s="11">
        <v>0</v>
      </c>
    </row>
    <row r="47" spans="2:11" ht="25.5" hidden="1">
      <c r="B47" s="46" t="s">
        <v>22</v>
      </c>
      <c r="C47" s="44"/>
      <c r="D47" s="3" t="s">
        <v>2</v>
      </c>
      <c r="E47" s="6" t="e">
        <f>#REF!+F47+G47+H47+I47+J47+K47</f>
        <v>#REF!</v>
      </c>
      <c r="F47" s="8"/>
      <c r="G47" s="8"/>
      <c r="H47" s="29"/>
      <c r="I47" s="33">
        <v>0</v>
      </c>
      <c r="J47" s="27">
        <v>0</v>
      </c>
      <c r="K47" s="11">
        <v>0</v>
      </c>
    </row>
    <row r="48" spans="2:11" ht="12.75" hidden="1">
      <c r="B48" s="44"/>
      <c r="C48" s="44"/>
      <c r="D48" s="3" t="s">
        <v>5</v>
      </c>
      <c r="E48" s="6" t="e">
        <f>#REF!+F48+G48+H48+I48+J48+K48</f>
        <v>#REF!</v>
      </c>
      <c r="F48" s="8"/>
      <c r="G48" s="8"/>
      <c r="H48" s="29"/>
      <c r="I48" s="33">
        <v>0</v>
      </c>
      <c r="J48" s="27">
        <v>0</v>
      </c>
      <c r="K48" s="11">
        <v>0</v>
      </c>
    </row>
    <row r="49" spans="2:11" ht="12.75" hidden="1">
      <c r="B49" s="44"/>
      <c r="C49" s="44"/>
      <c r="D49" s="2" t="s">
        <v>8</v>
      </c>
      <c r="E49" s="6" t="e">
        <f>#REF!+F49+G49+H49+I49+J49+K49</f>
        <v>#REF!</v>
      </c>
      <c r="F49" s="8"/>
      <c r="G49" s="8"/>
      <c r="H49" s="29"/>
      <c r="I49" s="33">
        <v>0</v>
      </c>
      <c r="J49" s="27">
        <v>0</v>
      </c>
      <c r="K49" s="11">
        <v>0</v>
      </c>
    </row>
    <row r="50" spans="2:11" ht="25.5" hidden="1">
      <c r="B50" s="46" t="s">
        <v>23</v>
      </c>
      <c r="C50" s="44"/>
      <c r="D50" s="3" t="s">
        <v>2</v>
      </c>
      <c r="E50" s="6" t="e">
        <f>#REF!+F50+G50+H50+I50+J50+K50</f>
        <v>#REF!</v>
      </c>
      <c r="F50" s="8"/>
      <c r="G50" s="8"/>
      <c r="H50" s="29"/>
      <c r="I50" s="33">
        <v>0</v>
      </c>
      <c r="J50" s="27">
        <v>0</v>
      </c>
      <c r="K50" s="11">
        <v>0</v>
      </c>
    </row>
    <row r="51" spans="2:11" ht="12.75" hidden="1">
      <c r="B51" s="44"/>
      <c r="C51" s="44"/>
      <c r="D51" s="3" t="s">
        <v>5</v>
      </c>
      <c r="E51" s="6" t="e">
        <f>#REF!+F51+G51+H51+I51+J51+K51</f>
        <v>#REF!</v>
      </c>
      <c r="F51" s="8"/>
      <c r="G51" s="8"/>
      <c r="H51" s="29"/>
      <c r="I51" s="33">
        <v>0</v>
      </c>
      <c r="J51" s="27">
        <v>0</v>
      </c>
      <c r="K51" s="11">
        <v>0</v>
      </c>
    </row>
    <row r="52" spans="2:11" ht="12.75" hidden="1">
      <c r="B52" s="44"/>
      <c r="C52" s="44"/>
      <c r="D52" s="2" t="s">
        <v>8</v>
      </c>
      <c r="E52" s="6" t="e">
        <f>#REF!+F52+G52+H52+I52+J52+K52</f>
        <v>#REF!</v>
      </c>
      <c r="F52" s="8"/>
      <c r="G52" s="8"/>
      <c r="H52" s="29"/>
      <c r="I52" s="33">
        <v>0</v>
      </c>
      <c r="J52" s="27">
        <v>0</v>
      </c>
      <c r="K52" s="11">
        <v>0</v>
      </c>
    </row>
    <row r="53" spans="2:11" ht="12.75" customHeight="1" hidden="1" thickBot="1">
      <c r="B53" s="45" t="s">
        <v>24</v>
      </c>
      <c r="C53" s="45" t="s">
        <v>25</v>
      </c>
      <c r="D53" s="4" t="s">
        <v>2</v>
      </c>
      <c r="E53" s="6" t="e">
        <f>#REF!+F53+G53+H53+I53+J53+K53</f>
        <v>#REF!</v>
      </c>
      <c r="F53" s="9"/>
      <c r="G53" s="9"/>
      <c r="H53" s="28"/>
      <c r="I53" s="33">
        <v>0</v>
      </c>
      <c r="J53" s="27">
        <v>0</v>
      </c>
      <c r="K53" s="11">
        <v>0</v>
      </c>
    </row>
    <row r="54" spans="2:11" ht="12.75" hidden="1">
      <c r="B54" s="45"/>
      <c r="C54" s="45"/>
      <c r="D54" s="4" t="s">
        <v>5</v>
      </c>
      <c r="E54" s="6" t="e">
        <f>#REF!+F54+G54+H54+I54+J54+K54</f>
        <v>#REF!</v>
      </c>
      <c r="F54" s="9"/>
      <c r="G54" s="9"/>
      <c r="H54" s="28"/>
      <c r="I54" s="33">
        <v>0</v>
      </c>
      <c r="J54" s="27">
        <v>0</v>
      </c>
      <c r="K54" s="11">
        <v>0</v>
      </c>
    </row>
    <row r="55" spans="2:11" ht="12.75" hidden="1">
      <c r="B55" s="45"/>
      <c r="C55" s="45"/>
      <c r="D55" s="4" t="s">
        <v>8</v>
      </c>
      <c r="E55" s="6" t="e">
        <f>#REF!+F55+G55+H55+I55+J55+K55</f>
        <v>#REF!</v>
      </c>
      <c r="F55" s="9"/>
      <c r="G55" s="9"/>
      <c r="H55" s="28"/>
      <c r="I55" s="33">
        <v>0</v>
      </c>
      <c r="J55" s="27">
        <v>0</v>
      </c>
      <c r="K55" s="11">
        <v>0</v>
      </c>
    </row>
    <row r="56" spans="2:11" ht="25.5" hidden="1">
      <c r="B56" s="46" t="s">
        <v>26</v>
      </c>
      <c r="C56" s="44"/>
      <c r="D56" s="3" t="s">
        <v>2</v>
      </c>
      <c r="E56" s="6" t="e">
        <f>#REF!+F56+G56+H56+I56+J56+K56</f>
        <v>#REF!</v>
      </c>
      <c r="F56" s="8"/>
      <c r="G56" s="8"/>
      <c r="H56" s="29"/>
      <c r="I56" s="33">
        <v>0</v>
      </c>
      <c r="J56" s="27">
        <v>0</v>
      </c>
      <c r="K56" s="11">
        <v>0</v>
      </c>
    </row>
    <row r="57" spans="2:11" ht="12.75" hidden="1">
      <c r="B57" s="44"/>
      <c r="C57" s="44"/>
      <c r="D57" s="3" t="s">
        <v>5</v>
      </c>
      <c r="E57" s="6" t="e">
        <f>#REF!+F57+G57+H57+I57+J57+K57</f>
        <v>#REF!</v>
      </c>
      <c r="F57" s="8"/>
      <c r="G57" s="8"/>
      <c r="H57" s="29"/>
      <c r="I57" s="33">
        <v>0</v>
      </c>
      <c r="J57" s="27">
        <v>0</v>
      </c>
      <c r="K57" s="11">
        <v>0</v>
      </c>
    </row>
    <row r="58" spans="2:11" ht="12.75" hidden="1">
      <c r="B58" s="44"/>
      <c r="C58" s="44"/>
      <c r="D58" s="2" t="s">
        <v>8</v>
      </c>
      <c r="E58" s="6" t="e">
        <f>#REF!+F58+G58+H58+I58+J58+K58</f>
        <v>#REF!</v>
      </c>
      <c r="F58" s="8"/>
      <c r="G58" s="8"/>
      <c r="H58" s="29"/>
      <c r="I58" s="33">
        <v>0</v>
      </c>
      <c r="J58" s="27">
        <v>0</v>
      </c>
      <c r="K58" s="11">
        <v>0</v>
      </c>
    </row>
    <row r="59" spans="2:11" ht="25.5" hidden="1">
      <c r="B59" s="46" t="s">
        <v>27</v>
      </c>
      <c r="C59" s="44"/>
      <c r="D59" s="3" t="s">
        <v>2</v>
      </c>
      <c r="E59" s="6" t="e">
        <f>#REF!+F59+G59+H59+I59+J59+K59</f>
        <v>#REF!</v>
      </c>
      <c r="F59" s="8"/>
      <c r="G59" s="8"/>
      <c r="H59" s="29"/>
      <c r="I59" s="33">
        <v>0</v>
      </c>
      <c r="J59" s="27">
        <v>0</v>
      </c>
      <c r="K59" s="11">
        <v>0</v>
      </c>
    </row>
    <row r="60" spans="2:11" ht="12.75" hidden="1">
      <c r="B60" s="44"/>
      <c r="C60" s="44"/>
      <c r="D60" s="3" t="s">
        <v>5</v>
      </c>
      <c r="E60" s="6" t="e">
        <f>#REF!+F60+G60+H60+I60+J60+K60</f>
        <v>#REF!</v>
      </c>
      <c r="F60" s="8"/>
      <c r="G60" s="8"/>
      <c r="H60" s="29"/>
      <c r="I60" s="33">
        <v>0</v>
      </c>
      <c r="J60" s="27">
        <v>0</v>
      </c>
      <c r="K60" s="11">
        <v>0</v>
      </c>
    </row>
    <row r="61" spans="2:11" ht="12.75" hidden="1">
      <c r="B61" s="44"/>
      <c r="C61" s="44"/>
      <c r="D61" s="2" t="s">
        <v>8</v>
      </c>
      <c r="E61" s="6" t="e">
        <f>#REF!+F61+G61+H61+I61+J61+K61</f>
        <v>#REF!</v>
      </c>
      <c r="F61" s="8"/>
      <c r="G61" s="8"/>
      <c r="H61" s="29"/>
      <c r="I61" s="33">
        <v>0</v>
      </c>
      <c r="J61" s="27">
        <v>0</v>
      </c>
      <c r="K61" s="11">
        <v>0</v>
      </c>
    </row>
    <row r="62" spans="2:11" ht="25.5" hidden="1">
      <c r="B62" s="46" t="s">
        <v>28</v>
      </c>
      <c r="C62" s="44"/>
      <c r="D62" s="3" t="s">
        <v>2</v>
      </c>
      <c r="E62" s="6" t="e">
        <f>#REF!+F62+G62+H62+I62+J62+K62</f>
        <v>#REF!</v>
      </c>
      <c r="F62" s="8"/>
      <c r="G62" s="8"/>
      <c r="H62" s="29"/>
      <c r="I62" s="33">
        <v>0</v>
      </c>
      <c r="J62" s="27">
        <v>0</v>
      </c>
      <c r="K62" s="11">
        <v>0</v>
      </c>
    </row>
    <row r="63" spans="2:11" ht="12.75" hidden="1">
      <c r="B63" s="44"/>
      <c r="C63" s="44"/>
      <c r="D63" s="3" t="s">
        <v>5</v>
      </c>
      <c r="E63" s="6" t="e">
        <f>#REF!+F63+G63+H63+I63+J63+K63</f>
        <v>#REF!</v>
      </c>
      <c r="F63" s="8"/>
      <c r="G63" s="8"/>
      <c r="H63" s="29"/>
      <c r="I63" s="33">
        <v>0</v>
      </c>
      <c r="J63" s="27">
        <v>0</v>
      </c>
      <c r="K63" s="11">
        <v>0</v>
      </c>
    </row>
    <row r="64" spans="2:11" ht="12.75" hidden="1">
      <c r="B64" s="44"/>
      <c r="C64" s="44"/>
      <c r="D64" s="2" t="s">
        <v>8</v>
      </c>
      <c r="E64" s="6" t="e">
        <f>#REF!+F64+G64+H64+I64+J64+K64</f>
        <v>#REF!</v>
      </c>
      <c r="F64" s="8"/>
      <c r="G64" s="8"/>
      <c r="H64" s="29"/>
      <c r="I64" s="33">
        <v>0</v>
      </c>
      <c r="J64" s="27">
        <v>0</v>
      </c>
      <c r="K64" s="11">
        <v>0</v>
      </c>
    </row>
    <row r="65" spans="2:11" ht="25.5" hidden="1">
      <c r="B65" s="46" t="s">
        <v>29</v>
      </c>
      <c r="C65" s="44"/>
      <c r="D65" s="3" t="s">
        <v>2</v>
      </c>
      <c r="E65" s="6" t="e">
        <f>#REF!+F65+G65+H65+I65+J65+K65</f>
        <v>#REF!</v>
      </c>
      <c r="F65" s="8"/>
      <c r="G65" s="8"/>
      <c r="H65" s="29"/>
      <c r="I65" s="33">
        <v>0</v>
      </c>
      <c r="J65" s="27">
        <v>0</v>
      </c>
      <c r="K65" s="11">
        <v>0</v>
      </c>
    </row>
    <row r="66" spans="2:11" ht="12.75" hidden="1">
      <c r="B66" s="44"/>
      <c r="C66" s="44"/>
      <c r="D66" s="3" t="s">
        <v>5</v>
      </c>
      <c r="E66" s="6" t="e">
        <f>#REF!+F66+G66+H66+I66+J66+K66</f>
        <v>#REF!</v>
      </c>
      <c r="F66" s="8"/>
      <c r="G66" s="8"/>
      <c r="H66" s="29"/>
      <c r="I66" s="33">
        <v>0</v>
      </c>
      <c r="J66" s="27">
        <v>0</v>
      </c>
      <c r="K66" s="11">
        <v>0</v>
      </c>
    </row>
    <row r="67" spans="2:11" ht="12.75" hidden="1">
      <c r="B67" s="44"/>
      <c r="C67" s="44"/>
      <c r="D67" s="2" t="s">
        <v>8</v>
      </c>
      <c r="E67" s="6" t="e">
        <f>#REF!+F67+G67+H67+I67+J67+K67</f>
        <v>#REF!</v>
      </c>
      <c r="F67" s="8"/>
      <c r="G67" s="8"/>
      <c r="H67" s="29"/>
      <c r="I67" s="33">
        <v>0</v>
      </c>
      <c r="J67" s="27">
        <v>0</v>
      </c>
      <c r="K67" s="11">
        <v>0</v>
      </c>
    </row>
    <row r="68" spans="2:11" ht="25.5" hidden="1">
      <c r="B68" s="46" t="s">
        <v>30</v>
      </c>
      <c r="C68" s="44"/>
      <c r="D68" s="3" t="s">
        <v>2</v>
      </c>
      <c r="E68" s="6" t="e">
        <f>#REF!+F68+G68+H68+I68+J68+K68</f>
        <v>#REF!</v>
      </c>
      <c r="F68" s="8"/>
      <c r="G68" s="8"/>
      <c r="H68" s="29"/>
      <c r="I68" s="33">
        <v>0</v>
      </c>
      <c r="J68" s="27">
        <v>0</v>
      </c>
      <c r="K68" s="11">
        <v>0</v>
      </c>
    </row>
    <row r="69" spans="2:11" ht="12.75" hidden="1">
      <c r="B69" s="44"/>
      <c r="C69" s="44"/>
      <c r="D69" s="3" t="s">
        <v>5</v>
      </c>
      <c r="E69" s="6" t="e">
        <f>#REF!+F69+G69+H69+I69+J69+K69</f>
        <v>#REF!</v>
      </c>
      <c r="F69" s="8"/>
      <c r="G69" s="8"/>
      <c r="H69" s="29"/>
      <c r="I69" s="33">
        <v>0</v>
      </c>
      <c r="J69" s="27">
        <v>0</v>
      </c>
      <c r="K69" s="11">
        <v>0</v>
      </c>
    </row>
    <row r="70" spans="2:11" ht="12.75" hidden="1">
      <c r="B70" s="44"/>
      <c r="C70" s="44"/>
      <c r="D70" s="2" t="s">
        <v>8</v>
      </c>
      <c r="E70" s="6" t="e">
        <f>#REF!+F70+G70+H70+I70+J70+K70</f>
        <v>#REF!</v>
      </c>
      <c r="F70" s="8"/>
      <c r="G70" s="8"/>
      <c r="H70" s="29"/>
      <c r="I70" s="33">
        <v>0</v>
      </c>
      <c r="J70" s="27">
        <v>0</v>
      </c>
      <c r="K70" s="11">
        <v>0</v>
      </c>
    </row>
    <row r="71" spans="2:11" ht="25.5" hidden="1">
      <c r="B71" s="46" t="s">
        <v>31</v>
      </c>
      <c r="C71" s="44"/>
      <c r="D71" s="3" t="s">
        <v>2</v>
      </c>
      <c r="E71" s="6" t="e">
        <f>#REF!+F71+G71+H71+I71+J71+K71</f>
        <v>#REF!</v>
      </c>
      <c r="F71" s="8"/>
      <c r="G71" s="8"/>
      <c r="H71" s="29"/>
      <c r="I71" s="33">
        <v>0</v>
      </c>
      <c r="J71" s="27">
        <v>0</v>
      </c>
      <c r="K71" s="11">
        <v>0</v>
      </c>
    </row>
    <row r="72" spans="2:11" ht="12.75" hidden="1">
      <c r="B72" s="44"/>
      <c r="C72" s="44"/>
      <c r="D72" s="3" t="s">
        <v>5</v>
      </c>
      <c r="E72" s="6" t="e">
        <f>#REF!+F72+G72+H72+I72+J72+K72</f>
        <v>#REF!</v>
      </c>
      <c r="F72" s="8"/>
      <c r="G72" s="8"/>
      <c r="H72" s="29"/>
      <c r="I72" s="33">
        <v>0</v>
      </c>
      <c r="J72" s="27">
        <v>0</v>
      </c>
      <c r="K72" s="11">
        <v>0</v>
      </c>
    </row>
    <row r="73" spans="2:11" ht="12.75" hidden="1">
      <c r="B73" s="44"/>
      <c r="C73" s="44"/>
      <c r="D73" s="2" t="s">
        <v>8</v>
      </c>
      <c r="E73" s="6" t="e">
        <f>#REF!+F73+G73+H73+I73+J73+K73</f>
        <v>#REF!</v>
      </c>
      <c r="F73" s="8"/>
      <c r="G73" s="8"/>
      <c r="H73" s="29"/>
      <c r="I73" s="33">
        <v>0</v>
      </c>
      <c r="J73" s="27">
        <v>0</v>
      </c>
      <c r="K73" s="11">
        <v>0</v>
      </c>
    </row>
    <row r="74" spans="2:11" ht="3" customHeight="1" hidden="1" thickBot="1">
      <c r="B74" s="45" t="s">
        <v>32</v>
      </c>
      <c r="C74" s="45" t="s">
        <v>36</v>
      </c>
      <c r="D74" s="4" t="s">
        <v>2</v>
      </c>
      <c r="E74" s="6" t="e">
        <f>#REF!+F74+G74+H74+I74+J74+K74</f>
        <v>#REF!</v>
      </c>
      <c r="F74" s="9"/>
      <c r="G74" s="9"/>
      <c r="H74" s="28"/>
      <c r="I74" s="33">
        <v>0</v>
      </c>
      <c r="J74" s="27">
        <v>0</v>
      </c>
      <c r="K74" s="11">
        <v>0</v>
      </c>
    </row>
    <row r="75" spans="2:11" ht="12.75" hidden="1">
      <c r="B75" s="45"/>
      <c r="C75" s="45"/>
      <c r="D75" s="4" t="s">
        <v>5</v>
      </c>
      <c r="E75" s="6" t="e">
        <f>#REF!+F75+G75+H75+I75+J75+K75</f>
        <v>#REF!</v>
      </c>
      <c r="F75" s="9"/>
      <c r="G75" s="9"/>
      <c r="H75" s="28"/>
      <c r="I75" s="33">
        <v>0</v>
      </c>
      <c r="J75" s="27">
        <v>0</v>
      </c>
      <c r="K75" s="11">
        <v>0</v>
      </c>
    </row>
    <row r="76" spans="2:11" ht="12.75" hidden="1">
      <c r="B76" s="45"/>
      <c r="C76" s="45"/>
      <c r="D76" s="4" t="s">
        <v>8</v>
      </c>
      <c r="E76" s="6" t="e">
        <f>#REF!+F76+G76+H76+I76+J76+K76</f>
        <v>#REF!</v>
      </c>
      <c r="F76" s="9"/>
      <c r="G76" s="9"/>
      <c r="H76" s="28"/>
      <c r="I76" s="33">
        <v>0</v>
      </c>
      <c r="J76" s="27">
        <v>0</v>
      </c>
      <c r="K76" s="11">
        <v>0</v>
      </c>
    </row>
    <row r="77" spans="2:11" ht="25.5" hidden="1">
      <c r="B77" s="46" t="s">
        <v>33</v>
      </c>
      <c r="C77" s="44"/>
      <c r="D77" s="3" t="s">
        <v>2</v>
      </c>
      <c r="E77" s="6" t="e">
        <f>#REF!+F77+G77+H77+I77+J77+K77</f>
        <v>#REF!</v>
      </c>
      <c r="F77" s="8"/>
      <c r="G77" s="8"/>
      <c r="H77" s="29"/>
      <c r="I77" s="33">
        <v>0</v>
      </c>
      <c r="J77" s="27">
        <v>0</v>
      </c>
      <c r="K77" s="11">
        <v>0</v>
      </c>
    </row>
    <row r="78" spans="2:11" ht="12.75" hidden="1">
      <c r="B78" s="44"/>
      <c r="C78" s="44"/>
      <c r="D78" s="3" t="s">
        <v>5</v>
      </c>
      <c r="E78" s="6" t="e">
        <f>#REF!+F78+G78+H78+I78+J78+K78</f>
        <v>#REF!</v>
      </c>
      <c r="F78" s="8"/>
      <c r="G78" s="8"/>
      <c r="H78" s="29"/>
      <c r="I78" s="33">
        <v>0</v>
      </c>
      <c r="J78" s="27">
        <v>0</v>
      </c>
      <c r="K78" s="11">
        <v>0</v>
      </c>
    </row>
    <row r="79" spans="2:11" ht="12.75" hidden="1">
      <c r="B79" s="44"/>
      <c r="C79" s="44"/>
      <c r="D79" s="2" t="s">
        <v>8</v>
      </c>
      <c r="E79" s="6" t="e">
        <f>#REF!+F79+G79+H79+I79+J79+K79</f>
        <v>#REF!</v>
      </c>
      <c r="F79" s="8"/>
      <c r="G79" s="8"/>
      <c r="H79" s="29"/>
      <c r="I79" s="33">
        <v>0</v>
      </c>
      <c r="J79" s="27">
        <v>0</v>
      </c>
      <c r="K79" s="11">
        <v>0</v>
      </c>
    </row>
    <row r="80" spans="2:11" ht="0.75" customHeight="1">
      <c r="B80" s="45" t="s">
        <v>35</v>
      </c>
      <c r="C80" s="45" t="s">
        <v>12</v>
      </c>
      <c r="D80" s="3" t="s">
        <v>2</v>
      </c>
      <c r="E80" s="6" t="e">
        <f>#REF!+F80+G80+H80+I80+J80+K80</f>
        <v>#REF!</v>
      </c>
      <c r="F80" s="9"/>
      <c r="G80" s="9"/>
      <c r="H80" s="28"/>
      <c r="I80" s="33">
        <v>0</v>
      </c>
      <c r="J80" s="27">
        <v>0</v>
      </c>
      <c r="K80" s="11">
        <v>0</v>
      </c>
    </row>
    <row r="81" spans="2:11" ht="12.75" hidden="1">
      <c r="B81" s="45"/>
      <c r="C81" s="45"/>
      <c r="D81" s="3" t="s">
        <v>5</v>
      </c>
      <c r="E81" s="6" t="e">
        <f>#REF!+F81+G81+H81+I81+J81+K81</f>
        <v>#REF!</v>
      </c>
      <c r="F81" s="9"/>
      <c r="G81" s="9"/>
      <c r="H81" s="28"/>
      <c r="I81" s="33">
        <v>0</v>
      </c>
      <c r="J81" s="27">
        <v>0</v>
      </c>
      <c r="K81" s="11">
        <v>0</v>
      </c>
    </row>
    <row r="82" spans="2:11" ht="12.75" hidden="1">
      <c r="B82" s="45"/>
      <c r="C82" s="45"/>
      <c r="D82" s="2" t="s">
        <v>8</v>
      </c>
      <c r="E82" s="6" t="e">
        <f>#REF!+F82+G82+H82+I82+J82+K82</f>
        <v>#REF!</v>
      </c>
      <c r="F82" s="9"/>
      <c r="G82" s="9"/>
      <c r="H82" s="28"/>
      <c r="I82" s="33">
        <v>0</v>
      </c>
      <c r="J82" s="27">
        <v>0</v>
      </c>
      <c r="K82" s="11">
        <v>0</v>
      </c>
    </row>
    <row r="83" spans="2:11" ht="0.75" customHeight="1" hidden="1" thickBot="1">
      <c r="B83" s="46" t="s">
        <v>48</v>
      </c>
      <c r="C83" s="45"/>
      <c r="D83" s="3" t="s">
        <v>2</v>
      </c>
      <c r="E83" s="6" t="e">
        <f>#REF!+F83+G83+H83+I83+J83+K83</f>
        <v>#REF!</v>
      </c>
      <c r="F83" s="9"/>
      <c r="G83" s="9"/>
      <c r="H83" s="28"/>
      <c r="I83" s="33">
        <v>0</v>
      </c>
      <c r="J83" s="27">
        <v>0</v>
      </c>
      <c r="K83" s="11">
        <v>0</v>
      </c>
    </row>
    <row r="84" spans="2:11" ht="12.75" hidden="1">
      <c r="B84" s="46"/>
      <c r="C84" s="45"/>
      <c r="D84" s="3" t="s">
        <v>5</v>
      </c>
      <c r="E84" s="6" t="e">
        <f>#REF!+F84+G84+H84+I84+J84+K84</f>
        <v>#REF!</v>
      </c>
      <c r="F84" s="9"/>
      <c r="G84" s="9"/>
      <c r="H84" s="28"/>
      <c r="I84" s="33">
        <v>0</v>
      </c>
      <c r="J84" s="27">
        <v>0</v>
      </c>
      <c r="K84" s="11">
        <v>0</v>
      </c>
    </row>
    <row r="85" spans="2:11" ht="12.75" hidden="1">
      <c r="B85" s="46"/>
      <c r="C85" s="45"/>
      <c r="D85" s="2" t="s">
        <v>8</v>
      </c>
      <c r="E85" s="6" t="e">
        <f>#REF!+F85+G85+H85+I85+J85+K85</f>
        <v>#REF!</v>
      </c>
      <c r="F85" s="9"/>
      <c r="G85" s="9"/>
      <c r="H85" s="28"/>
      <c r="I85" s="33">
        <v>0</v>
      </c>
      <c r="J85" s="27">
        <v>0</v>
      </c>
      <c r="K85" s="11">
        <v>0</v>
      </c>
    </row>
    <row r="86" spans="2:11" ht="25.5" hidden="1">
      <c r="B86" s="46" t="s">
        <v>37</v>
      </c>
      <c r="C86" s="44"/>
      <c r="D86" s="3" t="s">
        <v>2</v>
      </c>
      <c r="E86" s="6" t="e">
        <f>#REF!+F86+G86+H86+I86+J86+K86</f>
        <v>#REF!</v>
      </c>
      <c r="F86" s="8"/>
      <c r="G86" s="8"/>
      <c r="H86" s="29"/>
      <c r="I86" s="33">
        <v>0</v>
      </c>
      <c r="J86" s="27">
        <v>0</v>
      </c>
      <c r="K86" s="11">
        <v>0</v>
      </c>
    </row>
    <row r="87" spans="2:11" ht="12.75" hidden="1">
      <c r="B87" s="46"/>
      <c r="C87" s="44"/>
      <c r="D87" s="3" t="s">
        <v>5</v>
      </c>
      <c r="E87" s="6" t="e">
        <f>#REF!+F87+G87+H87+I87+J87+K87</f>
        <v>#REF!</v>
      </c>
      <c r="F87" s="8"/>
      <c r="G87" s="8"/>
      <c r="H87" s="29"/>
      <c r="I87" s="33">
        <v>0</v>
      </c>
      <c r="J87" s="27">
        <v>0</v>
      </c>
      <c r="K87" s="11">
        <v>0</v>
      </c>
    </row>
    <row r="88" spans="2:11" ht="12.75" hidden="1">
      <c r="B88" s="46"/>
      <c r="C88" s="44"/>
      <c r="D88" s="2" t="s">
        <v>8</v>
      </c>
      <c r="E88" s="6" t="e">
        <f>#REF!+F88+G88+H88+I88+J88+K88</f>
        <v>#REF!</v>
      </c>
      <c r="F88" s="8"/>
      <c r="G88" s="8"/>
      <c r="H88" s="29"/>
      <c r="I88" s="33">
        <v>0</v>
      </c>
      <c r="J88" s="27">
        <v>0</v>
      </c>
      <c r="K88" s="11">
        <v>0</v>
      </c>
    </row>
    <row r="89" spans="2:11" ht="25.5" hidden="1">
      <c r="B89" s="46" t="s">
        <v>38</v>
      </c>
      <c r="C89" s="44"/>
      <c r="D89" s="3" t="s">
        <v>2</v>
      </c>
      <c r="E89" s="6" t="e">
        <f>#REF!+F89+G89+H89+I89+J89+K89</f>
        <v>#REF!</v>
      </c>
      <c r="F89" s="8"/>
      <c r="G89" s="8"/>
      <c r="H89" s="29"/>
      <c r="I89" s="33">
        <v>0</v>
      </c>
      <c r="J89" s="27">
        <v>0</v>
      </c>
      <c r="K89" s="11">
        <v>0</v>
      </c>
    </row>
    <row r="90" spans="2:11" ht="12.75" hidden="1">
      <c r="B90" s="44"/>
      <c r="C90" s="44"/>
      <c r="D90" s="3" t="s">
        <v>5</v>
      </c>
      <c r="E90" s="6" t="e">
        <f>#REF!+F90+G90+H90+I90+J90+K90</f>
        <v>#REF!</v>
      </c>
      <c r="F90" s="8"/>
      <c r="G90" s="8"/>
      <c r="H90" s="29"/>
      <c r="I90" s="33">
        <v>0</v>
      </c>
      <c r="J90" s="27">
        <v>0</v>
      </c>
      <c r="K90" s="11">
        <v>0</v>
      </c>
    </row>
    <row r="91" spans="2:11" ht="12.75" hidden="1">
      <c r="B91" s="44"/>
      <c r="C91" s="44"/>
      <c r="D91" s="2" t="s">
        <v>8</v>
      </c>
      <c r="E91" s="6" t="e">
        <f>#REF!+F91+G91+H91+I91+J91+K91</f>
        <v>#REF!</v>
      </c>
      <c r="F91" s="8"/>
      <c r="G91" s="8"/>
      <c r="H91" s="29"/>
      <c r="I91" s="33">
        <v>0</v>
      </c>
      <c r="J91" s="27">
        <v>0</v>
      </c>
      <c r="K91" s="11">
        <v>0</v>
      </c>
    </row>
    <row r="92" spans="2:11" ht="9.75" customHeight="1" hidden="1" thickBot="1">
      <c r="B92" s="46" t="s">
        <v>39</v>
      </c>
      <c r="C92" s="44"/>
      <c r="D92" s="3" t="s">
        <v>2</v>
      </c>
      <c r="E92" s="6" t="e">
        <f>#REF!+F92+G92+H92+I92+J92+K92</f>
        <v>#REF!</v>
      </c>
      <c r="F92" s="8"/>
      <c r="G92" s="8"/>
      <c r="H92" s="29"/>
      <c r="I92" s="33">
        <v>0</v>
      </c>
      <c r="J92" s="27">
        <v>0</v>
      </c>
      <c r="K92" s="11">
        <v>0</v>
      </c>
    </row>
    <row r="93" spans="2:11" ht="12.75" hidden="1">
      <c r="B93" s="44"/>
      <c r="C93" s="44"/>
      <c r="D93" s="3" t="s">
        <v>5</v>
      </c>
      <c r="E93" s="6" t="e">
        <f>#REF!+F93+G93+H93+I93+J93+K93</f>
        <v>#REF!</v>
      </c>
      <c r="F93" s="8"/>
      <c r="G93" s="8"/>
      <c r="H93" s="29"/>
      <c r="I93" s="33">
        <v>0</v>
      </c>
      <c r="J93" s="27">
        <v>0</v>
      </c>
      <c r="K93" s="11">
        <v>0</v>
      </c>
    </row>
    <row r="94" spans="2:11" ht="12.75" hidden="1">
      <c r="B94" s="44"/>
      <c r="C94" s="44"/>
      <c r="D94" s="2" t="s">
        <v>8</v>
      </c>
      <c r="E94" s="6" t="e">
        <f>#REF!+F94+G94+H94+I94+J94+K94</f>
        <v>#REF!</v>
      </c>
      <c r="F94" s="8"/>
      <c r="G94" s="8"/>
      <c r="H94" s="29"/>
      <c r="I94" s="33">
        <v>0</v>
      </c>
      <c r="J94" s="27">
        <v>0</v>
      </c>
      <c r="K94" s="11">
        <v>0</v>
      </c>
    </row>
    <row r="95" spans="2:11" ht="25.5" hidden="1">
      <c r="B95" s="46" t="s">
        <v>40</v>
      </c>
      <c r="C95" s="44"/>
      <c r="D95" s="3" t="s">
        <v>2</v>
      </c>
      <c r="E95" s="6" t="e">
        <f>#REF!+F95+G95+H95+I95+J95+K95</f>
        <v>#REF!</v>
      </c>
      <c r="F95" s="8"/>
      <c r="G95" s="8"/>
      <c r="H95" s="29"/>
      <c r="I95" s="33">
        <v>0</v>
      </c>
      <c r="J95" s="27">
        <v>0</v>
      </c>
      <c r="K95" s="11">
        <v>0</v>
      </c>
    </row>
    <row r="96" spans="2:11" ht="12.75" hidden="1">
      <c r="B96" s="44"/>
      <c r="C96" s="44"/>
      <c r="D96" s="3" t="s">
        <v>5</v>
      </c>
      <c r="E96" s="6" t="e">
        <f>#REF!+F96+G96+H96+I96+J96+K96</f>
        <v>#REF!</v>
      </c>
      <c r="F96" s="8"/>
      <c r="G96" s="8"/>
      <c r="H96" s="29"/>
      <c r="I96" s="33">
        <v>0</v>
      </c>
      <c r="J96" s="27">
        <v>0</v>
      </c>
      <c r="K96" s="11">
        <v>0</v>
      </c>
    </row>
    <row r="97" spans="2:11" ht="12.75" hidden="1">
      <c r="B97" s="44"/>
      <c r="C97" s="44"/>
      <c r="D97" s="2" t="s">
        <v>8</v>
      </c>
      <c r="E97" s="6" t="e">
        <f>#REF!+F97+G97+H97+I97+J97+K97</f>
        <v>#REF!</v>
      </c>
      <c r="F97" s="8"/>
      <c r="G97" s="8"/>
      <c r="H97" s="29"/>
      <c r="I97" s="33">
        <v>0</v>
      </c>
      <c r="J97" s="27">
        <v>0</v>
      </c>
      <c r="K97" s="11">
        <v>0</v>
      </c>
    </row>
    <row r="98" spans="2:11" ht="25.5" hidden="1">
      <c r="B98" s="46" t="s">
        <v>41</v>
      </c>
      <c r="C98" s="44"/>
      <c r="D98" s="3" t="s">
        <v>2</v>
      </c>
      <c r="E98" s="6" t="e">
        <f>#REF!+F98+G98+H98+I98+J98+K98</f>
        <v>#REF!</v>
      </c>
      <c r="F98" s="8"/>
      <c r="G98" s="8"/>
      <c r="H98" s="29"/>
      <c r="I98" s="33">
        <v>0</v>
      </c>
      <c r="J98" s="27">
        <v>0</v>
      </c>
      <c r="K98" s="11">
        <v>0</v>
      </c>
    </row>
    <row r="99" spans="2:11" ht="12.75" hidden="1">
      <c r="B99" s="44"/>
      <c r="C99" s="44"/>
      <c r="D99" s="3" t="s">
        <v>5</v>
      </c>
      <c r="E99" s="6" t="e">
        <f>#REF!+F99+G99+H99+I99+J99+K99</f>
        <v>#REF!</v>
      </c>
      <c r="F99" s="8"/>
      <c r="G99" s="8"/>
      <c r="H99" s="29"/>
      <c r="I99" s="33">
        <v>0</v>
      </c>
      <c r="J99" s="27">
        <v>0</v>
      </c>
      <c r="K99" s="11">
        <v>0</v>
      </c>
    </row>
    <row r="100" spans="2:11" ht="12.75" hidden="1">
      <c r="B100" s="44"/>
      <c r="C100" s="44"/>
      <c r="D100" s="2" t="s">
        <v>8</v>
      </c>
      <c r="E100" s="6" t="e">
        <f>#REF!+F100+G100+H100+I100+J100+K100</f>
        <v>#REF!</v>
      </c>
      <c r="F100" s="8"/>
      <c r="G100" s="8"/>
      <c r="H100" s="29"/>
      <c r="I100" s="33">
        <v>0</v>
      </c>
      <c r="J100" s="27">
        <v>0</v>
      </c>
      <c r="K100" s="11">
        <v>0</v>
      </c>
    </row>
    <row r="101" spans="2:11" ht="25.5" hidden="1">
      <c r="B101" s="46" t="s">
        <v>42</v>
      </c>
      <c r="C101" s="44"/>
      <c r="D101" s="3" t="s">
        <v>2</v>
      </c>
      <c r="E101" s="6" t="e">
        <f>#REF!+F101+G101+H101+I101+J101+K101</f>
        <v>#REF!</v>
      </c>
      <c r="F101" s="8"/>
      <c r="G101" s="8"/>
      <c r="H101" s="29"/>
      <c r="I101" s="33">
        <v>0</v>
      </c>
      <c r="J101" s="27">
        <v>0</v>
      </c>
      <c r="K101" s="11">
        <v>0</v>
      </c>
    </row>
    <row r="102" spans="2:11" ht="12.75" hidden="1">
      <c r="B102" s="44"/>
      <c r="C102" s="44"/>
      <c r="D102" s="3" t="s">
        <v>5</v>
      </c>
      <c r="E102" s="6" t="e">
        <f>#REF!+F102+G102+H102+I102+J102+K102</f>
        <v>#REF!</v>
      </c>
      <c r="F102" s="8"/>
      <c r="G102" s="8"/>
      <c r="H102" s="29"/>
      <c r="I102" s="33">
        <v>0</v>
      </c>
      <c r="J102" s="27">
        <v>0</v>
      </c>
      <c r="K102" s="11">
        <v>0</v>
      </c>
    </row>
    <row r="103" spans="2:11" ht="12.75" hidden="1">
      <c r="B103" s="44"/>
      <c r="C103" s="44"/>
      <c r="D103" s="2" t="s">
        <v>8</v>
      </c>
      <c r="E103" s="6" t="e">
        <f>#REF!+F103+G103+H103+I103+J103+K103</f>
        <v>#REF!</v>
      </c>
      <c r="F103" s="8"/>
      <c r="G103" s="8"/>
      <c r="H103" s="29"/>
      <c r="I103" s="33">
        <v>0</v>
      </c>
      <c r="J103" s="27">
        <v>0</v>
      </c>
      <c r="K103" s="11">
        <v>0</v>
      </c>
    </row>
    <row r="104" spans="2:11" ht="25.5" hidden="1">
      <c r="B104" s="46" t="s">
        <v>43</v>
      </c>
      <c r="C104" s="44"/>
      <c r="D104" s="3" t="s">
        <v>2</v>
      </c>
      <c r="E104" s="6" t="e">
        <f>#REF!+F104+G104+H104+I104+J104+K104</f>
        <v>#REF!</v>
      </c>
      <c r="F104" s="8"/>
      <c r="G104" s="8"/>
      <c r="H104" s="29"/>
      <c r="I104" s="33">
        <v>0</v>
      </c>
      <c r="J104" s="27">
        <v>0</v>
      </c>
      <c r="K104" s="11">
        <v>0</v>
      </c>
    </row>
    <row r="105" spans="2:11" ht="12.75" hidden="1">
      <c r="B105" s="44"/>
      <c r="C105" s="44"/>
      <c r="D105" s="3" t="s">
        <v>5</v>
      </c>
      <c r="E105" s="6" t="e">
        <f>#REF!+F105+G105+H105+I105+J105+K105</f>
        <v>#REF!</v>
      </c>
      <c r="F105" s="8"/>
      <c r="G105" s="8"/>
      <c r="H105" s="29"/>
      <c r="I105" s="33">
        <v>0</v>
      </c>
      <c r="J105" s="27">
        <v>0</v>
      </c>
      <c r="K105" s="11">
        <v>0</v>
      </c>
    </row>
    <row r="106" spans="2:11" ht="10.5" customHeight="1" hidden="1" thickBot="1">
      <c r="B106" s="44"/>
      <c r="C106" s="44"/>
      <c r="D106" s="2" t="s">
        <v>8</v>
      </c>
      <c r="E106" s="6" t="e">
        <f>#REF!+F106+G106+H106+I106+J106+K106</f>
        <v>#REF!</v>
      </c>
      <c r="F106" s="8"/>
      <c r="G106" s="8"/>
      <c r="H106" s="29"/>
      <c r="I106" s="33">
        <v>0</v>
      </c>
      <c r="J106" s="27">
        <v>0</v>
      </c>
      <c r="K106" s="11">
        <v>0</v>
      </c>
    </row>
    <row r="107" spans="2:11" ht="9" customHeight="1" hidden="1" thickBot="1">
      <c r="B107" s="46" t="s">
        <v>44</v>
      </c>
      <c r="C107" s="44"/>
      <c r="D107" s="3" t="s">
        <v>2</v>
      </c>
      <c r="E107" s="6" t="e">
        <f>#REF!+F107+G107+H107+I107+J107+K107</f>
        <v>#REF!</v>
      </c>
      <c r="F107" s="8"/>
      <c r="G107" s="8"/>
      <c r="H107" s="29"/>
      <c r="I107" s="33">
        <v>0</v>
      </c>
      <c r="J107" s="27">
        <v>0</v>
      </c>
      <c r="K107" s="11">
        <v>0</v>
      </c>
    </row>
    <row r="108" spans="2:11" ht="12.75" hidden="1">
      <c r="B108" s="44"/>
      <c r="C108" s="44"/>
      <c r="D108" s="3" t="s">
        <v>5</v>
      </c>
      <c r="E108" s="6" t="e">
        <f>#REF!+F108+G108+H108+I108+J108+K108</f>
        <v>#REF!</v>
      </c>
      <c r="F108" s="8"/>
      <c r="G108" s="8"/>
      <c r="H108" s="29"/>
      <c r="I108" s="33">
        <v>0</v>
      </c>
      <c r="J108" s="27">
        <v>0</v>
      </c>
      <c r="K108" s="11">
        <v>0</v>
      </c>
    </row>
    <row r="109" spans="2:11" ht="12.75" hidden="1">
      <c r="B109" s="44"/>
      <c r="C109" s="44"/>
      <c r="D109" s="2" t="s">
        <v>8</v>
      </c>
      <c r="E109" s="6" t="e">
        <f>#REF!+F109+G109+H109+I109+J109+K109</f>
        <v>#REF!</v>
      </c>
      <c r="F109" s="8"/>
      <c r="G109" s="8"/>
      <c r="H109" s="29"/>
      <c r="I109" s="33">
        <v>0</v>
      </c>
      <c r="J109" s="27">
        <v>0</v>
      </c>
      <c r="K109" s="11">
        <v>0</v>
      </c>
    </row>
    <row r="110" spans="2:11" ht="25.5" hidden="1">
      <c r="B110" s="46" t="s">
        <v>45</v>
      </c>
      <c r="C110" s="44"/>
      <c r="D110" s="3" t="s">
        <v>2</v>
      </c>
      <c r="E110" s="6" t="e">
        <f>#REF!+F110+G110+H110+I110+J110+K110</f>
        <v>#REF!</v>
      </c>
      <c r="F110" s="8"/>
      <c r="G110" s="8"/>
      <c r="H110" s="29"/>
      <c r="I110" s="33">
        <v>0</v>
      </c>
      <c r="J110" s="27">
        <v>0</v>
      </c>
      <c r="K110" s="11">
        <v>0</v>
      </c>
    </row>
    <row r="111" spans="2:11" ht="12.75" hidden="1">
      <c r="B111" s="44"/>
      <c r="C111" s="44"/>
      <c r="D111" s="3" t="s">
        <v>5</v>
      </c>
      <c r="E111" s="6" t="e">
        <f>#REF!+F111+G111+H111+I111+J111+K111</f>
        <v>#REF!</v>
      </c>
      <c r="F111" s="8"/>
      <c r="G111" s="8"/>
      <c r="H111" s="29"/>
      <c r="I111" s="33">
        <v>0</v>
      </c>
      <c r="J111" s="27">
        <v>0</v>
      </c>
      <c r="K111" s="11">
        <v>0</v>
      </c>
    </row>
    <row r="112" spans="2:11" ht="12.75" hidden="1">
      <c r="B112" s="44"/>
      <c r="C112" s="44"/>
      <c r="D112" s="2" t="s">
        <v>8</v>
      </c>
      <c r="E112" s="6" t="e">
        <f>#REF!+F112+G112+H112+I112+J112+K112</f>
        <v>#REF!</v>
      </c>
      <c r="F112" s="8"/>
      <c r="G112" s="8"/>
      <c r="H112" s="29"/>
      <c r="I112" s="33">
        <v>0</v>
      </c>
      <c r="J112" s="27">
        <v>0</v>
      </c>
      <c r="K112" s="11">
        <v>0</v>
      </c>
    </row>
    <row r="113" spans="2:11" ht="25.5" hidden="1">
      <c r="B113" s="46" t="s">
        <v>46</v>
      </c>
      <c r="C113" s="44"/>
      <c r="D113" s="3" t="s">
        <v>2</v>
      </c>
      <c r="E113" s="6" t="e">
        <f>#REF!+F113+G113+H113+I113+J113+K113</f>
        <v>#REF!</v>
      </c>
      <c r="F113" s="8"/>
      <c r="G113" s="8"/>
      <c r="H113" s="29"/>
      <c r="I113" s="33">
        <v>0</v>
      </c>
      <c r="J113" s="27">
        <v>0</v>
      </c>
      <c r="K113" s="11">
        <v>0</v>
      </c>
    </row>
    <row r="114" spans="2:11" ht="12.75" hidden="1">
      <c r="B114" s="44"/>
      <c r="C114" s="44"/>
      <c r="D114" s="3" t="s">
        <v>5</v>
      </c>
      <c r="E114" s="6" t="e">
        <f>#REF!+F114+G114+H114+I114+J114+K114</f>
        <v>#REF!</v>
      </c>
      <c r="F114" s="8"/>
      <c r="G114" s="8"/>
      <c r="H114" s="29"/>
      <c r="I114" s="33">
        <v>0</v>
      </c>
      <c r="J114" s="27">
        <v>0</v>
      </c>
      <c r="K114" s="11">
        <v>0</v>
      </c>
    </row>
    <row r="115" spans="2:11" ht="12.75" hidden="1">
      <c r="B115" s="44"/>
      <c r="C115" s="44"/>
      <c r="D115" s="2" t="s">
        <v>8</v>
      </c>
      <c r="E115" s="6" t="e">
        <f>#REF!+F115+G115+H115+I115+J115+K115</f>
        <v>#REF!</v>
      </c>
      <c r="F115" s="8"/>
      <c r="G115" s="8"/>
      <c r="H115" s="29"/>
      <c r="I115" s="33">
        <v>0</v>
      </c>
      <c r="J115" s="27">
        <v>0</v>
      </c>
      <c r="K115" s="11">
        <v>0</v>
      </c>
    </row>
    <row r="116" spans="2:11" ht="25.5" hidden="1">
      <c r="B116" s="46" t="s">
        <v>47</v>
      </c>
      <c r="C116" s="44"/>
      <c r="D116" s="3" t="s">
        <v>2</v>
      </c>
      <c r="E116" s="6" t="e">
        <f>#REF!+F116+G116+H116+I116+J116+K116</f>
        <v>#REF!</v>
      </c>
      <c r="F116" s="8"/>
      <c r="G116" s="8"/>
      <c r="H116" s="29"/>
      <c r="I116" s="33">
        <v>0</v>
      </c>
      <c r="J116" s="27">
        <v>0</v>
      </c>
      <c r="K116" s="11">
        <v>0</v>
      </c>
    </row>
    <row r="117" spans="2:11" ht="12.75" hidden="1">
      <c r="B117" s="44"/>
      <c r="C117" s="44"/>
      <c r="D117" s="3" t="s">
        <v>5</v>
      </c>
      <c r="E117" s="6" t="e">
        <f>#REF!+F117+G117+H117+I117+J117+K117</f>
        <v>#REF!</v>
      </c>
      <c r="F117" s="8"/>
      <c r="G117" s="8"/>
      <c r="H117" s="29"/>
      <c r="I117" s="33">
        <v>0</v>
      </c>
      <c r="J117" s="27">
        <v>0</v>
      </c>
      <c r="K117" s="11">
        <v>0</v>
      </c>
    </row>
    <row r="118" spans="2:11" ht="12.75" hidden="1">
      <c r="B118" s="44"/>
      <c r="C118" s="44"/>
      <c r="D118" s="2" t="s">
        <v>8</v>
      </c>
      <c r="E118" s="6" t="e">
        <f>#REF!+F118+G118+H118+I118+J118+K118</f>
        <v>#REF!</v>
      </c>
      <c r="F118" s="8"/>
      <c r="G118" s="8"/>
      <c r="H118" s="29"/>
      <c r="I118" s="33">
        <v>0</v>
      </c>
      <c r="J118" s="27">
        <v>0</v>
      </c>
      <c r="K118" s="11">
        <v>0</v>
      </c>
    </row>
    <row r="119" spans="2:11" ht="3" customHeight="1" hidden="1" thickBot="1">
      <c r="B119" s="45" t="s">
        <v>49</v>
      </c>
      <c r="C119" s="45" t="s">
        <v>25</v>
      </c>
      <c r="D119" s="4" t="s">
        <v>2</v>
      </c>
      <c r="E119" s="6" t="e">
        <f>#REF!+F119+G119+H119+I119+J119+K119</f>
        <v>#REF!</v>
      </c>
      <c r="F119" s="9"/>
      <c r="G119" s="9"/>
      <c r="H119" s="28"/>
      <c r="I119" s="33">
        <v>0</v>
      </c>
      <c r="J119" s="27">
        <v>0</v>
      </c>
      <c r="K119" s="11">
        <v>0</v>
      </c>
    </row>
    <row r="120" spans="2:11" ht="12.75" hidden="1">
      <c r="B120" s="45"/>
      <c r="C120" s="45"/>
      <c r="D120" s="4" t="s">
        <v>5</v>
      </c>
      <c r="E120" s="6" t="e">
        <f>#REF!+F120+G120+H120+I120+J120+K120</f>
        <v>#REF!</v>
      </c>
      <c r="F120" s="9"/>
      <c r="G120" s="9"/>
      <c r="H120" s="28"/>
      <c r="I120" s="33">
        <v>0</v>
      </c>
      <c r="J120" s="27">
        <v>0</v>
      </c>
      <c r="K120" s="11">
        <v>0</v>
      </c>
    </row>
    <row r="121" spans="2:11" ht="12.75" hidden="1">
      <c r="B121" s="45"/>
      <c r="C121" s="45"/>
      <c r="D121" s="4" t="s">
        <v>8</v>
      </c>
      <c r="E121" s="6" t="e">
        <f>#REF!+F121+G121+H121+I121+J121+K121</f>
        <v>#REF!</v>
      </c>
      <c r="F121" s="9"/>
      <c r="G121" s="9"/>
      <c r="H121" s="28"/>
      <c r="I121" s="33">
        <v>0</v>
      </c>
      <c r="J121" s="27">
        <v>0</v>
      </c>
      <c r="K121" s="11">
        <v>0</v>
      </c>
    </row>
    <row r="122" spans="2:11" ht="25.5" hidden="1">
      <c r="B122" s="46" t="s">
        <v>50</v>
      </c>
      <c r="C122" s="45"/>
      <c r="D122" s="3" t="s">
        <v>2</v>
      </c>
      <c r="E122" s="6" t="e">
        <f>#REF!+F122+G122+H122+I122+J122+K122</f>
        <v>#REF!</v>
      </c>
      <c r="F122" s="8"/>
      <c r="G122" s="8"/>
      <c r="H122" s="29"/>
      <c r="I122" s="33">
        <v>0</v>
      </c>
      <c r="J122" s="27">
        <v>0</v>
      </c>
      <c r="K122" s="11">
        <v>0</v>
      </c>
    </row>
    <row r="123" spans="2:11" ht="12.75" hidden="1">
      <c r="B123" s="46"/>
      <c r="C123" s="45"/>
      <c r="D123" s="3" t="s">
        <v>5</v>
      </c>
      <c r="E123" s="6" t="e">
        <f>#REF!+F123+G123+H123+I123+J123+K123</f>
        <v>#REF!</v>
      </c>
      <c r="F123" s="8"/>
      <c r="G123" s="8"/>
      <c r="H123" s="29"/>
      <c r="I123" s="33">
        <v>0</v>
      </c>
      <c r="J123" s="27">
        <v>0</v>
      </c>
      <c r="K123" s="11">
        <v>0</v>
      </c>
    </row>
    <row r="124" spans="2:11" ht="12.75" hidden="1">
      <c r="B124" s="46"/>
      <c r="C124" s="45"/>
      <c r="D124" s="2" t="s">
        <v>8</v>
      </c>
      <c r="E124" s="6" t="e">
        <f>#REF!+F124+G124+H124+I124+J124+K124</f>
        <v>#REF!</v>
      </c>
      <c r="F124" s="8"/>
      <c r="G124" s="8"/>
      <c r="H124" s="29"/>
      <c r="I124" s="33">
        <v>0</v>
      </c>
      <c r="J124" s="27">
        <v>0</v>
      </c>
      <c r="K124" s="11">
        <v>0</v>
      </c>
    </row>
    <row r="125" spans="2:11" ht="25.5">
      <c r="B125" s="45" t="s">
        <v>85</v>
      </c>
      <c r="C125" s="45" t="s">
        <v>9</v>
      </c>
      <c r="D125" s="2" t="s">
        <v>59</v>
      </c>
      <c r="E125" s="7">
        <f>F125+G125+H125+I125+J125+K125+E185</f>
        <v>459434053.05999994</v>
      </c>
      <c r="F125" s="9">
        <f>F134+F135+F144+F146+F152+F164+F167+F169+F170+F171+F172+F173+F174+F175+F177+F178+F179+F180+F186</f>
        <v>61307496</v>
      </c>
      <c r="G125" s="9">
        <f>G136+G146+G152+G167+G169+G170+G171+G172+G178+G180+G186+G177+G134+G135+G164</f>
        <v>233574801.05</v>
      </c>
      <c r="H125" s="28">
        <f>H146+H169+H170+H171+H172+H178+H180+H152+H167+H173+H174+H175+H179+H177+H190+H185</f>
        <v>69420475.21</v>
      </c>
      <c r="I125" s="34">
        <f>I146+I169+I170+I171+I172+I178+I180+I152+I167+I173+I174+I175+I179+I177</f>
        <v>47460885.400000006</v>
      </c>
      <c r="J125" s="28">
        <f>J146+J169+J170+J171+J172+J178+J180+J152+J167+J144+J173+J174+J175+J179+J177</f>
        <v>47460885.400000006</v>
      </c>
      <c r="K125" s="9">
        <f>K136+K146+K169+K170+K171+K172+K178+K180+K152+K167+K144+K173+K174+K175+K179</f>
        <v>0</v>
      </c>
    </row>
    <row r="126" spans="2:11" ht="25.5">
      <c r="B126" s="45"/>
      <c r="C126" s="45"/>
      <c r="D126" s="4" t="s">
        <v>2</v>
      </c>
      <c r="E126" s="34">
        <f>F126+G126+H126+I126+J126+K126+E184</f>
        <v>604806205.37</v>
      </c>
      <c r="F126" s="9">
        <f>F129+F130+F131+F132+F133+F137+F138+F141+F142+F143+F145+F147+F148+F149+F150+F151+F153+F154+F156+F157+F158+F159+F160+F162+F163+F168+F181+F182+F183+F187+F139+F166+F165+F188+F161+F189+F155+F176</f>
        <v>107720974.47</v>
      </c>
      <c r="G126" s="9">
        <f>G129+G130+G131+G132+G133+G137+G138+G141+G142+G143+G145+G147+G148+G149+G150+G151+G153+G154+G156+G157+G158+G159+G160+G162+G163+G168+G181+G182+G183+G187+G139+G166+G165+G188+G161+G189+G155+G176</f>
        <v>133369150.80000001</v>
      </c>
      <c r="H126" s="28">
        <f>H129+H130+H131+H132+H133+H137+H138+H141+H142+H143+H144+H145+H147+H148+H149+H150+H151+H153+H154+H156+H157+H158+H159+H160+H162+H163+H164+H168+H176+H181+H182+H183+H187+H139+H166+H165+H188+H136+H161+H140+H184</f>
        <v>140923784.17999998</v>
      </c>
      <c r="I126" s="34">
        <f>I129+I130+I131+I132+I133+I137+I138+I141+I142+I143+I144+I145+I147+I148+I149+I150+I151+I153+I154+I156+I157+I158+I159+I160+I162+I163+I164+I168+I176+I181+I182+I183+I187+I139+I166+I165+I188+I136+I161+I140</f>
        <v>111521053.96000002</v>
      </c>
      <c r="J126" s="28">
        <f>J129+J130+J131+J132+J133+J137+J138+J141+J142+J143+J145+J147+J148+J149+J150+J151+J153+J154+J156+J157+J158+J159+J160+J162+J163+J164+J168+J176+J181+J182+J183+J187+J139+J166+J165+J188+J136+J161</f>
        <v>111221053.96000002</v>
      </c>
      <c r="K126" s="9">
        <f>K129+K130+K131+K132+K133+K137+K138+K141+K142+K143+K145+K147+K148+K149+K150+K151+K153+K154+K156+K157+K158+K159+K160+K162+K163+K164+K168+K176+K181+K182+K183+K187+K139+K166+K165+K188</f>
        <v>0</v>
      </c>
    </row>
    <row r="127" spans="2:11" ht="25.5">
      <c r="B127" s="45"/>
      <c r="C127" s="45"/>
      <c r="D127" s="2" t="s">
        <v>75</v>
      </c>
      <c r="E127" s="7">
        <f aca="true" t="shared" si="2" ref="E127:E133">F127+G127+H127+I127+J127+K127</f>
        <v>0</v>
      </c>
      <c r="F127" s="9">
        <v>0</v>
      </c>
      <c r="G127" s="9">
        <v>0</v>
      </c>
      <c r="H127" s="28">
        <v>0</v>
      </c>
      <c r="I127" s="34">
        <v>0</v>
      </c>
      <c r="J127" s="28">
        <v>0</v>
      </c>
      <c r="K127" s="9">
        <v>0</v>
      </c>
    </row>
    <row r="128" spans="2:11" ht="12.75">
      <c r="B128" s="45"/>
      <c r="C128" s="45"/>
      <c r="D128" s="4" t="s">
        <v>8</v>
      </c>
      <c r="E128" s="7">
        <f t="shared" si="2"/>
        <v>1063980560.4300001</v>
      </c>
      <c r="F128" s="9">
        <f aca="true" t="shared" si="3" ref="F128:K128">F125+F126+F127</f>
        <v>169028470.47</v>
      </c>
      <c r="G128" s="9">
        <f t="shared" si="3"/>
        <v>366943951.85</v>
      </c>
      <c r="H128" s="28">
        <f t="shared" si="3"/>
        <v>210344259.39</v>
      </c>
      <c r="I128" s="34">
        <f t="shared" si="3"/>
        <v>158981939.36</v>
      </c>
      <c r="J128" s="28">
        <f t="shared" si="3"/>
        <v>158681939.36</v>
      </c>
      <c r="K128" s="9">
        <f t="shared" si="3"/>
        <v>0</v>
      </c>
    </row>
    <row r="129" spans="1:11" ht="25.5" customHeight="1">
      <c r="A129">
        <v>10010</v>
      </c>
      <c r="B129" s="13" t="s">
        <v>53</v>
      </c>
      <c r="C129" s="9"/>
      <c r="D129" s="15" t="s">
        <v>2</v>
      </c>
      <c r="E129" s="8">
        <f t="shared" si="2"/>
        <v>5677058.6</v>
      </c>
      <c r="F129" s="8">
        <v>1009000.13</v>
      </c>
      <c r="G129" s="8">
        <v>1147196.7</v>
      </c>
      <c r="H129" s="27">
        <v>1173620.59</v>
      </c>
      <c r="I129" s="11">
        <v>1173620.59</v>
      </c>
      <c r="J129" s="27">
        <v>1173620.59</v>
      </c>
      <c r="K129" s="11">
        <v>0</v>
      </c>
    </row>
    <row r="130" spans="1:11" ht="25.5">
      <c r="A130">
        <v>10040</v>
      </c>
      <c r="B130" s="13" t="s">
        <v>54</v>
      </c>
      <c r="C130" s="16"/>
      <c r="D130" s="15" t="s">
        <v>2</v>
      </c>
      <c r="E130" s="8">
        <f t="shared" si="2"/>
        <v>175230261.56000003</v>
      </c>
      <c r="F130" s="8">
        <v>41064192.94</v>
      </c>
      <c r="G130" s="8">
        <v>39177743.62</v>
      </c>
      <c r="H130" s="27">
        <v>31034957.9</v>
      </c>
      <c r="I130" s="11">
        <v>31976683.55</v>
      </c>
      <c r="J130" s="27">
        <v>31976683.55</v>
      </c>
      <c r="K130" s="11">
        <v>0</v>
      </c>
    </row>
    <row r="131" spans="1:11" ht="25.5">
      <c r="A131">
        <v>10190</v>
      </c>
      <c r="B131" s="13" t="s">
        <v>56</v>
      </c>
      <c r="C131" s="16"/>
      <c r="D131" s="15" t="s">
        <v>2</v>
      </c>
      <c r="E131" s="8">
        <f t="shared" si="2"/>
        <v>42000791.48</v>
      </c>
      <c r="F131" s="8">
        <v>7893939.78</v>
      </c>
      <c r="G131" s="8">
        <v>8686026</v>
      </c>
      <c r="H131" s="27">
        <v>9596135.4</v>
      </c>
      <c r="I131" s="11">
        <v>7912345.15</v>
      </c>
      <c r="J131" s="27">
        <v>7912345.15</v>
      </c>
      <c r="K131" s="11">
        <v>0</v>
      </c>
    </row>
    <row r="132" spans="1:11" ht="25.5">
      <c r="A132">
        <v>10200</v>
      </c>
      <c r="B132" s="13" t="s">
        <v>57</v>
      </c>
      <c r="C132" s="16"/>
      <c r="D132" s="15" t="s">
        <v>2</v>
      </c>
      <c r="E132" s="8">
        <f t="shared" si="2"/>
        <v>52749508.27</v>
      </c>
      <c r="F132" s="8">
        <v>6018978</v>
      </c>
      <c r="G132" s="8">
        <v>7568924.75</v>
      </c>
      <c r="H132" s="27">
        <v>17189538.16</v>
      </c>
      <c r="I132" s="11">
        <v>10986033.68</v>
      </c>
      <c r="J132" s="27">
        <v>10986033.68</v>
      </c>
      <c r="K132" s="11">
        <v>0</v>
      </c>
    </row>
    <row r="133" spans="2:11" ht="38.25">
      <c r="B133" s="13" t="s">
        <v>58</v>
      </c>
      <c r="C133" s="16"/>
      <c r="D133" s="15" t="s">
        <v>2</v>
      </c>
      <c r="E133" s="8">
        <f t="shared" si="2"/>
        <v>10036779.69</v>
      </c>
      <c r="F133" s="8">
        <v>4927142.84</v>
      </c>
      <c r="G133" s="8">
        <v>5109636.85</v>
      </c>
      <c r="H133" s="27">
        <v>0</v>
      </c>
      <c r="I133" s="11">
        <v>0</v>
      </c>
      <c r="J133" s="27">
        <v>0</v>
      </c>
      <c r="K133" s="11">
        <v>0</v>
      </c>
    </row>
    <row r="134" spans="1:11" ht="25.5">
      <c r="A134">
        <v>50640</v>
      </c>
      <c r="B134" s="13" t="s">
        <v>128</v>
      </c>
      <c r="C134" s="16"/>
      <c r="D134" s="2" t="s">
        <v>59</v>
      </c>
      <c r="E134" s="11">
        <f>F134+G134+H134+I134+J134+K134</f>
        <v>1448750</v>
      </c>
      <c r="F134" s="8">
        <v>23750</v>
      </c>
      <c r="G134" s="8">
        <v>1425000</v>
      </c>
      <c r="H134" s="27">
        <v>0</v>
      </c>
      <c r="I134" s="11">
        <v>0</v>
      </c>
      <c r="J134" s="27">
        <v>0</v>
      </c>
      <c r="K134" s="11"/>
    </row>
    <row r="135" spans="1:11" ht="38.25">
      <c r="A135">
        <v>51200</v>
      </c>
      <c r="B135" s="13" t="s">
        <v>129</v>
      </c>
      <c r="C135" s="16"/>
      <c r="D135" s="2" t="s">
        <v>59</v>
      </c>
      <c r="E135" s="11">
        <f>F135+G135+H135+I135+J135+K135</f>
        <v>69169</v>
      </c>
      <c r="F135" s="8">
        <v>0</v>
      </c>
      <c r="G135" s="8">
        <v>69169</v>
      </c>
      <c r="H135" s="27">
        <v>0</v>
      </c>
      <c r="I135" s="11">
        <v>0</v>
      </c>
      <c r="J135" s="27">
        <v>0</v>
      </c>
      <c r="K135" s="11"/>
    </row>
    <row r="136" spans="1:11" ht="32.25" customHeight="1">
      <c r="A136">
        <v>10042</v>
      </c>
      <c r="B136" s="17" t="s">
        <v>123</v>
      </c>
      <c r="C136" s="16"/>
      <c r="D136" s="15" t="s">
        <v>2</v>
      </c>
      <c r="E136" s="11">
        <f>F136+G136+H136+I136+J136+K136</f>
        <v>2349889</v>
      </c>
      <c r="F136" s="8">
        <v>0</v>
      </c>
      <c r="G136" s="8">
        <v>0</v>
      </c>
      <c r="H136" s="27">
        <v>1516463</v>
      </c>
      <c r="I136" s="11">
        <v>416713</v>
      </c>
      <c r="J136" s="27">
        <v>416713</v>
      </c>
      <c r="K136" s="11">
        <v>0</v>
      </c>
    </row>
    <row r="137" spans="1:11" ht="36">
      <c r="A137">
        <v>10610</v>
      </c>
      <c r="B137" s="18" t="s">
        <v>117</v>
      </c>
      <c r="C137" s="16"/>
      <c r="D137" s="15" t="s">
        <v>2</v>
      </c>
      <c r="E137" s="11">
        <f aca="true" t="shared" si="4" ref="E137:E151">F137+G137+H137+I137+J137+K137</f>
        <v>79137752.05</v>
      </c>
      <c r="F137" s="8">
        <v>12808001.46</v>
      </c>
      <c r="G137" s="8">
        <v>16930862.49</v>
      </c>
      <c r="H137" s="27">
        <v>18214291.3</v>
      </c>
      <c r="I137" s="11">
        <v>15592298.4</v>
      </c>
      <c r="J137" s="27">
        <v>15592298.4</v>
      </c>
      <c r="K137" s="11">
        <v>0</v>
      </c>
    </row>
    <row r="138" spans="2:11" ht="38.25">
      <c r="B138" s="17" t="s">
        <v>60</v>
      </c>
      <c r="C138" s="16"/>
      <c r="D138" s="15" t="s">
        <v>2</v>
      </c>
      <c r="E138" s="11">
        <f t="shared" si="4"/>
        <v>3214482.52</v>
      </c>
      <c r="F138" s="8">
        <v>3024482.52</v>
      </c>
      <c r="G138" s="8">
        <v>190000</v>
      </c>
      <c r="H138" s="27">
        <v>0</v>
      </c>
      <c r="I138" s="11">
        <v>0</v>
      </c>
      <c r="J138" s="27">
        <v>0</v>
      </c>
      <c r="K138" s="11">
        <v>0</v>
      </c>
    </row>
    <row r="139" spans="1:11" ht="25.5">
      <c r="A139">
        <v>10110</v>
      </c>
      <c r="B139" s="17" t="s">
        <v>116</v>
      </c>
      <c r="C139" s="16"/>
      <c r="D139" s="15" t="s">
        <v>2</v>
      </c>
      <c r="E139" s="11">
        <f t="shared" si="4"/>
        <v>52000</v>
      </c>
      <c r="F139" s="8">
        <v>0</v>
      </c>
      <c r="G139" s="8">
        <v>52000</v>
      </c>
      <c r="H139" s="27">
        <v>0</v>
      </c>
      <c r="I139" s="11">
        <v>0</v>
      </c>
      <c r="J139" s="27">
        <v>0</v>
      </c>
      <c r="K139" s="11">
        <v>0</v>
      </c>
    </row>
    <row r="140" spans="1:11" ht="25.5">
      <c r="A140">
        <v>10240</v>
      </c>
      <c r="B140" s="17" t="s">
        <v>126</v>
      </c>
      <c r="C140" s="16"/>
      <c r="D140" s="15" t="s">
        <v>2</v>
      </c>
      <c r="E140" s="11">
        <f t="shared" si="4"/>
        <v>2500000</v>
      </c>
      <c r="F140" s="8">
        <v>0</v>
      </c>
      <c r="G140" s="8">
        <v>0</v>
      </c>
      <c r="H140" s="27">
        <v>2200000</v>
      </c>
      <c r="I140" s="11">
        <v>300000</v>
      </c>
      <c r="J140" s="27">
        <v>0</v>
      </c>
      <c r="K140" s="11"/>
    </row>
    <row r="141" spans="1:11" ht="30.75" customHeight="1">
      <c r="A141">
        <v>12390</v>
      </c>
      <c r="B141" s="17" t="s">
        <v>102</v>
      </c>
      <c r="C141" s="16"/>
      <c r="D141" s="15" t="s">
        <v>2</v>
      </c>
      <c r="E141" s="11">
        <f t="shared" si="4"/>
        <v>200000</v>
      </c>
      <c r="F141" s="8">
        <v>25000</v>
      </c>
      <c r="G141" s="8">
        <v>75000</v>
      </c>
      <c r="H141" s="27">
        <v>0</v>
      </c>
      <c r="I141" s="11">
        <v>50000</v>
      </c>
      <c r="J141" s="27">
        <v>50000</v>
      </c>
      <c r="K141" s="11">
        <v>0</v>
      </c>
    </row>
    <row r="142" spans="1:11" ht="43.5" customHeight="1">
      <c r="A142">
        <v>11210</v>
      </c>
      <c r="B142" s="23" t="s">
        <v>100</v>
      </c>
      <c r="C142" s="16"/>
      <c r="D142" s="15" t="s">
        <v>2</v>
      </c>
      <c r="E142" s="11">
        <f t="shared" si="4"/>
        <v>751854.6</v>
      </c>
      <c r="F142" s="8">
        <v>142114.6</v>
      </c>
      <c r="G142" s="8">
        <v>60500</v>
      </c>
      <c r="H142" s="30">
        <v>183080</v>
      </c>
      <c r="I142" s="25">
        <v>183080</v>
      </c>
      <c r="J142" s="30">
        <v>183080</v>
      </c>
      <c r="K142" s="11">
        <v>0</v>
      </c>
    </row>
    <row r="143" spans="2:11" ht="38.25" customHeight="1">
      <c r="B143" s="17" t="s">
        <v>98</v>
      </c>
      <c r="C143" s="16"/>
      <c r="D143" s="15" t="s">
        <v>2</v>
      </c>
      <c r="E143" s="11">
        <f t="shared" si="4"/>
        <v>57140</v>
      </c>
      <c r="F143" s="8">
        <v>57140</v>
      </c>
      <c r="G143" s="8">
        <v>0</v>
      </c>
      <c r="H143" s="27">
        <v>0</v>
      </c>
      <c r="I143" s="11">
        <v>0</v>
      </c>
      <c r="J143" s="27">
        <v>0</v>
      </c>
      <c r="K143" s="11">
        <v>0</v>
      </c>
    </row>
    <row r="144" spans="1:11" ht="24.75" customHeight="1">
      <c r="A144">
        <v>12161</v>
      </c>
      <c r="B144" s="17" t="s">
        <v>133</v>
      </c>
      <c r="C144" s="16"/>
      <c r="D144" s="15" t="s">
        <v>131</v>
      </c>
      <c r="E144" s="11">
        <f t="shared" si="4"/>
        <v>399600</v>
      </c>
      <c r="F144" s="8">
        <v>0</v>
      </c>
      <c r="G144" s="8">
        <v>0</v>
      </c>
      <c r="H144" s="29">
        <v>399600</v>
      </c>
      <c r="I144" s="11">
        <v>0</v>
      </c>
      <c r="J144" s="27">
        <v>0</v>
      </c>
      <c r="K144" s="11">
        <v>0</v>
      </c>
    </row>
    <row r="145" spans="2:11" ht="41.25" customHeight="1">
      <c r="B145" s="17" t="s">
        <v>97</v>
      </c>
      <c r="C145" s="16"/>
      <c r="D145" s="15" t="s">
        <v>2</v>
      </c>
      <c r="E145" s="11">
        <f t="shared" si="4"/>
        <v>50000</v>
      </c>
      <c r="F145" s="8">
        <v>50000</v>
      </c>
      <c r="G145" s="8">
        <v>0</v>
      </c>
      <c r="H145" s="27">
        <v>0</v>
      </c>
      <c r="I145" s="11">
        <v>0</v>
      </c>
      <c r="J145" s="27">
        <v>0</v>
      </c>
      <c r="K145" s="11">
        <v>0</v>
      </c>
    </row>
    <row r="146" spans="1:11" ht="77.25" customHeight="1">
      <c r="A146">
        <v>12020</v>
      </c>
      <c r="B146" s="17" t="s">
        <v>101</v>
      </c>
      <c r="C146" s="16"/>
      <c r="D146" s="15" t="s">
        <v>59</v>
      </c>
      <c r="E146" s="11">
        <f t="shared" si="4"/>
        <v>6077118</v>
      </c>
      <c r="F146" s="8">
        <v>1266846</v>
      </c>
      <c r="G146" s="8">
        <v>1202568</v>
      </c>
      <c r="H146" s="27">
        <v>1202568</v>
      </c>
      <c r="I146" s="11">
        <v>1202568</v>
      </c>
      <c r="J146" s="27">
        <v>1202568</v>
      </c>
      <c r="K146" s="11">
        <v>0</v>
      </c>
    </row>
    <row r="147" spans="1:11" ht="46.5" customHeight="1">
      <c r="A147">
        <v>12160</v>
      </c>
      <c r="B147" s="17" t="s">
        <v>62</v>
      </c>
      <c r="C147" s="16"/>
      <c r="D147" s="15" t="s">
        <v>2</v>
      </c>
      <c r="E147" s="11">
        <f t="shared" si="4"/>
        <v>18814039</v>
      </c>
      <c r="F147" s="8">
        <v>3762800</v>
      </c>
      <c r="G147" s="8">
        <v>3762839</v>
      </c>
      <c r="H147" s="27">
        <v>3762800</v>
      </c>
      <c r="I147" s="11">
        <v>3762800</v>
      </c>
      <c r="J147" s="27">
        <v>3762800</v>
      </c>
      <c r="K147" s="11">
        <v>0</v>
      </c>
    </row>
    <row r="148" spans="1:11" ht="48" customHeight="1">
      <c r="A148">
        <v>12700</v>
      </c>
      <c r="B148" s="17" t="s">
        <v>118</v>
      </c>
      <c r="C148" s="16"/>
      <c r="D148" s="15" t="s">
        <v>2</v>
      </c>
      <c r="E148" s="11">
        <f t="shared" si="4"/>
        <v>734523.46</v>
      </c>
      <c r="F148" s="8">
        <v>98000</v>
      </c>
      <c r="G148" s="8">
        <v>36523.46</v>
      </c>
      <c r="H148" s="27">
        <v>200000</v>
      </c>
      <c r="I148" s="11">
        <v>200000</v>
      </c>
      <c r="J148" s="27">
        <v>200000</v>
      </c>
      <c r="K148" s="11">
        <v>0</v>
      </c>
    </row>
    <row r="149" spans="1:11" ht="40.5" customHeight="1">
      <c r="A149">
        <v>10041</v>
      </c>
      <c r="B149" s="17" t="s">
        <v>110</v>
      </c>
      <c r="C149" s="16"/>
      <c r="D149" s="15" t="s">
        <v>2</v>
      </c>
      <c r="E149" s="11">
        <f t="shared" si="4"/>
        <v>137000</v>
      </c>
      <c r="F149" s="8">
        <v>0</v>
      </c>
      <c r="G149" s="8">
        <v>137000</v>
      </c>
      <c r="H149" s="27">
        <v>0</v>
      </c>
      <c r="I149" s="11">
        <v>0</v>
      </c>
      <c r="J149" s="27">
        <v>0</v>
      </c>
      <c r="K149" s="11">
        <v>0</v>
      </c>
    </row>
    <row r="150" spans="1:11" ht="40.5" customHeight="1">
      <c r="A150">
        <v>11210</v>
      </c>
      <c r="B150" s="17" t="s">
        <v>130</v>
      </c>
      <c r="C150" s="16"/>
      <c r="D150" s="15" t="s">
        <v>2</v>
      </c>
      <c r="E150" s="11">
        <f t="shared" si="4"/>
        <v>2000</v>
      </c>
      <c r="F150" s="8">
        <v>0</v>
      </c>
      <c r="G150" s="8">
        <v>2000</v>
      </c>
      <c r="H150" s="27">
        <v>0</v>
      </c>
      <c r="I150" s="11">
        <v>0</v>
      </c>
      <c r="J150" s="27">
        <v>0</v>
      </c>
      <c r="K150" s="11">
        <v>0</v>
      </c>
    </row>
    <row r="151" spans="1:11" ht="27.75" customHeight="1">
      <c r="A151">
        <v>12420</v>
      </c>
      <c r="B151" s="17" t="s">
        <v>63</v>
      </c>
      <c r="C151" s="16"/>
      <c r="D151" s="15" t="s">
        <v>2</v>
      </c>
      <c r="E151" s="11">
        <f t="shared" si="4"/>
        <v>14762108.41</v>
      </c>
      <c r="F151" s="8">
        <v>2862147.98</v>
      </c>
      <c r="G151" s="8">
        <v>4140960.43</v>
      </c>
      <c r="H151" s="27">
        <v>2759000</v>
      </c>
      <c r="I151" s="11">
        <v>2500000</v>
      </c>
      <c r="J151" s="27">
        <v>2500000</v>
      </c>
      <c r="K151" s="11">
        <v>0</v>
      </c>
    </row>
    <row r="152" spans="1:11" ht="99.75" customHeight="1">
      <c r="A152">
        <v>12510</v>
      </c>
      <c r="B152" s="17" t="s">
        <v>82</v>
      </c>
      <c r="C152" s="16"/>
      <c r="D152" s="15" t="s">
        <v>59</v>
      </c>
      <c r="E152" s="11">
        <v>0</v>
      </c>
      <c r="F152" s="8">
        <v>0</v>
      </c>
      <c r="G152" s="8">
        <v>57851</v>
      </c>
      <c r="H152" s="27">
        <v>75279.3</v>
      </c>
      <c r="I152" s="11">
        <v>75279.3</v>
      </c>
      <c r="J152" s="27">
        <v>75279.3</v>
      </c>
      <c r="K152" s="11">
        <v>0</v>
      </c>
    </row>
    <row r="153" spans="1:11" ht="30" customHeight="1">
      <c r="A153">
        <v>12770</v>
      </c>
      <c r="B153" s="17" t="s">
        <v>103</v>
      </c>
      <c r="C153" s="16"/>
      <c r="D153" s="15" t="s">
        <v>2</v>
      </c>
      <c r="E153" s="11">
        <f aca="true" t="shared" si="5" ref="E153:E162">F153+G153+H153+I153+J153+K153</f>
        <v>320983</v>
      </c>
      <c r="F153" s="8">
        <v>0</v>
      </c>
      <c r="G153" s="8">
        <v>80983</v>
      </c>
      <c r="H153" s="27">
        <v>80000</v>
      </c>
      <c r="I153" s="11">
        <v>80000</v>
      </c>
      <c r="J153" s="27">
        <v>80000</v>
      </c>
      <c r="K153" s="11">
        <v>0</v>
      </c>
    </row>
    <row r="154" spans="1:11" ht="45" customHeight="1">
      <c r="A154">
        <v>12800</v>
      </c>
      <c r="B154" s="17" t="s">
        <v>104</v>
      </c>
      <c r="C154" s="16"/>
      <c r="D154" s="15" t="s">
        <v>2</v>
      </c>
      <c r="E154" s="11">
        <f t="shared" si="5"/>
        <v>7549763.6</v>
      </c>
      <c r="F154" s="8">
        <v>1086265.8</v>
      </c>
      <c r="G154" s="8">
        <v>1499348</v>
      </c>
      <c r="H154" s="27">
        <v>4564149.8</v>
      </c>
      <c r="I154" s="11">
        <v>200000</v>
      </c>
      <c r="J154" s="27">
        <v>200000</v>
      </c>
      <c r="K154" s="11">
        <v>0</v>
      </c>
    </row>
    <row r="155" spans="2:11" ht="23.25" customHeight="1">
      <c r="B155" s="17" t="s">
        <v>120</v>
      </c>
      <c r="C155" s="16"/>
      <c r="D155" s="15" t="s">
        <v>2</v>
      </c>
      <c r="E155" s="11">
        <f t="shared" si="5"/>
        <v>0</v>
      </c>
      <c r="F155" s="8">
        <v>0</v>
      </c>
      <c r="G155" s="24"/>
      <c r="H155" s="27">
        <v>0</v>
      </c>
      <c r="I155" s="11">
        <v>0</v>
      </c>
      <c r="J155" s="27">
        <v>0</v>
      </c>
      <c r="K155" s="11">
        <v>0</v>
      </c>
    </row>
    <row r="156" spans="1:11" ht="44.25" customHeight="1">
      <c r="A156">
        <v>13000</v>
      </c>
      <c r="B156" s="17" t="s">
        <v>86</v>
      </c>
      <c r="C156" s="16"/>
      <c r="D156" s="15" t="s">
        <v>2</v>
      </c>
      <c r="E156" s="11">
        <f t="shared" si="5"/>
        <v>452764.62</v>
      </c>
      <c r="F156" s="8">
        <v>246000</v>
      </c>
      <c r="G156" s="8">
        <v>176969</v>
      </c>
      <c r="H156" s="27">
        <v>29795.62</v>
      </c>
      <c r="I156" s="11">
        <v>0</v>
      </c>
      <c r="J156" s="27">
        <v>0</v>
      </c>
      <c r="K156" s="11">
        <v>0</v>
      </c>
    </row>
    <row r="157" spans="1:11" ht="27.75" customHeight="1">
      <c r="A157">
        <v>12610</v>
      </c>
      <c r="B157" s="19" t="s">
        <v>64</v>
      </c>
      <c r="C157" s="16"/>
      <c r="D157" s="15" t="s">
        <v>2</v>
      </c>
      <c r="E157" s="11">
        <f t="shared" si="5"/>
        <v>63721401.95</v>
      </c>
      <c r="F157" s="8">
        <v>10476179.95</v>
      </c>
      <c r="G157" s="8">
        <v>13141575</v>
      </c>
      <c r="H157" s="27">
        <v>13699951</v>
      </c>
      <c r="I157" s="11">
        <v>13201848</v>
      </c>
      <c r="J157" s="27">
        <v>13201848</v>
      </c>
      <c r="K157" s="11">
        <v>0</v>
      </c>
    </row>
    <row r="158" spans="1:11" ht="27.75" customHeight="1">
      <c r="A158">
        <v>12620</v>
      </c>
      <c r="B158" s="19" t="s">
        <v>65</v>
      </c>
      <c r="C158" s="16"/>
      <c r="D158" s="15" t="s">
        <v>2</v>
      </c>
      <c r="E158" s="11">
        <f t="shared" si="5"/>
        <v>13756824.6</v>
      </c>
      <c r="F158" s="8">
        <v>2227078.74</v>
      </c>
      <c r="G158" s="8">
        <v>3453694</v>
      </c>
      <c r="H158" s="27">
        <v>3076051.86</v>
      </c>
      <c r="I158" s="11">
        <v>2500000</v>
      </c>
      <c r="J158" s="27">
        <v>2500000</v>
      </c>
      <c r="K158" s="11">
        <v>0</v>
      </c>
    </row>
    <row r="159" spans="1:11" ht="28.5" customHeight="1">
      <c r="A159">
        <v>12630</v>
      </c>
      <c r="B159" s="19" t="s">
        <v>66</v>
      </c>
      <c r="C159" s="16"/>
      <c r="D159" s="15" t="s">
        <v>2</v>
      </c>
      <c r="E159" s="11">
        <f t="shared" si="5"/>
        <v>5185888.3100000005</v>
      </c>
      <c r="F159" s="8">
        <v>499648</v>
      </c>
      <c r="G159" s="8">
        <v>499997</v>
      </c>
      <c r="H159" s="27">
        <v>3186243.31</v>
      </c>
      <c r="I159" s="11">
        <v>500000</v>
      </c>
      <c r="J159" s="27">
        <v>500000</v>
      </c>
      <c r="K159" s="11">
        <v>0</v>
      </c>
    </row>
    <row r="160" spans="1:11" ht="27.75" customHeight="1">
      <c r="A160">
        <v>12640</v>
      </c>
      <c r="B160" s="19" t="s">
        <v>67</v>
      </c>
      <c r="C160" s="16"/>
      <c r="D160" s="15" t="s">
        <v>2</v>
      </c>
      <c r="E160" s="11">
        <f t="shared" si="5"/>
        <v>12425473.6</v>
      </c>
      <c r="F160" s="8">
        <v>2117808.52</v>
      </c>
      <c r="G160" s="8">
        <v>3432166.83</v>
      </c>
      <c r="H160" s="27">
        <v>1843351.25</v>
      </c>
      <c r="I160" s="11">
        <v>2516073.5</v>
      </c>
      <c r="J160" s="27">
        <v>2516073.5</v>
      </c>
      <c r="K160" s="11">
        <v>0</v>
      </c>
    </row>
    <row r="161" spans="1:11" ht="27.75" customHeight="1">
      <c r="A161">
        <v>12490</v>
      </c>
      <c r="B161" s="19" t="s">
        <v>94</v>
      </c>
      <c r="C161" s="16"/>
      <c r="D161" s="15" t="s">
        <v>2</v>
      </c>
      <c r="E161" s="11">
        <f t="shared" si="5"/>
        <v>5532498.65</v>
      </c>
      <c r="F161" s="8">
        <v>336045.76</v>
      </c>
      <c r="G161" s="8">
        <v>842395.83</v>
      </c>
      <c r="H161" s="27">
        <v>3735932.1</v>
      </c>
      <c r="I161" s="11">
        <v>309062.48</v>
      </c>
      <c r="J161" s="27">
        <v>309062.48</v>
      </c>
      <c r="K161" s="11">
        <v>0</v>
      </c>
    </row>
    <row r="162" spans="1:11" ht="27.75" customHeight="1">
      <c r="A162">
        <v>12500</v>
      </c>
      <c r="B162" s="19" t="s">
        <v>95</v>
      </c>
      <c r="C162" s="16"/>
      <c r="D162" s="15" t="s">
        <v>2</v>
      </c>
      <c r="E162" s="11">
        <f t="shared" si="5"/>
        <v>1390989.8</v>
      </c>
      <c r="F162" s="8">
        <v>297713.54</v>
      </c>
      <c r="G162" s="8">
        <v>174000</v>
      </c>
      <c r="H162" s="27">
        <v>919276.26</v>
      </c>
      <c r="I162" s="11">
        <v>0</v>
      </c>
      <c r="J162" s="27">
        <v>0</v>
      </c>
      <c r="K162" s="11">
        <v>0</v>
      </c>
    </row>
    <row r="163" spans="1:11" ht="39.75" customHeight="1">
      <c r="A163">
        <v>12850</v>
      </c>
      <c r="B163" s="17" t="s">
        <v>68</v>
      </c>
      <c r="C163" s="16"/>
      <c r="D163" s="15" t="s">
        <v>2</v>
      </c>
      <c r="E163" s="11">
        <f>F163+G163+H163+I163+K163</f>
        <v>16164332.26</v>
      </c>
      <c r="F163" s="8">
        <v>4367599.66</v>
      </c>
      <c r="G163" s="8">
        <v>3757285.1</v>
      </c>
      <c r="H163" s="27">
        <v>4371629.5</v>
      </c>
      <c r="I163" s="11">
        <v>3667818</v>
      </c>
      <c r="J163" s="27">
        <v>3667818</v>
      </c>
      <c r="K163" s="11">
        <v>0</v>
      </c>
    </row>
    <row r="164" spans="1:11" ht="33" customHeight="1">
      <c r="A164">
        <v>11270</v>
      </c>
      <c r="B164" s="19" t="s">
        <v>90</v>
      </c>
      <c r="C164" s="16"/>
      <c r="D164" s="15" t="s">
        <v>59</v>
      </c>
      <c r="E164" s="11">
        <f aca="true" t="shared" si="6" ref="E164:E174">F164+G164+H164+I164+J164+K164</f>
        <v>213126088.88</v>
      </c>
      <c r="F164" s="8">
        <v>14846149.7</v>
      </c>
      <c r="G164" s="8">
        <v>198279939.18</v>
      </c>
      <c r="H164" s="27">
        <v>0</v>
      </c>
      <c r="I164" s="11">
        <v>0</v>
      </c>
      <c r="J164" s="27">
        <v>0</v>
      </c>
      <c r="K164" s="11">
        <v>0</v>
      </c>
    </row>
    <row r="165" spans="1:11" ht="31.5" customHeight="1">
      <c r="A165" t="s">
        <v>127</v>
      </c>
      <c r="B165" s="19" t="s">
        <v>90</v>
      </c>
      <c r="C165" s="16"/>
      <c r="D165" s="15" t="s">
        <v>2</v>
      </c>
      <c r="E165" s="11">
        <f t="shared" si="6"/>
        <v>1750279</v>
      </c>
      <c r="F165" s="8"/>
      <c r="G165" s="8">
        <v>1750279</v>
      </c>
      <c r="H165" s="27">
        <v>0</v>
      </c>
      <c r="I165" s="11">
        <v>0</v>
      </c>
      <c r="J165" s="27">
        <v>0</v>
      </c>
      <c r="K165" s="11">
        <v>0</v>
      </c>
    </row>
    <row r="166" spans="2:11" ht="45" customHeight="1">
      <c r="B166" s="19" t="s">
        <v>125</v>
      </c>
      <c r="C166" s="16"/>
      <c r="D166" s="15" t="s">
        <v>2</v>
      </c>
      <c r="E166" s="11">
        <f t="shared" si="6"/>
        <v>30000</v>
      </c>
      <c r="F166" s="8">
        <v>0</v>
      </c>
      <c r="G166" s="8">
        <v>0</v>
      </c>
      <c r="H166" s="29">
        <v>10000</v>
      </c>
      <c r="I166" s="11">
        <v>10000</v>
      </c>
      <c r="J166" s="27">
        <v>10000</v>
      </c>
      <c r="K166" s="11">
        <v>0</v>
      </c>
    </row>
    <row r="167" spans="1:11" ht="35.25" customHeight="1">
      <c r="A167">
        <v>53910</v>
      </c>
      <c r="B167" s="19" t="s">
        <v>106</v>
      </c>
      <c r="C167" s="16"/>
      <c r="D167" s="15" t="s">
        <v>59</v>
      </c>
      <c r="E167" s="11">
        <f t="shared" si="6"/>
        <v>471739.52</v>
      </c>
      <c r="F167" s="8">
        <v>0</v>
      </c>
      <c r="G167" s="8">
        <v>471739.52</v>
      </c>
      <c r="H167" s="27">
        <v>0</v>
      </c>
      <c r="I167" s="11">
        <v>0</v>
      </c>
      <c r="J167" s="27">
        <v>0</v>
      </c>
      <c r="K167" s="11">
        <v>0</v>
      </c>
    </row>
    <row r="168" spans="2:11" ht="27.75" customHeight="1">
      <c r="B168" s="19" t="s">
        <v>9</v>
      </c>
      <c r="C168" s="16"/>
      <c r="D168" s="15" t="s">
        <v>2</v>
      </c>
      <c r="E168" s="11">
        <f t="shared" si="6"/>
        <v>524577.25</v>
      </c>
      <c r="F168" s="8">
        <v>524577.25</v>
      </c>
      <c r="G168" s="8">
        <v>0</v>
      </c>
      <c r="H168" s="27">
        <v>0</v>
      </c>
      <c r="I168" s="11">
        <v>0</v>
      </c>
      <c r="J168" s="27">
        <v>0</v>
      </c>
      <c r="K168" s="11">
        <v>0</v>
      </c>
    </row>
    <row r="169" spans="1:11" ht="66" customHeight="1">
      <c r="A169">
        <v>14210</v>
      </c>
      <c r="B169" s="17" t="s">
        <v>69</v>
      </c>
      <c r="C169" s="16"/>
      <c r="D169" s="15" t="s">
        <v>59</v>
      </c>
      <c r="E169" s="11">
        <f t="shared" si="6"/>
        <v>45845</v>
      </c>
      <c r="F169" s="8">
        <v>9540</v>
      </c>
      <c r="G169" s="8">
        <v>7685</v>
      </c>
      <c r="H169" s="27">
        <v>9540</v>
      </c>
      <c r="I169" s="11">
        <v>9540</v>
      </c>
      <c r="J169" s="27">
        <v>9540</v>
      </c>
      <c r="K169" s="11">
        <v>0</v>
      </c>
    </row>
    <row r="170" spans="1:11" ht="46.5" customHeight="1">
      <c r="A170">
        <v>16710</v>
      </c>
      <c r="B170" s="17" t="s">
        <v>70</v>
      </c>
      <c r="C170" s="16"/>
      <c r="D170" s="15" t="s">
        <v>59</v>
      </c>
      <c r="E170" s="11">
        <f t="shared" si="6"/>
        <v>759436</v>
      </c>
      <c r="F170" s="8">
        <v>183436</v>
      </c>
      <c r="G170" s="8">
        <v>144000</v>
      </c>
      <c r="H170" s="27">
        <v>144000</v>
      </c>
      <c r="I170" s="11">
        <v>144000</v>
      </c>
      <c r="J170" s="27">
        <v>144000</v>
      </c>
      <c r="K170" s="11">
        <v>0</v>
      </c>
    </row>
    <row r="171" spans="1:11" ht="69" customHeight="1">
      <c r="A171">
        <v>16720</v>
      </c>
      <c r="B171" s="17" t="s">
        <v>71</v>
      </c>
      <c r="C171" s="16"/>
      <c r="D171" s="15" t="s">
        <v>59</v>
      </c>
      <c r="E171" s="11">
        <f t="shared" si="6"/>
        <v>115615262</v>
      </c>
      <c r="F171" s="8">
        <v>20288262</v>
      </c>
      <c r="G171" s="8">
        <v>22035900</v>
      </c>
      <c r="H171" s="27">
        <v>23898100</v>
      </c>
      <c r="I171" s="11">
        <v>24696500</v>
      </c>
      <c r="J171" s="27">
        <v>24696500</v>
      </c>
      <c r="K171" s="11">
        <v>0</v>
      </c>
    </row>
    <row r="172" spans="1:11" ht="54" customHeight="1">
      <c r="A172">
        <v>17900</v>
      </c>
      <c r="B172" s="20" t="s">
        <v>72</v>
      </c>
      <c r="C172" s="16"/>
      <c r="D172" s="15" t="s">
        <v>59</v>
      </c>
      <c r="E172" s="11">
        <f t="shared" si="6"/>
        <v>1525078</v>
      </c>
      <c r="F172" s="8">
        <v>322710</v>
      </c>
      <c r="G172" s="8">
        <v>300592</v>
      </c>
      <c r="H172" s="27">
        <v>300592</v>
      </c>
      <c r="I172" s="11">
        <v>300592</v>
      </c>
      <c r="J172" s="27">
        <v>300592</v>
      </c>
      <c r="K172" s="11">
        <v>0</v>
      </c>
    </row>
    <row r="173" spans="1:11" ht="54" customHeight="1">
      <c r="A173">
        <v>4230</v>
      </c>
      <c r="B173" s="20" t="s">
        <v>132</v>
      </c>
      <c r="C173" s="16"/>
      <c r="D173" s="15" t="s">
        <v>59</v>
      </c>
      <c r="E173" s="8">
        <f t="shared" si="6"/>
        <v>2837213.17</v>
      </c>
      <c r="F173" s="8">
        <v>14538</v>
      </c>
      <c r="G173" s="8">
        <v>0</v>
      </c>
      <c r="H173" s="29">
        <v>2822675.17</v>
      </c>
      <c r="I173" s="11">
        <v>0</v>
      </c>
      <c r="J173" s="27">
        <v>0</v>
      </c>
      <c r="K173" s="11">
        <v>0</v>
      </c>
    </row>
    <row r="174" spans="1:11" ht="54" customHeight="1">
      <c r="A174">
        <v>14230</v>
      </c>
      <c r="B174" s="20" t="s">
        <v>132</v>
      </c>
      <c r="C174" s="16"/>
      <c r="D174" s="15" t="s">
        <v>59</v>
      </c>
      <c r="E174" s="8">
        <f t="shared" si="6"/>
        <v>2100000</v>
      </c>
      <c r="F174" s="8">
        <v>0</v>
      </c>
      <c r="G174" s="8">
        <v>0</v>
      </c>
      <c r="H174" s="29">
        <v>2100000</v>
      </c>
      <c r="I174" s="11">
        <v>0</v>
      </c>
      <c r="J174" s="27">
        <v>0</v>
      </c>
      <c r="K174" s="11">
        <v>0</v>
      </c>
    </row>
    <row r="175" spans="2:11" ht="69.75" customHeight="1">
      <c r="B175" s="20" t="s">
        <v>112</v>
      </c>
      <c r="C175" s="16"/>
      <c r="D175" s="15" t="s">
        <v>59</v>
      </c>
      <c r="E175" s="11">
        <v>0</v>
      </c>
      <c r="F175" s="8">
        <v>451250</v>
      </c>
      <c r="G175" s="8">
        <v>0</v>
      </c>
      <c r="H175" s="27">
        <v>0</v>
      </c>
      <c r="I175" s="11">
        <v>0</v>
      </c>
      <c r="J175" s="27">
        <v>0</v>
      </c>
      <c r="K175" s="11">
        <v>0</v>
      </c>
    </row>
    <row r="176" spans="2:11" ht="44.25" customHeight="1">
      <c r="B176" s="20" t="s">
        <v>122</v>
      </c>
      <c r="C176" s="16"/>
      <c r="D176" s="15" t="s">
        <v>2</v>
      </c>
      <c r="E176" s="11">
        <f>F176+G176+H176+J176+K176</f>
        <v>7543155.9</v>
      </c>
      <c r="F176" s="8">
        <v>0</v>
      </c>
      <c r="G176" s="8">
        <v>7543155.9</v>
      </c>
      <c r="H176" s="27">
        <v>0</v>
      </c>
      <c r="I176" s="11">
        <v>0</v>
      </c>
      <c r="J176" s="27">
        <v>0</v>
      </c>
      <c r="K176" s="11">
        <v>0</v>
      </c>
    </row>
    <row r="177" spans="1:11" ht="51.75" customHeight="1">
      <c r="A177">
        <v>50820</v>
      </c>
      <c r="B177" s="17" t="s">
        <v>73</v>
      </c>
      <c r="C177" s="16"/>
      <c r="D177" s="15" t="s">
        <v>59</v>
      </c>
      <c r="E177" s="11">
        <f aca="true" t="shared" si="7" ref="E177:E186">F177+G177+H177+I177+J177+K177</f>
        <v>51794094</v>
      </c>
      <c r="F177" s="8">
        <v>7121400</v>
      </c>
      <c r="G177" s="8">
        <v>3560700</v>
      </c>
      <c r="H177" s="29">
        <v>0</v>
      </c>
      <c r="I177" s="11">
        <v>20555997</v>
      </c>
      <c r="J177" s="27">
        <v>20555997</v>
      </c>
      <c r="K177" s="11">
        <v>0</v>
      </c>
    </row>
    <row r="178" spans="1:11" ht="51.75" customHeight="1">
      <c r="A178">
        <v>820</v>
      </c>
      <c r="B178" s="17" t="s">
        <v>73</v>
      </c>
      <c r="C178" s="16"/>
      <c r="D178" s="15" t="s">
        <v>59</v>
      </c>
      <c r="E178" s="11">
        <f t="shared" si="7"/>
        <v>22347583.28</v>
      </c>
      <c r="F178" s="8">
        <v>0</v>
      </c>
      <c r="G178" s="8">
        <v>4450875</v>
      </c>
      <c r="H178" s="27">
        <v>17896708.28</v>
      </c>
      <c r="I178" s="11">
        <v>0</v>
      </c>
      <c r="J178" s="27">
        <v>0</v>
      </c>
      <c r="K178" s="11">
        <v>0</v>
      </c>
    </row>
    <row r="179" spans="2:11" ht="47.25" customHeight="1">
      <c r="B179" s="17" t="s">
        <v>113</v>
      </c>
      <c r="C179" s="16"/>
      <c r="D179" s="15" t="s">
        <v>59</v>
      </c>
      <c r="E179" s="11">
        <f t="shared" si="7"/>
        <v>276222</v>
      </c>
      <c r="F179" s="8">
        <v>276222</v>
      </c>
      <c r="G179" s="8">
        <v>0</v>
      </c>
      <c r="H179" s="27">
        <v>0</v>
      </c>
      <c r="I179" s="11">
        <v>0</v>
      </c>
      <c r="J179" s="27">
        <v>0</v>
      </c>
      <c r="K179" s="11">
        <v>0</v>
      </c>
    </row>
    <row r="180" spans="1:11" ht="45" customHeight="1">
      <c r="A180">
        <v>52600</v>
      </c>
      <c r="B180" s="17" t="s">
        <v>74</v>
      </c>
      <c r="C180" s="16"/>
      <c r="D180" s="15" t="s">
        <v>59</v>
      </c>
      <c r="E180" s="11">
        <f t="shared" si="7"/>
        <v>2475420.38</v>
      </c>
      <c r="F180" s="8">
        <v>539807.76</v>
      </c>
      <c r="G180" s="8">
        <v>475934.19</v>
      </c>
      <c r="H180" s="27">
        <v>506860.23</v>
      </c>
      <c r="I180" s="11">
        <v>476409.1</v>
      </c>
      <c r="J180" s="27">
        <v>476409.1</v>
      </c>
      <c r="K180" s="11">
        <v>0</v>
      </c>
    </row>
    <row r="181" spans="1:11" ht="30.75" customHeight="1">
      <c r="A181">
        <v>12910</v>
      </c>
      <c r="B181" s="17" t="s">
        <v>105</v>
      </c>
      <c r="C181" s="16"/>
      <c r="D181" s="15" t="s">
        <v>2</v>
      </c>
      <c r="E181" s="11">
        <f t="shared" si="7"/>
        <v>11798792.62</v>
      </c>
      <c r="F181" s="8">
        <v>1329117</v>
      </c>
      <c r="G181" s="8">
        <v>8819675.62</v>
      </c>
      <c r="H181" s="27">
        <v>650000</v>
      </c>
      <c r="I181" s="11">
        <v>500000</v>
      </c>
      <c r="J181" s="27">
        <v>500000</v>
      </c>
      <c r="K181" s="11">
        <v>0</v>
      </c>
    </row>
    <row r="182" spans="1:11" ht="12" customHeight="1">
      <c r="A182">
        <v>12650</v>
      </c>
      <c r="B182" s="17" t="s">
        <v>96</v>
      </c>
      <c r="C182" s="16"/>
      <c r="D182" s="15" t="s">
        <v>139</v>
      </c>
      <c r="E182" s="11">
        <f t="shared" si="7"/>
        <v>1675130.8399999999</v>
      </c>
      <c r="F182" s="8">
        <v>470000</v>
      </c>
      <c r="G182" s="8">
        <v>776370.84</v>
      </c>
      <c r="H182" s="27">
        <v>428760</v>
      </c>
      <c r="I182" s="11">
        <v>0</v>
      </c>
      <c r="J182" s="27">
        <v>0</v>
      </c>
      <c r="K182" s="11">
        <v>0</v>
      </c>
    </row>
    <row r="183" spans="2:11" ht="8.25" customHeight="1">
      <c r="B183" s="17"/>
      <c r="C183" s="16"/>
      <c r="D183" s="15"/>
      <c r="E183" s="11"/>
      <c r="F183" s="8"/>
      <c r="G183" s="8"/>
      <c r="H183" s="27"/>
      <c r="I183" s="11"/>
      <c r="J183" s="27"/>
      <c r="K183" s="11"/>
    </row>
    <row r="184" spans="1:11" ht="17.25" customHeight="1">
      <c r="A184" t="s">
        <v>134</v>
      </c>
      <c r="B184" s="17" t="s">
        <v>135</v>
      </c>
      <c r="C184" s="16"/>
      <c r="D184" s="15" t="s">
        <v>139</v>
      </c>
      <c r="E184" s="11">
        <v>50188</v>
      </c>
      <c r="F184" s="8">
        <v>0</v>
      </c>
      <c r="G184" s="8">
        <v>0</v>
      </c>
      <c r="H184" s="27">
        <v>50188</v>
      </c>
      <c r="I184" s="11">
        <v>0</v>
      </c>
      <c r="J184" s="27">
        <v>0</v>
      </c>
      <c r="K184" s="11"/>
    </row>
    <row r="185" spans="1:11" ht="15" customHeight="1">
      <c r="A185" t="s">
        <v>134</v>
      </c>
      <c r="B185" s="17" t="s">
        <v>135</v>
      </c>
      <c r="C185" s="16"/>
      <c r="D185" s="15" t="s">
        <v>138</v>
      </c>
      <c r="E185" s="11">
        <v>209510</v>
      </c>
      <c r="F185" s="8">
        <v>0</v>
      </c>
      <c r="G185" s="8">
        <v>0</v>
      </c>
      <c r="H185" s="27">
        <v>209510</v>
      </c>
      <c r="I185" s="11">
        <v>0</v>
      </c>
      <c r="J185" s="27">
        <v>0</v>
      </c>
      <c r="K185" s="11"/>
    </row>
    <row r="186" spans="2:11" ht="54.75" customHeight="1">
      <c r="B186" s="17" t="s">
        <v>115</v>
      </c>
      <c r="C186" s="16"/>
      <c r="D186" s="15" t="s">
        <v>59</v>
      </c>
      <c r="E186" s="11">
        <f t="shared" si="7"/>
        <v>17056432.7</v>
      </c>
      <c r="F186" s="8">
        <v>15963584.54</v>
      </c>
      <c r="G186" s="8">
        <v>1092848.16</v>
      </c>
      <c r="H186" s="27">
        <v>0</v>
      </c>
      <c r="I186" s="11">
        <v>0</v>
      </c>
      <c r="J186" s="27">
        <v>0</v>
      </c>
      <c r="K186" s="11">
        <v>0</v>
      </c>
    </row>
    <row r="187" spans="1:11" ht="54.75" customHeight="1">
      <c r="A187">
        <v>9601</v>
      </c>
      <c r="B187" s="19" t="s">
        <v>99</v>
      </c>
      <c r="C187" s="16"/>
      <c r="D187" s="15" t="s">
        <v>2</v>
      </c>
      <c r="E187" s="31">
        <f>SUM(F187:H187)</f>
        <v>415697.32</v>
      </c>
      <c r="F187" s="32">
        <v>0</v>
      </c>
      <c r="G187" s="8">
        <v>173075.54</v>
      </c>
      <c r="H187" s="27">
        <v>242621.78</v>
      </c>
      <c r="I187" s="11">
        <v>853605.9</v>
      </c>
      <c r="J187" s="27">
        <v>853605.9</v>
      </c>
      <c r="K187" s="11">
        <v>0</v>
      </c>
    </row>
    <row r="188" spans="1:11" ht="62.25" customHeight="1">
      <c r="A188">
        <v>10230</v>
      </c>
      <c r="B188" s="19" t="s">
        <v>124</v>
      </c>
      <c r="C188" s="16"/>
      <c r="D188" s="15" t="s">
        <v>2</v>
      </c>
      <c r="E188" s="11">
        <f>SUM(F188:H188)</f>
        <v>15880914.19</v>
      </c>
      <c r="F188" s="8">
        <v>0</v>
      </c>
      <c r="G188" s="8">
        <v>74566.84</v>
      </c>
      <c r="H188" s="27">
        <v>15806347.35</v>
      </c>
      <c r="I188" s="11">
        <v>12129071.71</v>
      </c>
      <c r="J188" s="27">
        <v>12129071.71</v>
      </c>
      <c r="K188" s="11">
        <v>0</v>
      </c>
    </row>
    <row r="189" spans="2:11" ht="45" customHeight="1">
      <c r="B189" s="17" t="s">
        <v>121</v>
      </c>
      <c r="C189" s="16"/>
      <c r="D189" s="15" t="s">
        <v>2</v>
      </c>
      <c r="E189" s="11">
        <f>SUM(F189:H189)</f>
        <v>96400</v>
      </c>
      <c r="F189" s="8">
        <v>0</v>
      </c>
      <c r="G189" s="8">
        <v>96400</v>
      </c>
      <c r="H189" s="27">
        <v>0</v>
      </c>
      <c r="I189" s="11">
        <v>0</v>
      </c>
      <c r="J189" s="27">
        <v>0</v>
      </c>
      <c r="K189" s="11">
        <v>0</v>
      </c>
    </row>
    <row r="190" spans="1:11" ht="45" customHeight="1">
      <c r="A190" t="s">
        <v>136</v>
      </c>
      <c r="B190" s="17" t="s">
        <v>137</v>
      </c>
      <c r="C190" s="16"/>
      <c r="D190" s="15" t="s">
        <v>59</v>
      </c>
      <c r="E190" s="11">
        <v>0</v>
      </c>
      <c r="F190" s="8">
        <v>0</v>
      </c>
      <c r="G190" s="8">
        <v>0</v>
      </c>
      <c r="H190" s="27">
        <v>20254642.23</v>
      </c>
      <c r="I190" s="11"/>
      <c r="J190" s="27"/>
      <c r="K190" s="11"/>
    </row>
    <row r="191" spans="2:11" ht="25.5">
      <c r="B191" s="56" t="s">
        <v>93</v>
      </c>
      <c r="C191" s="43" t="s">
        <v>9</v>
      </c>
      <c r="D191" s="14" t="s">
        <v>2</v>
      </c>
      <c r="E191" s="9">
        <f>F191+G191+H191+I191+J191</f>
        <v>33129823.439999998</v>
      </c>
      <c r="F191" s="9">
        <f>F194+F197+F200</f>
        <v>10440707.86</v>
      </c>
      <c r="G191" s="9">
        <f>G194+G197+G203+G200</f>
        <v>1366500</v>
      </c>
      <c r="H191" s="28">
        <f>H194+H197+H203+H200</f>
        <v>7365538.72</v>
      </c>
      <c r="I191" s="34">
        <f>I194+I197+I203+I200</f>
        <v>6978538.43</v>
      </c>
      <c r="J191" s="28">
        <f>J194+J197+J203+J200</f>
        <v>6978538.43</v>
      </c>
      <c r="K191" s="9">
        <f>K194+K197+K203</f>
        <v>0</v>
      </c>
    </row>
    <row r="192" spans="2:11" ht="12.75">
      <c r="B192" s="56"/>
      <c r="C192" s="43"/>
      <c r="D192" s="14" t="s">
        <v>87</v>
      </c>
      <c r="E192" s="9">
        <f>F192+G192+H192+I192+J192</f>
        <v>14663015.379999999</v>
      </c>
      <c r="F192" s="9">
        <f>F195+F198+F201</f>
        <v>7158123.85</v>
      </c>
      <c r="G192" s="9">
        <f>G195+G198+G204+G201</f>
        <v>7504891.53</v>
      </c>
      <c r="H192" s="28">
        <f>H195+H198+H204</f>
        <v>0</v>
      </c>
      <c r="I192" s="34">
        <f>I195+I198+I204</f>
        <v>0</v>
      </c>
      <c r="J192" s="28">
        <f>J195+J198+J204</f>
        <v>0</v>
      </c>
      <c r="K192" s="9">
        <f>K195+K198+K204</f>
        <v>0</v>
      </c>
    </row>
    <row r="193" spans="2:11" ht="12.75">
      <c r="B193" s="56"/>
      <c r="C193" s="43"/>
      <c r="D193" s="14" t="s">
        <v>8</v>
      </c>
      <c r="E193" s="9">
        <f>F193+G193+H193+I193+J193</f>
        <v>47792838.82</v>
      </c>
      <c r="F193" s="9">
        <f aca="true" t="shared" si="8" ref="F193:K193">SUM(F191:F192)</f>
        <v>17598831.71</v>
      </c>
      <c r="G193" s="9">
        <f t="shared" si="8"/>
        <v>8871391.530000001</v>
      </c>
      <c r="H193" s="28">
        <f t="shared" si="8"/>
        <v>7365538.72</v>
      </c>
      <c r="I193" s="34">
        <f t="shared" si="8"/>
        <v>6978538.43</v>
      </c>
      <c r="J193" s="28">
        <f t="shared" si="8"/>
        <v>6978538.43</v>
      </c>
      <c r="K193" s="9">
        <f t="shared" si="8"/>
        <v>0</v>
      </c>
    </row>
    <row r="194" spans="2:11" ht="25.5">
      <c r="B194" s="42" t="s">
        <v>88</v>
      </c>
      <c r="C194" s="43"/>
      <c r="D194" s="16" t="s">
        <v>2</v>
      </c>
      <c r="E194" s="11">
        <f>SUM(F194:H194)</f>
        <v>0</v>
      </c>
      <c r="F194" s="8"/>
      <c r="G194" s="8">
        <v>0</v>
      </c>
      <c r="H194" s="29">
        <v>0</v>
      </c>
      <c r="I194" s="35">
        <v>0</v>
      </c>
      <c r="J194" s="29">
        <v>0</v>
      </c>
      <c r="K194" s="9">
        <v>0</v>
      </c>
    </row>
    <row r="195" spans="2:11" ht="12.75">
      <c r="B195" s="42"/>
      <c r="C195" s="43"/>
      <c r="D195" s="15" t="s">
        <v>87</v>
      </c>
      <c r="E195" s="11">
        <f>SUM(F195:H195)</f>
        <v>0</v>
      </c>
      <c r="F195" s="8"/>
      <c r="G195" s="8">
        <v>0</v>
      </c>
      <c r="H195" s="29">
        <v>0</v>
      </c>
      <c r="I195" s="8">
        <v>0</v>
      </c>
      <c r="J195" s="29">
        <v>0</v>
      </c>
      <c r="K195" s="9">
        <v>0</v>
      </c>
    </row>
    <row r="196" spans="2:11" ht="12.75">
      <c r="B196" s="42"/>
      <c r="C196" s="43"/>
      <c r="D196" s="15" t="s">
        <v>8</v>
      </c>
      <c r="E196" s="11">
        <f>SUM(F196:H196)</f>
        <v>0</v>
      </c>
      <c r="F196" s="8">
        <f>SUM(F194:F195)</f>
        <v>0</v>
      </c>
      <c r="G196" s="8">
        <f>SUM(G194:G195)</f>
        <v>0</v>
      </c>
      <c r="H196" s="29">
        <f>SUM(H194:H195)</f>
        <v>0</v>
      </c>
      <c r="I196" s="8">
        <v>0</v>
      </c>
      <c r="J196" s="29">
        <f aca="true" t="shared" si="9" ref="J196:K205">SUM(J194:J195)</f>
        <v>0</v>
      </c>
      <c r="K196" s="9">
        <f t="shared" si="9"/>
        <v>0</v>
      </c>
    </row>
    <row r="197" spans="2:11" ht="25.5">
      <c r="B197" s="42" t="s">
        <v>89</v>
      </c>
      <c r="C197" s="43"/>
      <c r="D197" s="16" t="s">
        <v>2</v>
      </c>
      <c r="E197" s="11">
        <f>F197+G197+H197+I197+J197+K197</f>
        <v>2372335.22</v>
      </c>
      <c r="F197" s="8">
        <v>2372335.22</v>
      </c>
      <c r="G197" s="8">
        <f aca="true" t="shared" si="10" ref="G197:H199">SUM(G195:G196)</f>
        <v>0</v>
      </c>
      <c r="H197" s="29">
        <f t="shared" si="10"/>
        <v>0</v>
      </c>
      <c r="I197" s="8">
        <v>0</v>
      </c>
      <c r="J197" s="29">
        <f t="shared" si="9"/>
        <v>0</v>
      </c>
      <c r="K197" s="9">
        <f t="shared" si="9"/>
        <v>0</v>
      </c>
    </row>
    <row r="198" spans="2:11" ht="12.75">
      <c r="B198" s="42"/>
      <c r="C198" s="43"/>
      <c r="D198" s="15" t="s">
        <v>87</v>
      </c>
      <c r="E198" s="11">
        <f>F198+G198+H198+I198+J198+K198</f>
        <v>0</v>
      </c>
      <c r="F198" s="8"/>
      <c r="G198" s="8">
        <f t="shared" si="10"/>
        <v>0</v>
      </c>
      <c r="H198" s="29">
        <f t="shared" si="10"/>
        <v>0</v>
      </c>
      <c r="I198" s="8">
        <v>0</v>
      </c>
      <c r="J198" s="29">
        <f t="shared" si="9"/>
        <v>0</v>
      </c>
      <c r="K198" s="9">
        <f t="shared" si="9"/>
        <v>0</v>
      </c>
    </row>
    <row r="199" spans="2:11" ht="12.75">
      <c r="B199" s="42"/>
      <c r="C199" s="43"/>
      <c r="D199" s="15" t="s">
        <v>8</v>
      </c>
      <c r="E199" s="11">
        <f>SUM(F199:H199)</f>
        <v>2372335.22</v>
      </c>
      <c r="F199" s="8">
        <f>SUM(F197:F198)</f>
        <v>2372335.22</v>
      </c>
      <c r="G199" s="8">
        <f t="shared" si="10"/>
        <v>0</v>
      </c>
      <c r="H199" s="29">
        <f t="shared" si="10"/>
        <v>0</v>
      </c>
      <c r="I199" s="8">
        <v>0</v>
      </c>
      <c r="J199" s="29">
        <f t="shared" si="9"/>
        <v>0</v>
      </c>
      <c r="K199" s="9">
        <f t="shared" si="9"/>
        <v>0</v>
      </c>
    </row>
    <row r="200" spans="1:11" ht="25.5">
      <c r="A200">
        <v>10220</v>
      </c>
      <c r="B200" s="36" t="s">
        <v>107</v>
      </c>
      <c r="C200" s="39"/>
      <c r="D200" s="16" t="s">
        <v>2</v>
      </c>
      <c r="E200" s="11">
        <f>F200+G200+H200+I200+J200+K200</f>
        <v>30707488.22</v>
      </c>
      <c r="F200" s="8">
        <v>8068372.64</v>
      </c>
      <c r="G200" s="8">
        <v>1366500</v>
      </c>
      <c r="H200" s="29">
        <v>7315538.72</v>
      </c>
      <c r="I200" s="8">
        <v>6978538.43</v>
      </c>
      <c r="J200" s="29">
        <v>6978538.43</v>
      </c>
      <c r="K200" s="9">
        <f>SUM(K195:K196)</f>
        <v>0</v>
      </c>
    </row>
    <row r="201" spans="2:11" ht="12.75">
      <c r="B201" s="37"/>
      <c r="C201" s="40"/>
      <c r="D201" s="15" t="s">
        <v>87</v>
      </c>
      <c r="E201" s="11">
        <f>F201+G201+H201+I201+J201+K201</f>
        <v>13313015.379999999</v>
      </c>
      <c r="F201" s="8">
        <v>7158123.85</v>
      </c>
      <c r="G201" s="8">
        <v>6154891.53</v>
      </c>
      <c r="H201" s="29">
        <v>0</v>
      </c>
      <c r="I201" s="8">
        <v>0</v>
      </c>
      <c r="J201" s="29">
        <v>0</v>
      </c>
      <c r="K201" s="9">
        <f>SUM(K196:K200)</f>
        <v>0</v>
      </c>
    </row>
    <row r="202" spans="2:11" ht="25.5" customHeight="1">
      <c r="B202" s="38"/>
      <c r="C202" s="41"/>
      <c r="D202" s="15" t="s">
        <v>8</v>
      </c>
      <c r="E202" s="11">
        <f>SUM(F202:H202)</f>
        <v>22747888.02</v>
      </c>
      <c r="F202" s="8">
        <f>SUM(F200:F201)</f>
        <v>15226496.489999998</v>
      </c>
      <c r="G202" s="8">
        <f>SUM(G200:G201)</f>
        <v>7521391.53</v>
      </c>
      <c r="H202" s="29">
        <v>0</v>
      </c>
      <c r="I202" s="8">
        <v>0</v>
      </c>
      <c r="J202" s="29">
        <f>SUM(J200:J201)</f>
        <v>6978538.43</v>
      </c>
      <c r="K202" s="9">
        <f>SUM(K200:K201)</f>
        <v>0</v>
      </c>
    </row>
    <row r="203" spans="2:11" ht="25.5" customHeight="1">
      <c r="B203" s="36" t="s">
        <v>119</v>
      </c>
      <c r="C203" s="39"/>
      <c r="D203" s="16" t="s">
        <v>2</v>
      </c>
      <c r="E203" s="8">
        <f>F203+G203+H203+I203+J203+K203</f>
        <v>50000</v>
      </c>
      <c r="F203" s="8"/>
      <c r="G203" s="8">
        <v>0</v>
      </c>
      <c r="H203" s="29">
        <v>50000</v>
      </c>
      <c r="I203" s="8">
        <v>0</v>
      </c>
      <c r="J203" s="29">
        <f>SUM(J198:J199)</f>
        <v>0</v>
      </c>
      <c r="K203" s="9">
        <f>SUM(K198:K199)</f>
        <v>0</v>
      </c>
    </row>
    <row r="204" spans="2:11" ht="12.75">
      <c r="B204" s="37"/>
      <c r="C204" s="40"/>
      <c r="D204" s="15" t="s">
        <v>87</v>
      </c>
      <c r="E204" s="8">
        <f aca="true" t="shared" si="11" ref="E204:E209">F204+G204+H204+I204+J204+K204</f>
        <v>8508123.85</v>
      </c>
      <c r="F204" s="8">
        <v>7158123.85</v>
      </c>
      <c r="G204" s="8">
        <v>1350000</v>
      </c>
      <c r="H204" s="29">
        <v>0</v>
      </c>
      <c r="I204" s="8">
        <v>0</v>
      </c>
      <c r="J204" s="29">
        <v>0</v>
      </c>
      <c r="K204" s="9">
        <f>SUM(K199:K203)</f>
        <v>0</v>
      </c>
    </row>
    <row r="205" spans="2:11" ht="51.75" customHeight="1">
      <c r="B205" s="38"/>
      <c r="C205" s="41"/>
      <c r="D205" s="15" t="s">
        <v>8</v>
      </c>
      <c r="E205" s="8">
        <f>F205+G205+H205+I205+J205+K205</f>
        <v>8558123.85</v>
      </c>
      <c r="F205" s="8">
        <f>SUM(F203:F204)</f>
        <v>7158123.85</v>
      </c>
      <c r="G205" s="8">
        <f>SUM(G203:G204)</f>
        <v>1350000</v>
      </c>
      <c r="H205" s="29">
        <f>SUM(H203:H204)</f>
        <v>50000</v>
      </c>
      <c r="I205" s="8">
        <v>0</v>
      </c>
      <c r="J205" s="29">
        <f t="shared" si="9"/>
        <v>0</v>
      </c>
      <c r="K205" s="9">
        <f t="shared" si="9"/>
        <v>0</v>
      </c>
    </row>
    <row r="206" spans="2:11" ht="25.5" customHeight="1">
      <c r="B206" s="53" t="s">
        <v>51</v>
      </c>
      <c r="C206" s="39" t="s">
        <v>52</v>
      </c>
      <c r="D206" s="14" t="s">
        <v>2</v>
      </c>
      <c r="E206" s="9">
        <f>F206+G206+H206+I206+J206+K206</f>
        <v>58182790.89</v>
      </c>
      <c r="F206" s="9">
        <v>10897637.07</v>
      </c>
      <c r="G206" s="9">
        <f>G209+G210</f>
        <v>11493961</v>
      </c>
      <c r="H206" s="28">
        <f>H209+H210</f>
        <v>12608107.92</v>
      </c>
      <c r="I206" s="9">
        <v>11591542.45</v>
      </c>
      <c r="J206" s="28">
        <f>J209+J210</f>
        <v>11591542.45</v>
      </c>
      <c r="K206" s="9">
        <f>K209+K210</f>
        <v>0</v>
      </c>
    </row>
    <row r="207" spans="2:11" ht="25.5" customHeight="1">
      <c r="B207" s="54"/>
      <c r="C207" s="40"/>
      <c r="D207" s="14" t="s">
        <v>75</v>
      </c>
      <c r="E207" s="9">
        <f t="shared" si="11"/>
        <v>0</v>
      </c>
      <c r="F207" s="9">
        <v>0</v>
      </c>
      <c r="G207" s="9">
        <f>G211</f>
        <v>0</v>
      </c>
      <c r="H207" s="27">
        <v>0</v>
      </c>
      <c r="I207" s="11">
        <v>0</v>
      </c>
      <c r="J207" s="27">
        <v>0</v>
      </c>
      <c r="K207" s="11">
        <v>0</v>
      </c>
    </row>
    <row r="208" spans="2:11" ht="36.75" customHeight="1">
      <c r="B208" s="55"/>
      <c r="C208" s="41"/>
      <c r="D208" s="14" t="s">
        <v>8</v>
      </c>
      <c r="E208" s="9">
        <f t="shared" si="11"/>
        <v>58182790.89</v>
      </c>
      <c r="F208" s="9">
        <f>SUM(F206:F207)</f>
        <v>10897637.07</v>
      </c>
      <c r="G208" s="9">
        <f>SUM(G206:G207)</f>
        <v>11493961</v>
      </c>
      <c r="H208" s="28">
        <f>SUM(H206:H207)</f>
        <v>12608107.92</v>
      </c>
      <c r="I208" s="9">
        <v>11591542.45</v>
      </c>
      <c r="J208" s="28">
        <f>SUM(J206:J207)</f>
        <v>11591542.45</v>
      </c>
      <c r="K208" s="11">
        <v>0</v>
      </c>
    </row>
    <row r="209" spans="1:11" ht="56.25" customHeight="1">
      <c r="A209">
        <v>12040</v>
      </c>
      <c r="B209" s="22" t="s">
        <v>108</v>
      </c>
      <c r="C209" s="21"/>
      <c r="D209" s="16" t="s">
        <v>2</v>
      </c>
      <c r="E209" s="8">
        <f t="shared" si="11"/>
        <v>286969</v>
      </c>
      <c r="F209" s="8">
        <v>61095</v>
      </c>
      <c r="G209" s="8">
        <v>84334</v>
      </c>
      <c r="H209" s="27">
        <v>61540</v>
      </c>
      <c r="I209" s="11">
        <v>40000</v>
      </c>
      <c r="J209" s="27">
        <v>40000</v>
      </c>
      <c r="K209" s="11">
        <v>0</v>
      </c>
    </row>
    <row r="210" spans="2:11" ht="25.5">
      <c r="B210" s="36" t="s">
        <v>61</v>
      </c>
      <c r="C210" s="39"/>
      <c r="D210" s="16" t="s">
        <v>2</v>
      </c>
      <c r="E210" s="11">
        <f>F210+G210+H210+I210+J210+K210</f>
        <v>57895821.89</v>
      </c>
      <c r="F210" s="8">
        <v>10836542.07</v>
      </c>
      <c r="G210" s="8">
        <v>11409627</v>
      </c>
      <c r="H210" s="27">
        <v>12546567.92</v>
      </c>
      <c r="I210" s="11">
        <v>11551542.45</v>
      </c>
      <c r="J210" s="27">
        <v>11551542.45</v>
      </c>
      <c r="K210" s="11">
        <v>0</v>
      </c>
    </row>
    <row r="211" spans="2:11" ht="25.5">
      <c r="B211" s="37"/>
      <c r="C211" s="40"/>
      <c r="D211" s="15" t="s">
        <v>75</v>
      </c>
      <c r="E211" s="11">
        <f aca="true" t="shared" si="12" ref="E211:E218">SUM(F211:H211)</f>
        <v>0</v>
      </c>
      <c r="F211" s="8">
        <f>F217</f>
        <v>0</v>
      </c>
      <c r="G211" s="8">
        <v>0</v>
      </c>
      <c r="H211" s="29">
        <v>0</v>
      </c>
      <c r="I211" s="8">
        <v>0</v>
      </c>
      <c r="J211" s="29">
        <v>0</v>
      </c>
      <c r="K211" s="11">
        <v>0</v>
      </c>
    </row>
    <row r="212" spans="2:11" ht="12.75">
      <c r="B212" s="38"/>
      <c r="C212" s="41"/>
      <c r="D212" s="15" t="s">
        <v>8</v>
      </c>
      <c r="E212" s="11">
        <f>SUM(F212:J212)</f>
        <v>57895821.89</v>
      </c>
      <c r="F212" s="8">
        <f>SUM(F210:F211)</f>
        <v>10836542.07</v>
      </c>
      <c r="G212" s="8">
        <f>SUM(G210:G211)</f>
        <v>11409627</v>
      </c>
      <c r="H212" s="29">
        <f>SUM(H210:H211)</f>
        <v>12546567.92</v>
      </c>
      <c r="I212" s="8">
        <v>11551542.45</v>
      </c>
      <c r="J212" s="29">
        <f>SUM(J210:J211)</f>
        <v>11551542.45</v>
      </c>
      <c r="K212" s="11">
        <v>0</v>
      </c>
    </row>
    <row r="213" spans="2:11" ht="25.5">
      <c r="B213" s="53" t="s">
        <v>109</v>
      </c>
      <c r="C213" s="43"/>
      <c r="D213" s="14" t="s">
        <v>2</v>
      </c>
      <c r="E213" s="9">
        <f t="shared" si="12"/>
        <v>4462913.61</v>
      </c>
      <c r="F213" s="9">
        <f>F216+F219</f>
        <v>1098807.1</v>
      </c>
      <c r="G213" s="9">
        <f>G216+G219</f>
        <v>1551179.4300000002</v>
      </c>
      <c r="H213" s="28">
        <f>H219+H216</f>
        <v>1812927.08</v>
      </c>
      <c r="I213" s="9">
        <v>1366478.63</v>
      </c>
      <c r="J213" s="28">
        <f>J219+J216</f>
        <v>1366478.63</v>
      </c>
      <c r="K213" s="11">
        <v>0</v>
      </c>
    </row>
    <row r="214" spans="2:11" ht="25.5">
      <c r="B214" s="54"/>
      <c r="C214" s="43"/>
      <c r="D214" s="14" t="s">
        <v>75</v>
      </c>
      <c r="E214" s="9">
        <f t="shared" si="12"/>
        <v>0</v>
      </c>
      <c r="F214" s="9">
        <v>0</v>
      </c>
      <c r="G214" s="9">
        <f>G220</f>
        <v>0</v>
      </c>
      <c r="H214" s="28">
        <f>H220</f>
        <v>0</v>
      </c>
      <c r="I214" s="9">
        <v>0</v>
      </c>
      <c r="J214" s="28">
        <f>J220</f>
        <v>0</v>
      </c>
      <c r="K214" s="9">
        <f>K220</f>
        <v>0</v>
      </c>
    </row>
    <row r="215" spans="2:11" ht="12.75">
      <c r="B215" s="55"/>
      <c r="C215" s="43"/>
      <c r="D215" s="14" t="s">
        <v>8</v>
      </c>
      <c r="E215" s="9">
        <f t="shared" si="12"/>
        <v>4462913.61</v>
      </c>
      <c r="F215" s="9">
        <f>SUM(F213:F214)</f>
        <v>1098807.1</v>
      </c>
      <c r="G215" s="9">
        <f>SUM(G213:G214)</f>
        <v>1551179.4300000002</v>
      </c>
      <c r="H215" s="28">
        <f>SUM(H213:H214)</f>
        <v>1812927.08</v>
      </c>
      <c r="I215" s="9">
        <v>1366478.63</v>
      </c>
      <c r="J215" s="28">
        <f>SUM(J213:J214)</f>
        <v>1366478.63</v>
      </c>
      <c r="K215" s="11">
        <v>0</v>
      </c>
    </row>
    <row r="216" spans="1:11" ht="25.5">
      <c r="A216">
        <v>11230</v>
      </c>
      <c r="B216" s="47" t="s">
        <v>111</v>
      </c>
      <c r="C216" s="50"/>
      <c r="D216" s="16" t="s">
        <v>2</v>
      </c>
      <c r="E216" s="11">
        <f t="shared" si="12"/>
        <v>3055672.45</v>
      </c>
      <c r="F216" s="8">
        <v>1018407.1</v>
      </c>
      <c r="G216" s="8">
        <v>965865.27</v>
      </c>
      <c r="H216" s="27">
        <v>1071400.08</v>
      </c>
      <c r="I216" s="11">
        <v>1016478.63</v>
      </c>
      <c r="J216" s="27">
        <v>1016478.63</v>
      </c>
      <c r="K216" s="11">
        <v>0</v>
      </c>
    </row>
    <row r="217" spans="2:11" ht="25.5">
      <c r="B217" s="48"/>
      <c r="C217" s="51"/>
      <c r="D217" s="15" t="s">
        <v>75</v>
      </c>
      <c r="E217" s="11">
        <f t="shared" si="12"/>
        <v>0</v>
      </c>
      <c r="F217" s="8">
        <v>0</v>
      </c>
      <c r="G217" s="8">
        <v>0</v>
      </c>
      <c r="H217" s="27">
        <v>0</v>
      </c>
      <c r="I217" s="11">
        <v>0</v>
      </c>
      <c r="J217" s="27">
        <v>0</v>
      </c>
      <c r="K217" s="11">
        <v>0</v>
      </c>
    </row>
    <row r="218" spans="2:11" ht="12.75">
      <c r="B218" s="49"/>
      <c r="C218" s="52"/>
      <c r="D218" s="15" t="s">
        <v>8</v>
      </c>
      <c r="E218" s="11">
        <f t="shared" si="12"/>
        <v>3055672.45</v>
      </c>
      <c r="F218" s="8">
        <f>SUM(F216:F217)</f>
        <v>1018407.1</v>
      </c>
      <c r="G218" s="8">
        <f>SUM(G216:G217)</f>
        <v>965865.27</v>
      </c>
      <c r="H218" s="29">
        <f>SUM(H216:H217)</f>
        <v>1071400.08</v>
      </c>
      <c r="I218" s="8">
        <v>1016478.63</v>
      </c>
      <c r="J218" s="29">
        <f>SUM(J216:J217)</f>
        <v>1016478.63</v>
      </c>
      <c r="K218" s="11">
        <v>0</v>
      </c>
    </row>
    <row r="219" spans="1:11" ht="25.5" customHeight="1">
      <c r="A219">
        <v>12060</v>
      </c>
      <c r="B219" s="42" t="s">
        <v>114</v>
      </c>
      <c r="C219" s="43"/>
      <c r="D219" s="16" t="s">
        <v>2</v>
      </c>
      <c r="E219" s="11">
        <f>SUM(F219:H219)</f>
        <v>1407241.1600000001</v>
      </c>
      <c r="F219" s="29">
        <v>80400</v>
      </c>
      <c r="G219" s="8">
        <v>585314.16</v>
      </c>
      <c r="H219" s="27">
        <v>741527</v>
      </c>
      <c r="I219" s="11">
        <v>350000</v>
      </c>
      <c r="J219" s="27">
        <v>350000</v>
      </c>
      <c r="K219" s="11">
        <v>0</v>
      </c>
    </row>
    <row r="220" spans="2:11" ht="25.5">
      <c r="B220" s="42"/>
      <c r="C220" s="43"/>
      <c r="D220" s="15" t="s">
        <v>75</v>
      </c>
      <c r="E220" s="11">
        <f>SUM(F220:H220)</f>
        <v>0</v>
      </c>
      <c r="F220" s="29">
        <v>0</v>
      </c>
      <c r="G220" s="8">
        <v>0</v>
      </c>
      <c r="H220" s="27">
        <v>0</v>
      </c>
      <c r="I220" s="11">
        <v>0</v>
      </c>
      <c r="J220" s="27">
        <v>0</v>
      </c>
      <c r="K220" s="11">
        <v>0</v>
      </c>
    </row>
    <row r="221" spans="2:11" ht="12.75">
      <c r="B221" s="42"/>
      <c r="C221" s="43"/>
      <c r="D221" s="15" t="s">
        <v>8</v>
      </c>
      <c r="E221" s="11">
        <f>SUM(F221:H221)</f>
        <v>1407241.1600000001</v>
      </c>
      <c r="F221" s="28">
        <f>SUM(F219:F220)</f>
        <v>80400</v>
      </c>
      <c r="G221" s="9">
        <f>SUM(G219:G220)</f>
        <v>585314.16</v>
      </c>
      <c r="H221" s="28">
        <f>SUM(H219:H220)</f>
        <v>741527</v>
      </c>
      <c r="I221" s="9">
        <v>350000</v>
      </c>
      <c r="J221" s="28">
        <f>SUM(J219:J220)</f>
        <v>350000</v>
      </c>
      <c r="K221" s="11">
        <v>0</v>
      </c>
    </row>
  </sheetData>
  <sheetProtection/>
  <mergeCells count="104">
    <mergeCell ref="B122:B124"/>
    <mergeCell ref="C122:C124"/>
    <mergeCell ref="B125:B128"/>
    <mergeCell ref="C125:C128"/>
    <mergeCell ref="B83:B85"/>
    <mergeCell ref="C116:C118"/>
    <mergeCell ref="B107:B109"/>
    <mergeCell ref="C107:C109"/>
    <mergeCell ref="B89:B91"/>
    <mergeCell ref="B119:B121"/>
    <mergeCell ref="C119:C121"/>
    <mergeCell ref="C98:C100"/>
    <mergeCell ref="B110:B112"/>
    <mergeCell ref="C110:C112"/>
    <mergeCell ref="B113:B115"/>
    <mergeCell ref="C113:C115"/>
    <mergeCell ref="B116:B118"/>
    <mergeCell ref="C80:C82"/>
    <mergeCell ref="B65:B67"/>
    <mergeCell ref="C104:C106"/>
    <mergeCell ref="B92:B94"/>
    <mergeCell ref="C92:C94"/>
    <mergeCell ref="B101:B103"/>
    <mergeCell ref="C101:C103"/>
    <mergeCell ref="B95:B97"/>
    <mergeCell ref="C95:C97"/>
    <mergeCell ref="B59:B61"/>
    <mergeCell ref="C23:C25"/>
    <mergeCell ref="C59:C61"/>
    <mergeCell ref="C83:C85"/>
    <mergeCell ref="C74:C76"/>
    <mergeCell ref="B77:B79"/>
    <mergeCell ref="B80:B82"/>
    <mergeCell ref="C68:C70"/>
    <mergeCell ref="C71:C73"/>
    <mergeCell ref="B71:B73"/>
    <mergeCell ref="B9:G9"/>
    <mergeCell ref="B13:B16"/>
    <mergeCell ref="E11:K11"/>
    <mergeCell ref="B17:B19"/>
    <mergeCell ref="C17:C19"/>
    <mergeCell ref="C20:C22"/>
    <mergeCell ref="B20:B22"/>
    <mergeCell ref="C13:C16"/>
    <mergeCell ref="B50:B52"/>
    <mergeCell ref="C50:C52"/>
    <mergeCell ref="C32:C34"/>
    <mergeCell ref="B26:B28"/>
    <mergeCell ref="C26:C28"/>
    <mergeCell ref="B29:B31"/>
    <mergeCell ref="C29:C31"/>
    <mergeCell ref="B44:B46"/>
    <mergeCell ref="C44:C46"/>
    <mergeCell ref="B47:B49"/>
    <mergeCell ref="B23:B25"/>
    <mergeCell ref="B32:B34"/>
    <mergeCell ref="D11:D12"/>
    <mergeCell ref="C206:C208"/>
    <mergeCell ref="B194:B196"/>
    <mergeCell ref="C194:C196"/>
    <mergeCell ref="B197:B199"/>
    <mergeCell ref="C197:C199"/>
    <mergeCell ref="B41:B43"/>
    <mergeCell ref="C41:C43"/>
    <mergeCell ref="B56:B58"/>
    <mergeCell ref="C56:C58"/>
    <mergeCell ref="B203:B205"/>
    <mergeCell ref="C203:C205"/>
    <mergeCell ref="C47:C49"/>
    <mergeCell ref="C53:C55"/>
    <mergeCell ref="C65:C67"/>
    <mergeCell ref="B68:B70"/>
    <mergeCell ref="B86:B88"/>
    <mergeCell ref="C86:C88"/>
    <mergeCell ref="C191:C193"/>
    <mergeCell ref="B191:B193"/>
    <mergeCell ref="B62:B64"/>
    <mergeCell ref="B53:B55"/>
    <mergeCell ref="C89:C91"/>
    <mergeCell ref="H3:K3"/>
    <mergeCell ref="B7:G7"/>
    <mergeCell ref="B8:G8"/>
    <mergeCell ref="C11:C12"/>
    <mergeCell ref="B11:B12"/>
    <mergeCell ref="C213:C215"/>
    <mergeCell ref="B104:B106"/>
    <mergeCell ref="C62:C64"/>
    <mergeCell ref="B35:B37"/>
    <mergeCell ref="C35:C37"/>
    <mergeCell ref="B206:B208"/>
    <mergeCell ref="B210:B212"/>
    <mergeCell ref="C210:C212"/>
    <mergeCell ref="B38:B40"/>
    <mergeCell ref="C38:C40"/>
    <mergeCell ref="B200:B202"/>
    <mergeCell ref="C200:C202"/>
    <mergeCell ref="B219:B221"/>
    <mergeCell ref="C219:C221"/>
    <mergeCell ref="C77:C79"/>
    <mergeCell ref="B74:B76"/>
    <mergeCell ref="B98:B100"/>
    <mergeCell ref="B216:B218"/>
    <mergeCell ref="C216:C218"/>
    <mergeCell ref="B213:B215"/>
  </mergeCells>
  <printOptions/>
  <pageMargins left="0.3937007874015748" right="0.3937007874015748" top="0.7874015748031497" bottom="0.1968503937007874" header="0.31496062992125984" footer="0.31496062992125984"/>
  <pageSetup fitToHeight="8" fitToWidth="1" horizontalDpi="600" verticalDpi="600" orientation="landscape" paperSize="9" scale="59" r:id="rId1"/>
  <rowBreaks count="2" manualBreakCount="2">
    <brk id="146" max="11" man="1"/>
    <brk id="1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Кожемяко</cp:lastModifiedBy>
  <cp:lastPrinted>2017-11-08T09:54:58Z</cp:lastPrinted>
  <dcterms:created xsi:type="dcterms:W3CDTF">1996-10-08T23:32:33Z</dcterms:created>
  <dcterms:modified xsi:type="dcterms:W3CDTF">2017-11-09T11:44:04Z</dcterms:modified>
  <cp:category/>
  <cp:version/>
  <cp:contentType/>
  <cp:contentStatus/>
</cp:coreProperties>
</file>