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_6" sheetId="1" r:id="rId1"/>
    <sheet name="Приложение_7" sheetId="2" r:id="rId2"/>
    <sheet name="Приложение_8" sheetId="3" r:id="rId3"/>
    <sheet name="Приложение_9" sheetId="4" r:id="rId4"/>
  </sheets>
  <definedNames>
    <definedName name="_xlnm.Print_Titles" localSheetId="0">'Приложение_6'!$7:$7</definedName>
    <definedName name="_xlnm.Print_Titles" localSheetId="1">'Приложение_7'!$7:$7</definedName>
    <definedName name="_xlnm.Print_Titles" localSheetId="2">'Приложение_8'!$7:$7</definedName>
    <definedName name="_xlnm.Print_Titles" localSheetId="3">'Приложение_9'!$7:$7</definedName>
    <definedName name="_xlnm.Print_Area" localSheetId="0">'Приложение_6'!$A$1:$N$712</definedName>
    <definedName name="_xlnm.Print_Area" localSheetId="2">'Приложение_8'!$A$1:$S$744</definedName>
  </definedNames>
  <calcPr fullCalcOnLoad="1"/>
</workbook>
</file>

<file path=xl/sharedStrings.xml><?xml version="1.0" encoding="utf-8"?>
<sst xmlns="http://schemas.openxmlformats.org/spreadsheetml/2006/main" count="14319" uniqueCount="506">
  <si>
    <t>Обеспечение мероприятий по переселению граждан  из аварийного  жилищного фонда за счет средств бюджетов</t>
  </si>
  <si>
    <t>Капитальный ремонт муниципального жилищного  фонда</t>
  </si>
  <si>
    <t>Коммунальное хозяйство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</si>
  <si>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</si>
  <si>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</si>
  <si>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</si>
  <si>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</si>
  <si>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</si>
  <si>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ОБРАЗОВАНИЕ</t>
  </si>
  <si>
    <t>Общее образование</t>
  </si>
  <si>
    <t>Учреждения по внешкольной работе с детьми</t>
  </si>
  <si>
    <t>Обеспечение деятельности подведомственных учреждений-ДЮСШ</t>
  </si>
  <si>
    <t>Обеспечение деятельности подведомственных учреждений - Детская музыкальная школа</t>
  </si>
  <si>
    <t>Обеспечение деятельности подведомственных учреждений - Детская художественная школа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</si>
  <si>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</si>
  <si>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</si>
  <si>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</si>
  <si>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 xml:space="preserve">Культура, кинематография 
</t>
  </si>
  <si>
    <t>Культура</t>
  </si>
  <si>
    <t>Дворцы и дома культуры, другие учреждения культуры</t>
  </si>
  <si>
    <t>Обеспечение деятельности подведомственных учреждений - Муниципальное учреждение Дом культуры</t>
  </si>
  <si>
    <t>Обеспечение деятельности подведомственных учреждений - МУК "Центр культуры и досуга Современник"</t>
  </si>
  <si>
    <t>Библиотеки</t>
  </si>
  <si>
    <t>Ведомственная целевая программа "Развитие культуры и сохранение культурного наследия г.Клинцы на 2009-2011 годы"</t>
  </si>
  <si>
    <t>СОЦИАЛЬНАЯ ПОЛИТИКА</t>
  </si>
  <si>
    <t>Пенсионное обеспечение</t>
  </si>
  <si>
    <t>Доплаты к пенсиям, дополнительное  пенсионное обеспечение</t>
  </si>
  <si>
    <t>Доплаты к пенсиям государственных служащих субъектов Российской Федерации и муниципальных  служащих</t>
  </si>
  <si>
    <t>Социальное обеспечение населения</t>
  </si>
  <si>
    <t>Социальная помощь</t>
  </si>
  <si>
    <t>Обеспечение сохранности жилых помещений, закрепленных за детьми сиротами и детьми, оставшимися без попечения родителей</t>
  </si>
  <si>
    <t>Долгосрочная городская целевая программа "Обеспечение жильем молодых семей на 2011-2015 годы"</t>
  </si>
  <si>
    <t>Охрана семьи и детства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</si>
  <si>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</si>
  <si>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</si>
  <si>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Иные безвозмездные и безвозвратные перечисления</t>
  </si>
  <si>
    <t>Содержание ребенка в семье опекуна и приемной семье, а также оплата труда приемного родителя</t>
  </si>
  <si>
    <t>Социальная  поддержка  и социальное  обслуживание  детей-сирот и детей, оставшихся  без попечения родителей, находящихся на воспитании в приемных семьях</t>
  </si>
  <si>
    <t>Выплаты семьям опекунов на содержание подопечных детей</t>
  </si>
  <si>
    <t>Другие вопросы в области социальной политики</t>
  </si>
  <si>
    <t>Осуществление деятельности по профилактике  безнадзорности и правонарушений несовершеннолеиних</t>
  </si>
  <si>
    <t>Организация и осуществление деятельности по опеке и попечительству</t>
  </si>
  <si>
    <t>Центральный аппарат-Комитет по управлению имуществом  г. Клинцы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</si>
  <si>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</si>
  <si>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</si>
  <si>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Отдел образования Клинцовской городской администрации</t>
  </si>
  <si>
    <t>Дошкольное образование</t>
  </si>
  <si>
    <t>Детские дошкольные учреждения</t>
  </si>
  <si>
    <t>Возмещение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</si>
  <si>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>Школы - детские сады, школы начальные, неполные средние и средние</t>
  </si>
  <si>
    <t>Обеспечение деятельности подведомственных учреждений - Отдел образования Клинцовской городской администрации</t>
  </si>
  <si>
    <t>Обеспечение деятельности подведомственных учреждений - МОУ гимназия № 1 им.Ю.А.Гагарина</t>
  </si>
  <si>
    <t>Обеспечение деятельности подведомственных учреждений - МОУ СШ-2 им. Герцена</t>
  </si>
  <si>
    <t>Обеспечение деятельности подведомственных учредений - МОУ СШ-3 им. Орджоникидзе</t>
  </si>
  <si>
    <t>Обеспечение деятельности подведомственных учреждений - МОУ СШ-4 им.Ленина</t>
  </si>
  <si>
    <t>Обеспечение деятельности подведомственных  учреждений-МОУ СШ-Ардонь</t>
  </si>
  <si>
    <t>4239905</t>
  </si>
  <si>
    <t>Обеспечение деятельности подведомственных учреждений- МУ ДОД ДЮСШ им. В.И. Шкурного</t>
  </si>
  <si>
    <t xml:space="preserve">            Городская целевая программа "Развитие образования в г.Клинцы  на 2012-2015 гг."</t>
  </si>
  <si>
    <t>Обеспечение деятельности подведомственных  учреждений-МОУ Займищенская СШ им. Светика</t>
  </si>
  <si>
    <t>Обеспечение деятельности подведомственных  учреждений-МОУ СШ-7</t>
  </si>
  <si>
    <t>Обеспечение деятельности подведомственных  учреждений-МОУ СШ-8</t>
  </si>
  <si>
    <t>Обеспечение деятельности подведомственных учреждений - МОУ СШ-9</t>
  </si>
  <si>
    <t>Обеспечение деятельности подведомственных учреждений - МОУ СШ-5</t>
  </si>
  <si>
    <t>Обеспечение деятельности подведомственных учреждений - МОУ СШ-6</t>
  </si>
  <si>
    <t>Обеспечение деятельности подведомственных учреждений-внешкольные учреждения</t>
  </si>
  <si>
    <t>Ежемесячное денежное вознаграждение за классное руководство</t>
  </si>
  <si>
    <t>Ежемесячное денежное вознаграждение за классное руководство-Отдел образования Клинцовской городской администрации</t>
  </si>
  <si>
    <t>Ежемесячное денежное вознаграждение за классное руководство - МОУ гимназия № 1 им.Ю.А.Гагарина</t>
  </si>
  <si>
    <t>Ежемесячное денежное вознаграждение за классное руководство - МОУ СШ-№2 им.Герцена</t>
  </si>
  <si>
    <t>Ежемесячное денежное вознаграждение за классное руководство - МОУ СШ-3 им Орджоникидзе</t>
  </si>
  <si>
    <t>Ежемесячное денежное вознаграждение за классное руководство - МОУ СШ-4 им.Ленина</t>
  </si>
  <si>
    <t>Ежемесячное денежное вознаграждение за классное руководство-МОУ СШ-Ардонь</t>
  </si>
  <si>
    <t>Ежемесячное денежное вознаграждение за классное руководство-МОУ Займищенская СШ им.Светика</t>
  </si>
  <si>
    <t>Ежемесячное денежное вознаграждение за классное руководство - МОУ СШ-7</t>
  </si>
  <si>
    <t>Ежемесячное денежное вознаграждение за классное руководство - МОУ СШ-8</t>
  </si>
  <si>
    <t>Ежемесячное денежное вознаграждение за классное руководство - МОУ СШ-9</t>
  </si>
  <si>
    <t>Ежемесячное денежное вознаграждение за классное руководство - МОУ СШ-5</t>
  </si>
  <si>
    <t>Ежемесячное денежное вознаграждение за классное руководство - МОУ СШ-6</t>
  </si>
  <si>
    <t>Финансирование общеобразовательных учреждений в части обеспечения реализации основных общеобразовательных программ- Отдел образования Клинцовской городской администрации</t>
  </si>
  <si>
    <t>Финансирование общеобразовательных учреждений в части обеспечения реализации основных общеобразовательных программ - МОУ СШ-5</t>
  </si>
  <si>
    <t>Финансирование общеобразовательных учреждений в части обеспечения реализации основных общеобразовательных программ - МОУ СШ-6</t>
  </si>
  <si>
    <t>Финансирование общеобразовательных учреждений в части обеспечения реализации основных общеобразовательных программ - МОУ гимназия №1 им. Ю.А. Гагарина</t>
  </si>
  <si>
    <t>Финансирование общеобразовательных учреждений в части обеспечения реализации основных общеобразовательных программ - МОУ СШ-2 им. Герцена</t>
  </si>
  <si>
    <t>Финансирование общеобразовательных учреждений в части  обеспечения реализации основных общеобразовательных программ - МОУ СШ-3 им. Орджоникидзе</t>
  </si>
  <si>
    <t>Финансироваание общеобразовательных учреждений в части обеспечения реализации основных общеобразовательных программ - МОУ СШ-4 им. Ленина</t>
  </si>
  <si>
    <t>Сумма на 2014 год</t>
  </si>
  <si>
    <t>Финанансирование общеобразовательных  учреждений в части обеспечения реализации основных общеобразовательных программ-МОУ СШ-Ардонь</t>
  </si>
  <si>
    <t>Финансирование общеобразовательных  учреждений в части обеспечения  реализации основных  общеобразовательных программ-МОУ Займищенская СШ им.Светика</t>
  </si>
  <si>
    <t>Финансирование общеобразовательных учреждений в части обеспечения реализации основных общеобразовательных программ - МОУ СШ-7</t>
  </si>
  <si>
    <t>Финансирование общеобразовательных учреждений в части обеспечения реализации основных общеобразовательных программ - МОУ СШ-8</t>
  </si>
  <si>
    <t>Финансирование общеобразовательных учреждений в части обеспечения реализации основных общеобразовательных программ - МОУ СШ-9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</si>
  <si>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</si>
  <si>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</si>
  <si>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кадров-Отдел образования Клинцовской городской администрации</t>
  </si>
  <si>
    <t>Переподготовка и повышение квалификации кадров</t>
  </si>
  <si>
    <t>Переподготовка и повышение квалификации кадров -МОУ Гимназия №1 им. Ю.А.Гагарина</t>
  </si>
  <si>
    <t>Переподготовка и повышение квалификации кадров - МОУ СШ-2 им.Герцена</t>
  </si>
  <si>
    <t>Переподготовка и повышение квалификации кадров-МОУ СШ-3 им. Орджоникидзе</t>
  </si>
  <si>
    <t>Переподготовка и повышение квалификации кадров-МОУ СШ-4 им.Ленина</t>
  </si>
  <si>
    <t>Переподготовка и повышение квалификации кадров-МОУ Займищенская СШ им. Светика</t>
  </si>
  <si>
    <t>Переподготовка и повышение квалификации кадров-МОУ СШ-7</t>
  </si>
  <si>
    <t>Переподготовка и повышение квалификации кадров-МОУ СШ-8</t>
  </si>
  <si>
    <t>Переподготовка и повышение квалификации кадров-МОУ СШ-9</t>
  </si>
  <si>
    <t>Переподготовка и повышение квалификации кадров-МОУ СШ-5</t>
  </si>
  <si>
    <t>Переподготовка и повышение квалификации кадров-МОУ СШ-6</t>
  </si>
  <si>
    <t>Другие вопросы в области образования</t>
  </si>
  <si>
    <t>Центральный аппарат -Отдел образования Клинцовской городской администрации</t>
  </si>
  <si>
    <t>Учреждения, обеспечивающие предоставление услуг в сфере образования</t>
  </si>
  <si>
    <t>Компенсация части родительской платы за содержание ребенка в  образовательных учреждениях</t>
  </si>
  <si>
    <t>Компенсация части родительской платы за содержание ребенка в  образовательных учреждениях-Отдел образования Клинцовской городской администрации</t>
  </si>
  <si>
    <t>Компенсация части родительской платы за содержание ребенка в  образовательных учреждениях-Займищенская СОШ</t>
  </si>
  <si>
    <t>Финансовое управление Клинцовской городской администрации</t>
  </si>
  <si>
    <t>Центральный аппарат-Финансовое управление Клинцовской городской администрации</t>
  </si>
  <si>
    <t>Обслуживание государственного и муниципального долга</t>
  </si>
  <si>
    <t>Обслуживание государственного внутреннего и муниципального  долга</t>
  </si>
  <si>
    <t>Процентные платежи по долговым обязательствам</t>
  </si>
  <si>
    <t>Процентные платежи по муниципальному долгу</t>
  </si>
  <si>
    <t>Условно утвержденные расходы</t>
  </si>
  <si>
    <t>Пенсии, выплачиваемые организациями сектора муниципального управления</t>
  </si>
  <si>
    <t xml:space="preserve">        Реализация государственных функций в области национальной экономики</t>
  </si>
  <si>
    <t>3400000</t>
  </si>
  <si>
    <t xml:space="preserve">          Закупка для государственных  нужд техники, производимой  на территории Российской Федерации</t>
  </si>
  <si>
    <t>3400700</t>
  </si>
  <si>
    <t xml:space="preserve">            Закупка коммунальной техники за счет средств местных бюджетов</t>
  </si>
  <si>
    <t>3400710</t>
  </si>
  <si>
    <t xml:space="preserve">        Мероприятия по сбору и удалению твердых и жидких отходов</t>
  </si>
  <si>
    <t>4000000</t>
  </si>
  <si>
    <t xml:space="preserve">          Сбор и удаление твердых отходов</t>
  </si>
  <si>
    <t>4000100</t>
  </si>
  <si>
    <t>6000000</t>
  </si>
  <si>
    <t>6000100</t>
  </si>
  <si>
    <t>6000200</t>
  </si>
  <si>
    <t>6000300</t>
  </si>
  <si>
    <t>6000500</t>
  </si>
  <si>
    <t>07</t>
  </si>
  <si>
    <t>4230000</t>
  </si>
  <si>
    <t>4239900</t>
  </si>
  <si>
    <t>4239902</t>
  </si>
  <si>
    <t>4239903</t>
  </si>
  <si>
    <t>4239904</t>
  </si>
  <si>
    <t xml:space="preserve">      Молодежная политика и оздоровление детей</t>
  </si>
  <si>
    <t>4310000</t>
  </si>
  <si>
    <t>4310100</t>
  </si>
  <si>
    <t>7950021</t>
  </si>
  <si>
    <t>4400000</t>
  </si>
  <si>
    <t>4409900</t>
  </si>
  <si>
    <t>4409901</t>
  </si>
  <si>
    <t>4409902</t>
  </si>
  <si>
    <t xml:space="preserve">            Обеспечение деятельности подведомственных учреждений - МУ "Городской парк культуры и отдыха им Воровского"</t>
  </si>
  <si>
    <t>4409903</t>
  </si>
  <si>
    <t>4420000</t>
  </si>
  <si>
    <t>4429900</t>
  </si>
  <si>
    <t>5210211</t>
  </si>
  <si>
    <t>4520000</t>
  </si>
  <si>
    <t>4529900</t>
  </si>
  <si>
    <t xml:space="preserve">            Ведомственная целевая программа "Развитие культуры и сохранение культурного наследия г.Клинцы на 2009-2011 годы"</t>
  </si>
  <si>
    <t>7950004</t>
  </si>
  <si>
    <t xml:space="preserve">    ЗДРАВООХРАНЕНИЕ</t>
  </si>
  <si>
    <t xml:space="preserve">      Стационарная медицинская помощь</t>
  </si>
  <si>
    <t xml:space="preserve">        Развитие социальной и инженерной инфраструктуры субъектов Российской Федерации и муниципальных образований</t>
  </si>
  <si>
    <t>5230000</t>
  </si>
  <si>
    <t xml:space="preserve">          Развитие социальной и инженерной инфраструктуры</t>
  </si>
  <si>
    <t>5230100</t>
  </si>
  <si>
    <t xml:space="preserve">            Развитие социальной и инженерной  инфраструктуры за счет средств бюджета  субъекта Российской Федерации</t>
  </si>
  <si>
    <t>5230102</t>
  </si>
  <si>
    <t xml:space="preserve">            Ведомственная целевая программа "Врачебные кадры на 2009-2011 г.г."</t>
  </si>
  <si>
    <t>7950006</t>
  </si>
  <si>
    <t>4910000</t>
  </si>
  <si>
    <t>4910100</t>
  </si>
  <si>
    <t>5050000</t>
  </si>
  <si>
    <t>Долгосрочная целевая программа "Чистая вода" на территории городского округа "город Клинцы Брянской области" (2012-2015 годы)</t>
  </si>
  <si>
    <t>Бюджетные инвестиции в объекты государственной (муниципальной) собственности государственным (муниципальным) унитарным предприятиям, основанным на праве хозяйственного ведения</t>
  </si>
  <si>
    <t>5058300</t>
  </si>
  <si>
    <t>7950014</t>
  </si>
  <si>
    <t>5050500</t>
  </si>
  <si>
    <t>5050502</t>
  </si>
  <si>
    <t>5200000</t>
  </si>
  <si>
    <t>5201300</t>
  </si>
  <si>
    <t>5201301</t>
  </si>
  <si>
    <t>5210203</t>
  </si>
  <si>
    <t>5210220</t>
  </si>
  <si>
    <t>5120000</t>
  </si>
  <si>
    <t>5129700</t>
  </si>
  <si>
    <t xml:space="preserve">            Ведомственная целевая программа "Развитие физической культуры и спорта в г.Клинцы на 2009-2011 г.г."</t>
  </si>
  <si>
    <t>7950005</t>
  </si>
  <si>
    <t>903</t>
  </si>
  <si>
    <t>0020403</t>
  </si>
  <si>
    <t>0900000</t>
  </si>
  <si>
    <t>0900200</t>
  </si>
  <si>
    <t>120</t>
  </si>
  <si>
    <t>Уплата налога на имущество организаций и земельного налога</t>
  </si>
  <si>
    <t>Иные закупки товаров, работ и услуг для государственных (муниципальных) нужд</t>
  </si>
  <si>
    <t>851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</si>
  <si>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</si>
  <si>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</si>
  <si>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</si>
  <si>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</si>
  <si>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850</t>
  </si>
  <si>
    <t>Уплата прочих налогов, сборов и иных платежей</t>
  </si>
  <si>
    <t>852</t>
  </si>
  <si>
    <t>240</t>
  </si>
  <si>
    <t>244</t>
  </si>
  <si>
    <t>Прочая закупка товаров, работ и услуг для государственных нужд</t>
  </si>
  <si>
    <t>921</t>
  </si>
  <si>
    <t>0020404</t>
  </si>
  <si>
    <t>4200000</t>
  </si>
  <si>
    <t>4209900</t>
  </si>
  <si>
    <t>5210213</t>
  </si>
  <si>
    <t>4210000</t>
  </si>
  <si>
    <t>4219900</t>
  </si>
  <si>
    <t>4219901</t>
  </si>
  <si>
    <t>4219902</t>
  </si>
  <si>
    <t>4219903</t>
  </si>
  <si>
    <t>4219904</t>
  </si>
  <si>
    <t>4219905</t>
  </si>
  <si>
    <t>4219906</t>
  </si>
  <si>
    <t>4219907</t>
  </si>
  <si>
    <t>4219908</t>
  </si>
  <si>
    <t>4219909</t>
  </si>
  <si>
    <t>4219915</t>
  </si>
  <si>
    <t>4219916</t>
  </si>
  <si>
    <t>4239901</t>
  </si>
  <si>
    <t>5200900</t>
  </si>
  <si>
    <t>5200901</t>
  </si>
  <si>
    <t>5200902</t>
  </si>
  <si>
    <t>5200903</t>
  </si>
  <si>
    <t>5200904</t>
  </si>
  <si>
    <t>5200905</t>
  </si>
  <si>
    <t>5200906</t>
  </si>
  <si>
    <t>5200907</t>
  </si>
  <si>
    <t>5200908</t>
  </si>
  <si>
    <t>5200909</t>
  </si>
  <si>
    <t>5200915</t>
  </si>
  <si>
    <t>5200916</t>
  </si>
  <si>
    <t>5210209</t>
  </si>
  <si>
    <t>5210215</t>
  </si>
  <si>
    <t>5210216</t>
  </si>
  <si>
    <t>5210219</t>
  </si>
  <si>
    <t>5210229</t>
  </si>
  <si>
    <t>5210239</t>
  </si>
  <si>
    <t>Иные бюджетные ассигнования</t>
  </si>
  <si>
    <t>800</t>
  </si>
  <si>
    <t>Субсидии юридическим лицам (кроме государственных (муниципапльных) учреждений) и физическим лицам - производителям товаров, работ, услуг</t>
  </si>
  <si>
    <t>810</t>
  </si>
  <si>
    <t>Расходы на выплату персоналу казенных учреждений</t>
  </si>
  <si>
    <t>110</t>
  </si>
  <si>
    <t>111</t>
  </si>
  <si>
    <t>322</t>
  </si>
  <si>
    <t>Субсидии гражданам на приобретение жилья</t>
  </si>
  <si>
    <t>Обслуживание государственного (муниципального) долга</t>
  </si>
  <si>
    <t>5210249</t>
  </si>
  <si>
    <t>5210259</t>
  </si>
  <si>
    <t>5210269</t>
  </si>
  <si>
    <t>5210279</t>
  </si>
  <si>
    <t>5210289</t>
  </si>
  <si>
    <t>5210299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</si>
  <si>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</si>
  <si>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</si>
  <si>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</si>
  <si>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</si>
  <si>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</si>
  <si>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</si>
  <si>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730</t>
  </si>
  <si>
    <t>Обслуживание муниципального долга</t>
  </si>
  <si>
    <t>4290000</t>
  </si>
  <si>
    <t>4297800</t>
  </si>
  <si>
    <t>4297801</t>
  </si>
  <si>
    <t>4297802</t>
  </si>
  <si>
    <t>4297803</t>
  </si>
  <si>
    <t>4297804</t>
  </si>
  <si>
    <t>4297806</t>
  </si>
  <si>
    <t>4297807</t>
  </si>
  <si>
    <t>4297808</t>
  </si>
  <si>
    <t>4297809</t>
  </si>
  <si>
    <t>4297815</t>
  </si>
  <si>
    <t>4297816</t>
  </si>
  <si>
    <t xml:space="preserve">        Мероприятия по проведению оздоровительной кампании детей</t>
  </si>
  <si>
    <t>4320000</t>
  </si>
  <si>
    <t xml:space="preserve">          Оздоровление детей</t>
  </si>
  <si>
    <t>4320200</t>
  </si>
  <si>
    <t>4350000</t>
  </si>
  <si>
    <t>4359900</t>
  </si>
  <si>
    <t>5201000</t>
  </si>
  <si>
    <t>5201006</t>
  </si>
  <si>
    <t xml:space="preserve">            Ведомственная целевая программа "Развитие образования в г.Клинцы Брянской области на 2009-2011 гг."</t>
  </si>
  <si>
    <t>7950009</t>
  </si>
  <si>
    <t xml:space="preserve">        Долгосрочные целевые программы</t>
  </si>
  <si>
    <t>9220000</t>
  </si>
  <si>
    <t xml:space="preserve">          ДЦП "Демографическое развитие Брянской  области" (2011-2015 годы)</t>
  </si>
  <si>
    <t>9220500</t>
  </si>
  <si>
    <t xml:space="preserve">          ДЦП "Развитие образования Брянской области" (2009-2013 годы)</t>
  </si>
  <si>
    <t>9221200</t>
  </si>
  <si>
    <t>0020402</t>
  </si>
  <si>
    <t>961</t>
  </si>
  <si>
    <t>0650000</t>
  </si>
  <si>
    <t>0650300</t>
  </si>
  <si>
    <t>99</t>
  </si>
  <si>
    <t>9990000</t>
  </si>
  <si>
    <t>999</t>
  </si>
  <si>
    <t>Всего расходов:</t>
  </si>
  <si>
    <t xml:space="preserve"> </t>
  </si>
  <si>
    <t>611</t>
  </si>
  <si>
    <t xml:space="preserve">            Долгосрочная городская целевая программа "Энергосбережение и повышение энергетической эффективности на территории городского округа"  город  Клинцы Брянской области на 2011-2015 годы"</t>
  </si>
  <si>
    <t>Наименование</t>
  </si>
  <si>
    <t>КВСР</t>
  </si>
  <si>
    <t>Раз-  дел</t>
  </si>
  <si>
    <t>Под- раз-дел</t>
  </si>
  <si>
    <t>Целевая статья</t>
  </si>
  <si>
    <t>Вид расхо-дов</t>
  </si>
  <si>
    <t>Изменение бюджетных ассигнований</t>
  </si>
  <si>
    <t xml:space="preserve">            Долгосрочная городская целевая программа "Молодежь города Клинцы (на 2011-2015 годы)"</t>
  </si>
  <si>
    <t>Сумма на 2012 год</t>
  </si>
  <si>
    <t>Сумма на 2013 год</t>
  </si>
  <si>
    <t>100</t>
  </si>
  <si>
    <t>200</t>
  </si>
  <si>
    <t>Уплата налогов, сборов и иных платежей</t>
  </si>
  <si>
    <t>400</t>
  </si>
  <si>
    <t>450</t>
  </si>
  <si>
    <t xml:space="preserve">Бюджетные инвестиции и иным юридическим лицам </t>
  </si>
  <si>
    <t>Бюджетные инвестиции</t>
  </si>
  <si>
    <t>422</t>
  </si>
  <si>
    <t>441</t>
  </si>
  <si>
    <t>Бюджетные инвестиции на приобретение объектов недвижимого имущества казенным учреждениям</t>
  </si>
  <si>
    <t>440</t>
  </si>
  <si>
    <t>Бюджетные инвестиции на приобретение объектов недвижимого имущества</t>
  </si>
  <si>
    <t>7950027</t>
  </si>
  <si>
    <t>5201302</t>
  </si>
  <si>
    <t>-446,821</t>
  </si>
  <si>
    <t>157,5</t>
  </si>
  <si>
    <t>7500</t>
  </si>
  <si>
    <t xml:space="preserve">  Комитет по управлению имуществом города Клинцы</t>
  </si>
  <si>
    <t>2916,2</t>
  </si>
  <si>
    <t>301,85</t>
  </si>
  <si>
    <t>4606,9</t>
  </si>
  <si>
    <t xml:space="preserve">Предоставление субсидий государственным (муниципальным), автономным учреждениям и иным некоммерческим организациям </t>
  </si>
  <si>
    <t>тыс. руб</t>
  </si>
  <si>
    <t xml:space="preserve">            Ремонт автомобильных дорог местного значения</t>
  </si>
  <si>
    <t>Резервные средства</t>
  </si>
  <si>
    <t>6000201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</si>
  <si>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</si>
  <si>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Бюджетные инвестиции в объекты муниципальной собственности муниципальным унитарным предприятиям</t>
  </si>
  <si>
    <t>420</t>
  </si>
  <si>
    <t>Социальные выплаты гражданам, кроме публичных социальных выплат</t>
  </si>
  <si>
    <t>102 88 11</t>
  </si>
  <si>
    <t>320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</si>
  <si>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</si>
  <si>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</si>
  <si>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</si>
  <si>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</si>
  <si>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310</t>
  </si>
  <si>
    <t>Субсидии бюджетным учреждениям на иные цели</t>
  </si>
  <si>
    <t>612</t>
  </si>
  <si>
    <t>600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</si>
  <si>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</si>
  <si>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Бюджетные инвестиции </t>
  </si>
  <si>
    <t>(421/422)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</si>
  <si>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</si>
  <si>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</si>
  <si>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Обеспечение деятельности подведомственных учреждений</t>
  </si>
  <si>
    <t>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</si>
  <si>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410</t>
  </si>
  <si>
    <t>Бюджетные инвестиции в объекты государственной (муниципальной) собственности федеральным государстенным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</si>
  <si>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оборона заказа</t>
  </si>
  <si>
    <t>411</t>
  </si>
  <si>
    <t>321</t>
  </si>
  <si>
    <t>Пособия и компенсации гражданам и иные социальные выплаты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</si>
  <si>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</si>
  <si>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</si>
  <si>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</si>
  <si>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Мероприятия в области спорта и физической культуры, туризма</t>
  </si>
  <si>
    <t>Целевые программы муниципальных образований</t>
  </si>
  <si>
    <t>Глава города Клинцы</t>
  </si>
  <si>
    <t>В.В. Беляй</t>
  </si>
  <si>
    <t>Социальное обеспечение и иные вылаты населению</t>
  </si>
  <si>
    <t>300</t>
  </si>
  <si>
    <t>Пособия и компенсации гражданам и иные социальные выплаты, кроме публичных нормативных обязательств</t>
  </si>
  <si>
    <t>Прочая закупка товаров, работ и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</si>
  <si>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</si>
  <si>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312</t>
  </si>
  <si>
    <t>870</t>
  </si>
  <si>
    <t>1752,6</t>
  </si>
  <si>
    <t>#Н/Д</t>
  </si>
  <si>
    <t>Сумма на 2011 год</t>
  </si>
  <si>
    <t>902</t>
  </si>
  <si>
    <t>0000000</t>
  </si>
  <si>
    <t>000</t>
  </si>
  <si>
    <t>01</t>
  </si>
  <si>
    <t>700</t>
  </si>
  <si>
    <t>Социальное обеспечение и иные выплаты населению</t>
  </si>
  <si>
    <t>Определение перечня должностных лиц, уполномоченных составлять протоколы об административных правонарушениях</t>
  </si>
  <si>
    <t>03</t>
  </si>
  <si>
    <t>0020000</t>
  </si>
  <si>
    <t>0020400</t>
  </si>
  <si>
    <t>0021200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</si>
  <si>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</si>
  <si>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</si>
  <si>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0020401</t>
  </si>
  <si>
    <t>0020800</t>
  </si>
  <si>
    <t>0700000</t>
  </si>
  <si>
    <t>0700500</t>
  </si>
  <si>
    <t>05</t>
  </si>
  <si>
    <t>0010000</t>
  </si>
  <si>
    <t>0014000</t>
  </si>
  <si>
    <t>06</t>
  </si>
  <si>
    <t>0022500</t>
  </si>
  <si>
    <t>11</t>
  </si>
  <si>
    <t>13</t>
  </si>
  <si>
    <t>5210000</t>
  </si>
  <si>
    <t>5210200</t>
  </si>
  <si>
    <t>5210204</t>
  </si>
  <si>
    <t xml:space="preserve">        Целевые программы муниципальных образований</t>
  </si>
  <si>
    <t>7950000</t>
  </si>
  <si>
    <t>7950012</t>
  </si>
  <si>
    <t>7950016</t>
  </si>
  <si>
    <t>02</t>
  </si>
  <si>
    <t>7950019</t>
  </si>
  <si>
    <t>09</t>
  </si>
  <si>
    <t>2020000</t>
  </si>
  <si>
    <t>2026700</t>
  </si>
  <si>
    <t>7950020</t>
  </si>
  <si>
    <t>10</t>
  </si>
  <si>
    <t>7950017</t>
  </si>
  <si>
    <t>08</t>
  </si>
  <si>
    <t>3170000</t>
  </si>
  <si>
    <t>3170100</t>
  </si>
  <si>
    <t>12</t>
  </si>
  <si>
    <t>5210222</t>
  </si>
  <si>
    <t>0980000</t>
  </si>
  <si>
    <t xml:space="preserve">  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</si>
  <si>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</si>
  <si>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 xml:space="preserve">           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</si>
  <si>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</si>
  <si>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 xml:space="preserve">  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</si>
  <si>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</si>
  <si>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>0980200</t>
  </si>
  <si>
    <t>0980201</t>
  </si>
  <si>
    <t>0980202</t>
  </si>
  <si>
    <t>3900200</t>
  </si>
  <si>
    <t>3900220</t>
  </si>
  <si>
    <t xml:space="preserve">            Ведомственная целевая программа "Социальное и экономическое развитие города Клинцы (2009-2011 годы)"</t>
  </si>
  <si>
    <t>7950003</t>
  </si>
  <si>
    <t>5210224</t>
  </si>
  <si>
    <t>Федеральная целевая программа "Жилище" на 2011-2015 годы</t>
  </si>
  <si>
    <t>100 88 00</t>
  </si>
  <si>
    <t>Приобретение жилья гражданами, уволенными с военной службы (службы), и приравненными к ним лиц</t>
  </si>
  <si>
    <t>100 88 11</t>
  </si>
  <si>
    <t>101 88 11</t>
  </si>
  <si>
    <t>Федеральные целевые программы</t>
  </si>
  <si>
    <t>100 00 00</t>
  </si>
  <si>
    <t>Бюджетные инвестиции в объекты государственной (мунциипальной) собственности государстенным (муниципальным) унитарным предприятиям, основанным на праве оперативного управления (хозяйственного ведения)</t>
  </si>
  <si>
    <t xml:space="preserve">Предоставление субсидий муниципальным, автономным учреждениям и иным некоммерческим организациям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</si>
  <si>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</si>
  <si>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Клинцовская городская администрация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</si>
  <si>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</si>
  <si>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</si>
  <si>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</si>
  <si>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</si>
  <si>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</si>
  <si>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</si>
  <si>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</si>
  <si>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аппарат-Клинцовская городская администрация</t>
  </si>
  <si>
    <t>Глава местной администрации (исполнительно-распорядительного органа муниципального образования)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</si>
  <si>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</si>
  <si>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</si>
  <si>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</si>
  <si>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</si>
  <si>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</si>
  <si>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Резервные фонды</t>
  </si>
  <si>
    <t>Резервные фонды местных администраций</t>
  </si>
  <si>
    <t>Другие общегосударственные вопросы</t>
  </si>
  <si>
    <t>Расходные  обязательства,  выполнение  которых  осуществляется в том числе за счет межбюджетных  субсидий и субвенций из областного бюджета</t>
  </si>
  <si>
    <t>Расходные  обязательства,  выполнение  которых  осуществляется  за счет   субвенций из областного бюджета</t>
  </si>
  <si>
    <t>Создание административных комиссий и определение порядка их деятельности</t>
  </si>
  <si>
    <t>НАЦИОНАЛЬНАЯ БЕЗОПАСНОСТЬ И ПРАВООХРАНИТЕЛЬНАЯ ДЕЯТЕЛЬНОСТЬ</t>
  </si>
  <si>
    <t>Ведомственная  целевая программа  "Развитие малого и среднего предпринимательства в г.Клинцы" (2012-2014г.г.)</t>
  </si>
  <si>
    <t>Органы внутренних дел</t>
  </si>
  <si>
    <t>Городская целевая программа  "Повышение безопасности дорожного  движения в г.Клинцы Брянской области в 2007-2012 годах"</t>
  </si>
  <si>
    <t>Защита населения и территории от    чрезвычайных ситуаций природного и техногенного характера, гражданская оборона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</si>
  <si>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</si>
  <si>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</si>
  <si>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2010-2012 годы"</t>
  </si>
  <si>
    <t>Обеспечение пожарной безопасности</t>
  </si>
  <si>
    <t>Ведомственная целевая программа "Пожарная безопасность на 2010-2012 годы."</t>
  </si>
  <si>
    <t>НАЦИОНАЛЬНАЯ ЭКОНОМИКА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</si>
  <si>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</si>
  <si>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</si>
  <si>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</si>
  <si>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Другие вопросы в области национальной экономики</t>
  </si>
  <si>
    <t>Осуществление отдельных  государственных  полномочий  Брянской  области в области охраны труда</t>
  </si>
  <si>
    <t>ЖИЛИЩНО-КОММУНАЛЬНОЕ ХОЗЯЙСТВО</t>
  </si>
  <si>
    <t>Жилищное хозяйство</t>
  </si>
  <si>
    <t>Обеспечение  мероприятий  по капитальному ремонту многоквартирных 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</si>
  <si>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</si>
  <si>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>Обеспечение мероприятий  по капитальному ремонту многоквартирных домов за счет средств бюджетов</t>
  </si>
  <si>
    <t>Долгосрочная городская целевая программа "Молодежь города Клинцы (на 2011-2015 годы)"</t>
  </si>
  <si>
    <t>Городская целевая программа "Развитие образования в г.Клинцы  на 2012-2015 гг."</t>
  </si>
  <si>
    <t>Приложение 6 к решению Клинцовского городского Совета народных депутатов от                     2011 года №          "О бюджете городского округа "город Клинцы Брянской области" на 2012 год и на плановый период 2013 и 2014 годов"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</si>
  <si>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на 2012 год </t>
  </si>
  <si>
    <t>тыс. рублей</t>
  </si>
  <si>
    <t>Распределение бюджетных ассигнований по разделам и подразделам, целевым статьям и видам расходов классификации расходов бюджета на плановый период 2013 и 2014 годов</t>
  </si>
  <si>
    <t>Приложение 7 к решению Клинцовского городского Совета народных депутатов от                     2011 года №          "О бюджете городского округа "город Клинцы Брянской области" на 2012 год и на плановый период 2013 и 2014 годов"</t>
  </si>
  <si>
    <t>Приложение 8 к решению Клинцовского городского Совета народных депутатов от                     2011 года №          "О бюджете городского округа "город Клинцы Брянской области" на 2012 год и на плановый период 2013 и 2014 годов"</t>
  </si>
  <si>
    <t xml:space="preserve">Расходы бюджета городского округа "город Клинцы Брянской области" по ведомственной  структуре расходов на 2012 год </t>
  </si>
  <si>
    <t>Приложение 9 к решению Клинцовского городского Совета народных депутатов от                     2011 года №          "О бюджете городского округа "город Клинцы Брянской области" на 2012 год и на плановый период 2013 и 2014 годов"</t>
  </si>
  <si>
    <t>Расходы бюджета городского округа "город Клинцы Брянской области" по ведомственной  структуре расходов на плановый период 2013 и 2014 годов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</si>
</sst>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"/>
  </numFmts>
  <fonts count="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top" shrinkToFit="1"/>
    </xf>
    <xf numFmtId="168" fontId="1" fillId="2" borderId="1" xfId="0" applyNumberFormat="1" applyFont="1" applyFill="1" applyBorder="1" applyAlignment="1">
      <alignment horizontal="center" vertical="top" shrinkToFit="1"/>
    </xf>
    <xf numFmtId="168" fontId="1" fillId="2" borderId="2" xfId="0" applyNumberFormat="1" applyFont="1" applyFill="1" applyBorder="1" applyAlignment="1">
      <alignment horizontal="center" vertical="top" shrinkToFit="1"/>
    </xf>
    <xf numFmtId="170" fontId="1" fillId="2" borderId="3" xfId="0" applyNumberFormat="1" applyFont="1" applyFill="1" applyBorder="1" applyAlignment="1">
      <alignment horizontal="center" vertical="top" shrinkToFit="1"/>
    </xf>
    <xf numFmtId="170" fontId="1" fillId="2" borderId="4" xfId="0" applyNumberFormat="1" applyFont="1" applyFill="1" applyBorder="1" applyAlignment="1">
      <alignment horizontal="center" vertical="top" shrinkToFit="1"/>
    </xf>
    <xf numFmtId="170" fontId="1" fillId="3" borderId="1" xfId="0" applyNumberFormat="1" applyFont="1" applyFill="1" applyBorder="1" applyAlignment="1">
      <alignment horizontal="right" vertical="top" shrinkToFit="1"/>
    </xf>
    <xf numFmtId="49" fontId="3" fillId="2" borderId="1" xfId="0" applyNumberFormat="1" applyFont="1" applyFill="1" applyBorder="1" applyAlignment="1">
      <alignment horizontal="center" vertical="top" shrinkToFit="1"/>
    </xf>
    <xf numFmtId="168" fontId="3" fillId="2" borderId="1" xfId="0" applyNumberFormat="1" applyFont="1" applyFill="1" applyBorder="1" applyAlignment="1">
      <alignment horizontal="center" vertical="top" shrinkToFit="1"/>
    </xf>
    <xf numFmtId="168" fontId="3" fillId="2" borderId="2" xfId="0" applyNumberFormat="1" applyFont="1" applyFill="1" applyBorder="1" applyAlignment="1">
      <alignment horizontal="center" vertical="top" shrinkToFit="1"/>
    </xf>
    <xf numFmtId="170" fontId="3" fillId="2" borderId="3" xfId="0" applyNumberFormat="1" applyFont="1" applyFill="1" applyBorder="1" applyAlignment="1">
      <alignment horizontal="center" vertical="top" shrinkToFit="1"/>
    </xf>
    <xf numFmtId="170" fontId="3" fillId="2" borderId="4" xfId="0" applyNumberFormat="1" applyFont="1" applyFill="1" applyBorder="1" applyAlignment="1">
      <alignment horizontal="center" vertical="top" shrinkToFit="1"/>
    </xf>
    <xf numFmtId="170" fontId="3" fillId="2" borderId="5" xfId="0" applyNumberFormat="1" applyFont="1" applyFill="1" applyBorder="1" applyAlignment="1">
      <alignment horizontal="center" vertical="top" shrinkToFit="1"/>
    </xf>
    <xf numFmtId="170" fontId="1" fillId="3" borderId="2" xfId="0" applyNumberFormat="1" applyFont="1" applyFill="1" applyBorder="1" applyAlignment="1">
      <alignment horizontal="right" vertical="top" shrinkToFit="1"/>
    </xf>
    <xf numFmtId="49" fontId="3" fillId="0" borderId="1" xfId="0" applyNumberFormat="1" applyFont="1" applyFill="1" applyBorder="1" applyAlignment="1">
      <alignment horizontal="center" vertical="top" shrinkToFit="1"/>
    </xf>
    <xf numFmtId="168" fontId="3" fillId="0" borderId="1" xfId="0" applyNumberFormat="1" applyFont="1" applyFill="1" applyBorder="1" applyAlignment="1">
      <alignment horizontal="center" vertical="top" shrinkToFit="1"/>
    </xf>
    <xf numFmtId="168" fontId="3" fillId="0" borderId="2" xfId="0" applyNumberFormat="1" applyFont="1" applyFill="1" applyBorder="1" applyAlignment="1">
      <alignment horizontal="center" vertical="top" shrinkToFit="1"/>
    </xf>
    <xf numFmtId="170" fontId="3" fillId="0" borderId="3" xfId="0" applyNumberFormat="1" applyFont="1" applyFill="1" applyBorder="1" applyAlignment="1">
      <alignment horizontal="center" vertical="top" shrinkToFit="1"/>
    </xf>
    <xf numFmtId="170" fontId="3" fillId="0" borderId="4" xfId="0" applyNumberFormat="1" applyFont="1" applyFill="1" applyBorder="1" applyAlignment="1">
      <alignment horizontal="center" vertical="top" shrinkToFit="1"/>
    </xf>
    <xf numFmtId="170" fontId="1" fillId="0" borderId="1" xfId="0" applyNumberFormat="1" applyFont="1" applyFill="1" applyBorder="1" applyAlignment="1">
      <alignment horizontal="right" vertical="top" shrinkToFit="1"/>
    </xf>
    <xf numFmtId="170" fontId="3" fillId="2" borderId="2" xfId="0" applyNumberFormat="1" applyFont="1" applyFill="1" applyBorder="1" applyAlignment="1">
      <alignment horizontal="center" vertical="top" shrinkToFit="1"/>
    </xf>
    <xf numFmtId="49" fontId="4" fillId="2" borderId="1" xfId="0" applyNumberFormat="1" applyFont="1" applyFill="1" applyBorder="1" applyAlignment="1">
      <alignment horizontal="center" vertical="top" shrinkToFit="1"/>
    </xf>
    <xf numFmtId="49" fontId="3" fillId="2" borderId="6" xfId="0" applyNumberFormat="1" applyFont="1" applyFill="1" applyBorder="1" applyAlignment="1">
      <alignment horizontal="center" vertical="top" shrinkToFit="1"/>
    </xf>
    <xf numFmtId="168" fontId="3" fillId="2" borderId="6" xfId="0" applyNumberFormat="1" applyFont="1" applyFill="1" applyBorder="1" applyAlignment="1">
      <alignment horizontal="center" vertical="top" shrinkToFit="1"/>
    </xf>
    <xf numFmtId="168" fontId="3" fillId="2" borderId="7" xfId="0" applyNumberFormat="1" applyFont="1" applyFill="1" applyBorder="1" applyAlignment="1">
      <alignment horizontal="center" vertical="top" shrinkToFit="1"/>
    </xf>
    <xf numFmtId="170" fontId="3" fillId="2" borderId="8" xfId="0" applyNumberFormat="1" applyFont="1" applyFill="1" applyBorder="1" applyAlignment="1">
      <alignment horizontal="center" vertical="top" shrinkToFit="1"/>
    </xf>
    <xf numFmtId="0" fontId="3" fillId="0" borderId="0" xfId="0" applyFont="1" applyAlignment="1">
      <alignment horizontal="left"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70" fontId="1" fillId="2" borderId="9" xfId="0" applyNumberFormat="1" applyFont="1" applyFill="1" applyBorder="1" applyAlignment="1">
      <alignment horizontal="center" vertical="center" wrapText="1"/>
    </xf>
    <xf numFmtId="170" fontId="3" fillId="2" borderId="4" xfId="0" applyNumberFormat="1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49" fontId="1" fillId="2" borderId="16" xfId="0" applyNumberFormat="1" applyFont="1" applyFill="1" applyBorder="1" applyAlignment="1">
      <alignment horizontal="center" vertical="top" shrinkToFit="1"/>
    </xf>
    <xf numFmtId="49" fontId="1" fillId="2" borderId="17" xfId="0" applyNumberFormat="1" applyFont="1" applyFill="1" applyBorder="1" applyAlignment="1">
      <alignment horizontal="center" vertical="top" shrinkToFit="1"/>
    </xf>
    <xf numFmtId="168" fontId="1" fillId="2" borderId="0" xfId="0" applyNumberFormat="1" applyFont="1" applyFill="1" applyBorder="1" applyAlignment="1">
      <alignment horizontal="center" vertical="top" shrinkToFit="1"/>
    </xf>
    <xf numFmtId="168" fontId="1" fillId="2" borderId="18" xfId="0" applyNumberFormat="1" applyFont="1" applyFill="1" applyBorder="1" applyAlignment="1">
      <alignment horizontal="center" vertical="top" shrinkToFit="1"/>
    </xf>
    <xf numFmtId="170" fontId="1" fillId="2" borderId="18" xfId="0" applyNumberFormat="1" applyFont="1" applyFill="1" applyBorder="1" applyAlignment="1">
      <alignment horizontal="center" vertical="top" shrinkToFit="1"/>
    </xf>
    <xf numFmtId="170" fontId="1" fillId="3" borderId="19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170" fontId="3" fillId="2" borderId="0" xfId="0" applyNumberFormat="1" applyFont="1" applyFill="1" applyAlignment="1">
      <alignment/>
    </xf>
    <xf numFmtId="0" fontId="1" fillId="2" borderId="20" xfId="0" applyFont="1" applyFill="1" applyBorder="1" applyAlignment="1">
      <alignment horizontal="left" vertical="top" wrapText="1"/>
    </xf>
    <xf numFmtId="49" fontId="1" fillId="2" borderId="21" xfId="0" applyNumberFormat="1" applyFont="1" applyFill="1" applyBorder="1" applyAlignment="1">
      <alignment horizontal="center" vertical="top" shrinkToFit="1"/>
    </xf>
    <xf numFmtId="168" fontId="1" fillId="2" borderId="21" xfId="0" applyNumberFormat="1" applyFont="1" applyFill="1" applyBorder="1" applyAlignment="1">
      <alignment horizontal="center" vertical="top" shrinkToFit="1"/>
    </xf>
    <xf numFmtId="168" fontId="1" fillId="2" borderId="22" xfId="0" applyNumberFormat="1" applyFont="1" applyFill="1" applyBorder="1" applyAlignment="1">
      <alignment horizontal="center" vertical="top" shrinkToFit="1"/>
    </xf>
    <xf numFmtId="170" fontId="1" fillId="2" borderId="23" xfId="0" applyNumberFormat="1" applyFont="1" applyFill="1" applyBorder="1" applyAlignment="1">
      <alignment horizontal="center" vertical="top" shrinkToFi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170" fontId="1" fillId="2" borderId="26" xfId="0" applyNumberFormat="1" applyFont="1" applyFill="1" applyBorder="1" applyAlignment="1">
      <alignment horizontal="center" vertical="center" wrapText="1"/>
    </xf>
    <xf numFmtId="170" fontId="3" fillId="2" borderId="29" xfId="0" applyNumberFormat="1" applyFont="1" applyFill="1" applyBorder="1" applyAlignment="1">
      <alignment horizontal="center" vertical="center" wrapText="1"/>
    </xf>
    <xf numFmtId="170" fontId="3" fillId="2" borderId="30" xfId="0" applyNumberFormat="1" applyFont="1" applyFill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top" shrinkToFit="1"/>
    </xf>
    <xf numFmtId="170" fontId="3" fillId="2" borderId="1" xfId="0" applyNumberFormat="1" applyFont="1" applyFill="1" applyBorder="1" applyAlignment="1">
      <alignment horizontal="center" vertical="top" shrinkToFit="1"/>
    </xf>
    <xf numFmtId="170" fontId="3" fillId="0" borderId="1" xfId="0" applyNumberFormat="1" applyFont="1" applyFill="1" applyBorder="1" applyAlignment="1">
      <alignment horizontal="center" vertical="top" shrinkToFit="1"/>
    </xf>
    <xf numFmtId="49" fontId="1" fillId="2" borderId="31" xfId="0" applyNumberFormat="1" applyFont="1" applyFill="1" applyBorder="1" applyAlignment="1">
      <alignment horizontal="center" vertical="top" shrinkToFit="1"/>
    </xf>
    <xf numFmtId="168" fontId="1" fillId="2" borderId="31" xfId="0" applyNumberFormat="1" applyFont="1" applyFill="1" applyBorder="1" applyAlignment="1">
      <alignment horizontal="center" vertical="top" shrinkToFit="1"/>
    </xf>
    <xf numFmtId="170" fontId="1" fillId="2" borderId="31" xfId="0" applyNumberFormat="1" applyFont="1" applyFill="1" applyBorder="1" applyAlignment="1">
      <alignment horizontal="center" vertical="top" shrinkToFit="1"/>
    </xf>
    <xf numFmtId="170" fontId="1" fillId="3" borderId="31" xfId="0" applyNumberFormat="1" applyFont="1" applyFill="1" applyBorder="1" applyAlignment="1">
      <alignment horizontal="right" vertical="top" shrinkToFit="1"/>
    </xf>
    <xf numFmtId="170" fontId="1" fillId="2" borderId="32" xfId="0" applyNumberFormat="1" applyFont="1" applyFill="1" applyBorder="1" applyAlignment="1">
      <alignment horizontal="center" vertical="top" shrinkToFit="1"/>
    </xf>
    <xf numFmtId="170" fontId="3" fillId="2" borderId="6" xfId="0" applyNumberFormat="1" applyFont="1" applyFill="1" applyBorder="1" applyAlignment="1">
      <alignment horizontal="center" vertical="top" shrinkToFit="1"/>
    </xf>
    <xf numFmtId="170" fontId="1" fillId="3" borderId="6" xfId="0" applyNumberFormat="1" applyFont="1" applyFill="1" applyBorder="1" applyAlignment="1">
      <alignment horizontal="right" vertical="top" shrinkToFi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12"/>
  <sheetViews>
    <sheetView tabSelected="1" view="pageBreakPreview" zoomScale="60" workbookViewId="0" topLeftCell="A684">
      <selection activeCell="P693" sqref="P693"/>
    </sheetView>
  </sheetViews>
  <sheetFormatPr defaultColWidth="9.00390625" defaultRowHeight="12.75" outlineLevelRow="6"/>
  <cols>
    <col min="1" max="1" width="45.75390625" style="26" customWidth="1"/>
    <col min="2" max="2" width="5.625" style="28" customWidth="1"/>
    <col min="3" max="3" width="5.75390625" style="28" customWidth="1"/>
    <col min="4" max="4" width="12.625" style="28" customWidth="1"/>
    <col min="5" max="5" width="8.75390625" style="28" customWidth="1"/>
    <col min="6" max="6" width="14.375" style="28" hidden="1" customWidth="1"/>
    <col min="7" max="7" width="9.75390625" style="28" hidden="1" customWidth="1"/>
    <col min="8" max="8" width="14.625" style="27" customWidth="1"/>
    <col min="9" max="9" width="0" style="27" hidden="1" customWidth="1"/>
    <col min="10" max="10" width="11.75390625" style="27" hidden="1" customWidth="1"/>
    <col min="11" max="12" width="14.625" style="27" hidden="1" customWidth="1"/>
    <col min="13" max="14" width="0" style="28" hidden="1" customWidth="1"/>
    <col min="15" max="16384" width="9.125" style="28" customWidth="1"/>
  </cols>
  <sheetData>
    <row r="2" spans="2:9" ht="121.5" customHeight="1">
      <c r="B2" s="78" t="s">
        <v>497</v>
      </c>
      <c r="C2" s="78"/>
      <c r="D2" s="78"/>
      <c r="E2" s="78"/>
      <c r="F2" s="78"/>
      <c r="G2" s="78"/>
      <c r="H2" s="78"/>
      <c r="I2" s="78"/>
    </row>
    <row r="4" spans="1:8" ht="66.75" customHeight="1">
      <c r="A4" s="79" t="s">
        <v>498</v>
      </c>
      <c r="B4" s="79"/>
      <c r="C4" s="79"/>
      <c r="D4" s="79"/>
      <c r="E4" s="79"/>
      <c r="F4" s="79"/>
      <c r="G4" s="79"/>
      <c r="H4" s="79"/>
    </row>
    <row r="6" spans="8:12" ht="15.75" thickBot="1">
      <c r="H6" s="27" t="s">
        <v>499</v>
      </c>
      <c r="K6" s="27" t="s">
        <v>336</v>
      </c>
      <c r="L6" s="27" t="s">
        <v>336</v>
      </c>
    </row>
    <row r="7" spans="1:12" ht="88.5" customHeight="1" thickBot="1">
      <c r="A7" s="29" t="s">
        <v>304</v>
      </c>
      <c r="B7" s="30" t="s">
        <v>306</v>
      </c>
      <c r="C7" s="29" t="s">
        <v>307</v>
      </c>
      <c r="D7" s="30" t="s">
        <v>308</v>
      </c>
      <c r="E7" s="29" t="s">
        <v>309</v>
      </c>
      <c r="F7" s="31"/>
      <c r="G7" s="32" t="s">
        <v>310</v>
      </c>
      <c r="H7" s="33" t="s">
        <v>312</v>
      </c>
      <c r="I7" s="34" t="s">
        <v>382</v>
      </c>
      <c r="J7" s="35" t="s">
        <v>383</v>
      </c>
      <c r="K7" s="33" t="s">
        <v>313</v>
      </c>
      <c r="L7" s="33" t="s">
        <v>86</v>
      </c>
    </row>
    <row r="8" spans="1:15" ht="31.5" outlineLevel="1">
      <c r="A8" s="36" t="s">
        <v>454</v>
      </c>
      <c r="B8" s="1" t="s">
        <v>387</v>
      </c>
      <c r="C8" s="1"/>
      <c r="D8" s="1"/>
      <c r="E8" s="1"/>
      <c r="F8" s="2" t="e">
        <f>F9+F27+F46+F52+F70+F76+F110</f>
        <v>#REF!</v>
      </c>
      <c r="G8" s="3" t="e">
        <f>G9+G27+G46+G52+G70+G76</f>
        <v>#REF!</v>
      </c>
      <c r="H8" s="4">
        <f>H9+H27+H46+H52+H70+H76</f>
        <v>43582.3</v>
      </c>
      <c r="I8" s="5"/>
      <c r="J8" s="6">
        <v>40047867.6</v>
      </c>
      <c r="K8" s="4">
        <f>K9+K27+K46+K52+K70+K76</f>
        <v>37600.3</v>
      </c>
      <c r="L8" s="4">
        <f>L9+L27+L46+L52+L70+L76</f>
        <v>38646.799999999996</v>
      </c>
      <c r="M8" s="27"/>
      <c r="N8" s="27"/>
      <c r="O8" s="27"/>
    </row>
    <row r="9" spans="1:12" ht="94.5" outlineLevel="2">
      <c r="A9" s="36" t="s">
        <v>455</v>
      </c>
      <c r="B9" s="1" t="s">
        <v>387</v>
      </c>
      <c r="C9" s="1" t="s">
        <v>391</v>
      </c>
      <c r="D9" s="1"/>
      <c r="E9" s="1"/>
      <c r="F9" s="2"/>
      <c r="G9" s="3">
        <v>0</v>
      </c>
      <c r="H9" s="4">
        <f>H10</f>
        <v>3295.2</v>
      </c>
      <c r="I9" s="5"/>
      <c r="J9" s="6">
        <v>2323300</v>
      </c>
      <c r="K9" s="4">
        <f>K10</f>
        <v>3115.2</v>
      </c>
      <c r="L9" s="4">
        <f>L10</f>
        <v>3218.1</v>
      </c>
    </row>
    <row r="10" spans="1:12" ht="78.75" outlineLevel="3">
      <c r="A10" s="37" t="s">
        <v>460</v>
      </c>
      <c r="B10" s="7" t="s">
        <v>387</v>
      </c>
      <c r="C10" s="7" t="s">
        <v>391</v>
      </c>
      <c r="D10" s="7" t="s">
        <v>392</v>
      </c>
      <c r="E10" s="7"/>
      <c r="F10" s="8"/>
      <c r="G10" s="9"/>
      <c r="H10" s="10">
        <f>H11+H23</f>
        <v>3295.2</v>
      </c>
      <c r="I10" s="11"/>
      <c r="J10" s="6">
        <v>2323300</v>
      </c>
      <c r="K10" s="10">
        <f>K11+K23</f>
        <v>3115.2</v>
      </c>
      <c r="L10" s="10">
        <f>L11+L23</f>
        <v>3218.1</v>
      </c>
    </row>
    <row r="11" spans="1:12" ht="15.75" outlineLevel="4">
      <c r="A11" s="37" t="s">
        <v>457</v>
      </c>
      <c r="B11" s="7" t="s">
        <v>387</v>
      </c>
      <c r="C11" s="7" t="s">
        <v>391</v>
      </c>
      <c r="D11" s="7" t="s">
        <v>393</v>
      </c>
      <c r="E11" s="7"/>
      <c r="F11" s="8"/>
      <c r="G11" s="9"/>
      <c r="H11" s="10">
        <f>H12+H16+H19</f>
        <v>1817.2</v>
      </c>
      <c r="I11" s="10">
        <f>I12+I16+I19</f>
        <v>0</v>
      </c>
      <c r="J11" s="10">
        <f>J12+J16+J19</f>
        <v>0</v>
      </c>
      <c r="K11" s="10">
        <f>K12+K16+K19</f>
        <v>1637.2</v>
      </c>
      <c r="L11" s="10">
        <f>L12+L16+L19</f>
        <v>1740.1</v>
      </c>
    </row>
    <row r="12" spans="1:12" ht="63" outlineLevel="4">
      <c r="A12" s="37" t="s">
        <v>257</v>
      </c>
      <c r="B12" s="7" t="s">
        <v>387</v>
      </c>
      <c r="C12" s="7" t="s">
        <v>391</v>
      </c>
      <c r="D12" s="7" t="s">
        <v>393</v>
      </c>
      <c r="E12" s="7" t="s">
        <v>314</v>
      </c>
      <c r="F12" s="8"/>
      <c r="G12" s="9"/>
      <c r="H12" s="10">
        <f>H13</f>
        <v>1120.8</v>
      </c>
      <c r="I12" s="10">
        <f>I13</f>
        <v>0</v>
      </c>
      <c r="J12" s="10">
        <f>J13</f>
        <v>0</v>
      </c>
      <c r="K12" s="10">
        <f>K13</f>
        <v>1120.8</v>
      </c>
      <c r="L12" s="10">
        <f>L13</f>
        <v>1120.8</v>
      </c>
    </row>
    <row r="13" spans="1:12" ht="31.5" outlineLevel="6">
      <c r="A13" s="37" t="s">
        <v>258</v>
      </c>
      <c r="B13" s="7" t="s">
        <v>387</v>
      </c>
      <c r="C13" s="7" t="s">
        <v>391</v>
      </c>
      <c r="D13" s="7" t="s">
        <v>393</v>
      </c>
      <c r="E13" s="7" t="s">
        <v>190</v>
      </c>
      <c r="F13" s="8"/>
      <c r="G13" s="9"/>
      <c r="H13" s="10">
        <f>SUM(H14:H15)</f>
        <v>1120.8</v>
      </c>
      <c r="I13" s="10">
        <f>SUM(I14:I15)</f>
        <v>0</v>
      </c>
      <c r="J13" s="10">
        <f>SUM(J14:J15)</f>
        <v>0</v>
      </c>
      <c r="K13" s="10">
        <f>SUM(K14:K15)</f>
        <v>1120.8</v>
      </c>
      <c r="L13" s="10">
        <f>SUM(L14:L15)</f>
        <v>1120.8</v>
      </c>
    </row>
    <row r="14" spans="1:12" ht="31.5" outlineLevel="6">
      <c r="A14" s="37" t="s">
        <v>194</v>
      </c>
      <c r="B14" s="7" t="s">
        <v>387</v>
      </c>
      <c r="C14" s="7" t="s">
        <v>391</v>
      </c>
      <c r="D14" s="7" t="s">
        <v>393</v>
      </c>
      <c r="E14" s="7" t="s">
        <v>195</v>
      </c>
      <c r="F14" s="8"/>
      <c r="G14" s="9"/>
      <c r="H14" s="10">
        <v>1118.8</v>
      </c>
      <c r="I14" s="11"/>
      <c r="J14" s="6"/>
      <c r="K14" s="10">
        <v>1118.8</v>
      </c>
      <c r="L14" s="10">
        <v>1118.8</v>
      </c>
    </row>
    <row r="15" spans="1:12" ht="31.5" outlineLevel="6">
      <c r="A15" s="37" t="s">
        <v>196</v>
      </c>
      <c r="B15" s="7" t="s">
        <v>387</v>
      </c>
      <c r="C15" s="7" t="s">
        <v>391</v>
      </c>
      <c r="D15" s="7" t="s">
        <v>393</v>
      </c>
      <c r="E15" s="7" t="s">
        <v>197</v>
      </c>
      <c r="F15" s="8"/>
      <c r="G15" s="9"/>
      <c r="H15" s="10">
        <v>2</v>
      </c>
      <c r="I15" s="11"/>
      <c r="J15" s="6"/>
      <c r="K15" s="10">
        <v>2</v>
      </c>
      <c r="L15" s="10">
        <v>2</v>
      </c>
    </row>
    <row r="16" spans="1:12" ht="31.5" outlineLevel="6">
      <c r="A16" s="37" t="s">
        <v>259</v>
      </c>
      <c r="B16" s="7" t="s">
        <v>387</v>
      </c>
      <c r="C16" s="7" t="s">
        <v>391</v>
      </c>
      <c r="D16" s="7" t="s">
        <v>393</v>
      </c>
      <c r="E16" s="7" t="s">
        <v>315</v>
      </c>
      <c r="F16" s="8"/>
      <c r="G16" s="9"/>
      <c r="H16" s="10">
        <f aca="true" t="shared" si="0" ref="H16:L17">H17</f>
        <v>686</v>
      </c>
      <c r="I16" s="10">
        <f t="shared" si="0"/>
        <v>0</v>
      </c>
      <c r="J16" s="10">
        <f t="shared" si="0"/>
        <v>0</v>
      </c>
      <c r="K16" s="10">
        <f t="shared" si="0"/>
        <v>506</v>
      </c>
      <c r="L16" s="10">
        <f t="shared" si="0"/>
        <v>608.9</v>
      </c>
    </row>
    <row r="17" spans="1:12" ht="31.5" outlineLevel="6">
      <c r="A17" s="37" t="s">
        <v>260</v>
      </c>
      <c r="B17" s="7" t="s">
        <v>387</v>
      </c>
      <c r="C17" s="7" t="s">
        <v>391</v>
      </c>
      <c r="D17" s="7" t="s">
        <v>393</v>
      </c>
      <c r="E17" s="7" t="s">
        <v>201</v>
      </c>
      <c r="F17" s="8"/>
      <c r="G17" s="9"/>
      <c r="H17" s="10">
        <f t="shared" si="0"/>
        <v>686</v>
      </c>
      <c r="I17" s="10">
        <f t="shared" si="0"/>
        <v>0</v>
      </c>
      <c r="J17" s="10">
        <f t="shared" si="0"/>
        <v>0</v>
      </c>
      <c r="K17" s="10">
        <f t="shared" si="0"/>
        <v>506</v>
      </c>
      <c r="L17" s="10">
        <f t="shared" si="0"/>
        <v>608.9</v>
      </c>
    </row>
    <row r="18" spans="1:12" ht="31.5" outlineLevel="6">
      <c r="A18" s="37" t="s">
        <v>261</v>
      </c>
      <c r="B18" s="7" t="s">
        <v>387</v>
      </c>
      <c r="C18" s="7" t="s">
        <v>391</v>
      </c>
      <c r="D18" s="7" t="s">
        <v>393</v>
      </c>
      <c r="E18" s="7" t="s">
        <v>202</v>
      </c>
      <c r="F18" s="8"/>
      <c r="G18" s="9"/>
      <c r="H18" s="10">
        <f>681.4+4.6</f>
        <v>686</v>
      </c>
      <c r="I18" s="11"/>
      <c r="J18" s="6"/>
      <c r="K18" s="10">
        <f>501.4+4.6</f>
        <v>506</v>
      </c>
      <c r="L18" s="10">
        <f>604.3+4.6</f>
        <v>608.9</v>
      </c>
    </row>
    <row r="19" spans="1:12" ht="15.75" outlineLevel="6">
      <c r="A19" s="37" t="s">
        <v>241</v>
      </c>
      <c r="B19" s="7" t="s">
        <v>387</v>
      </c>
      <c r="C19" s="7" t="s">
        <v>391</v>
      </c>
      <c r="D19" s="7" t="s">
        <v>393</v>
      </c>
      <c r="E19" s="7" t="s">
        <v>242</v>
      </c>
      <c r="F19" s="8"/>
      <c r="G19" s="9"/>
      <c r="H19" s="10">
        <f>H20</f>
        <v>10.4</v>
      </c>
      <c r="I19" s="10">
        <f>I20</f>
        <v>0</v>
      </c>
      <c r="J19" s="10">
        <f>J20</f>
        <v>0</v>
      </c>
      <c r="K19" s="10">
        <f>K20</f>
        <v>10.4</v>
      </c>
      <c r="L19" s="10">
        <f>L20</f>
        <v>10.4</v>
      </c>
    </row>
    <row r="20" spans="1:12" ht="31.5" outlineLevel="6">
      <c r="A20" s="37" t="s">
        <v>316</v>
      </c>
      <c r="B20" s="7" t="s">
        <v>387</v>
      </c>
      <c r="C20" s="7" t="s">
        <v>391</v>
      </c>
      <c r="D20" s="7" t="s">
        <v>393</v>
      </c>
      <c r="E20" s="7" t="s">
        <v>198</v>
      </c>
      <c r="F20" s="8"/>
      <c r="G20" s="9"/>
      <c r="H20" s="10">
        <f>H21+H22</f>
        <v>10.4</v>
      </c>
      <c r="I20" s="10">
        <f>I21+I22</f>
        <v>0</v>
      </c>
      <c r="J20" s="10">
        <f>J21+J22</f>
        <v>0</v>
      </c>
      <c r="K20" s="10">
        <f>K21+K22</f>
        <v>10.4</v>
      </c>
      <c r="L20" s="10">
        <f>L21+L22</f>
        <v>10.4</v>
      </c>
    </row>
    <row r="21" spans="1:12" ht="31.5" outlineLevel="6">
      <c r="A21" s="37" t="s">
        <v>191</v>
      </c>
      <c r="B21" s="7" t="s">
        <v>387</v>
      </c>
      <c r="C21" s="7" t="s">
        <v>391</v>
      </c>
      <c r="D21" s="7" t="s">
        <v>393</v>
      </c>
      <c r="E21" s="7" t="s">
        <v>193</v>
      </c>
      <c r="F21" s="8"/>
      <c r="G21" s="9"/>
      <c r="H21" s="10">
        <v>0.5</v>
      </c>
      <c r="I21" s="11"/>
      <c r="J21" s="6"/>
      <c r="K21" s="10">
        <v>0.5</v>
      </c>
      <c r="L21" s="10">
        <v>0.5</v>
      </c>
    </row>
    <row r="22" spans="1:12" ht="31.5" outlineLevel="6">
      <c r="A22" s="37" t="s">
        <v>199</v>
      </c>
      <c r="B22" s="7" t="s">
        <v>387</v>
      </c>
      <c r="C22" s="7" t="s">
        <v>391</v>
      </c>
      <c r="D22" s="7" t="s">
        <v>393</v>
      </c>
      <c r="E22" s="7" t="s">
        <v>200</v>
      </c>
      <c r="F22" s="8"/>
      <c r="G22" s="9"/>
      <c r="H22" s="10">
        <v>9.9</v>
      </c>
      <c r="I22" s="11"/>
      <c r="J22" s="6"/>
      <c r="K22" s="10">
        <v>9.9</v>
      </c>
      <c r="L22" s="10">
        <v>9.9</v>
      </c>
    </row>
    <row r="23" spans="1:12" ht="31.5" outlineLevel="4">
      <c r="A23" s="37" t="s">
        <v>459</v>
      </c>
      <c r="B23" s="7" t="s">
        <v>387</v>
      </c>
      <c r="C23" s="7" t="s">
        <v>391</v>
      </c>
      <c r="D23" s="7" t="s">
        <v>394</v>
      </c>
      <c r="E23" s="7"/>
      <c r="F23" s="8"/>
      <c r="G23" s="9"/>
      <c r="H23" s="10">
        <f>H25</f>
        <v>1478</v>
      </c>
      <c r="I23" s="11"/>
      <c r="J23" s="6">
        <v>855100</v>
      </c>
      <c r="K23" s="10">
        <f>K25</f>
        <v>1478</v>
      </c>
      <c r="L23" s="10">
        <f>L25</f>
        <v>1478</v>
      </c>
    </row>
    <row r="24" spans="1:12" ht="63" outlineLevel="4">
      <c r="A24" s="37" t="s">
        <v>257</v>
      </c>
      <c r="B24" s="7" t="s">
        <v>387</v>
      </c>
      <c r="C24" s="7" t="s">
        <v>391</v>
      </c>
      <c r="D24" s="7" t="s">
        <v>394</v>
      </c>
      <c r="E24" s="7" t="s">
        <v>314</v>
      </c>
      <c r="F24" s="8"/>
      <c r="G24" s="9"/>
      <c r="H24" s="10">
        <f aca="true" t="shared" si="1" ref="H24:L25">H25</f>
        <v>1478</v>
      </c>
      <c r="I24" s="10">
        <f t="shared" si="1"/>
        <v>0</v>
      </c>
      <c r="J24" s="10">
        <f t="shared" si="1"/>
        <v>0</v>
      </c>
      <c r="K24" s="10">
        <f t="shared" si="1"/>
        <v>1478</v>
      </c>
      <c r="L24" s="10">
        <f t="shared" si="1"/>
        <v>1478</v>
      </c>
    </row>
    <row r="25" spans="1:12" ht="31.5" outlineLevel="6">
      <c r="A25" s="37" t="s">
        <v>258</v>
      </c>
      <c r="B25" s="7" t="s">
        <v>387</v>
      </c>
      <c r="C25" s="7" t="s">
        <v>391</v>
      </c>
      <c r="D25" s="7" t="s">
        <v>394</v>
      </c>
      <c r="E25" s="7" t="s">
        <v>190</v>
      </c>
      <c r="F25" s="8"/>
      <c r="G25" s="9"/>
      <c r="H25" s="10">
        <f t="shared" si="1"/>
        <v>1478</v>
      </c>
      <c r="I25" s="10">
        <f t="shared" si="1"/>
        <v>0</v>
      </c>
      <c r="J25" s="10">
        <f t="shared" si="1"/>
        <v>0</v>
      </c>
      <c r="K25" s="10">
        <f t="shared" si="1"/>
        <v>1478</v>
      </c>
      <c r="L25" s="10">
        <f t="shared" si="1"/>
        <v>1478</v>
      </c>
    </row>
    <row r="26" spans="1:12" ht="31.5" outlineLevel="6">
      <c r="A26" s="37" t="s">
        <v>194</v>
      </c>
      <c r="B26" s="7" t="s">
        <v>387</v>
      </c>
      <c r="C26" s="7" t="s">
        <v>391</v>
      </c>
      <c r="D26" s="7" t="s">
        <v>394</v>
      </c>
      <c r="E26" s="7" t="s">
        <v>195</v>
      </c>
      <c r="F26" s="8"/>
      <c r="G26" s="9"/>
      <c r="H26" s="10">
        <v>1478</v>
      </c>
      <c r="I26" s="11"/>
      <c r="J26" s="6"/>
      <c r="K26" s="10">
        <v>1478</v>
      </c>
      <c r="L26" s="10">
        <v>1478</v>
      </c>
    </row>
    <row r="27" spans="1:12" ht="94.5" outlineLevel="2">
      <c r="A27" s="37" t="s">
        <v>458</v>
      </c>
      <c r="B27" s="1" t="s">
        <v>387</v>
      </c>
      <c r="C27" s="1" t="s">
        <v>396</v>
      </c>
      <c r="D27" s="1"/>
      <c r="E27" s="1"/>
      <c r="F27" s="2" t="e">
        <f>F28+#REF!</f>
        <v>#REF!</v>
      </c>
      <c r="G27" s="3" t="e">
        <f>G28+#REF!</f>
        <v>#REF!</v>
      </c>
      <c r="H27" s="4">
        <f>H28</f>
        <v>23844</v>
      </c>
      <c r="I27" s="4">
        <f>I28</f>
        <v>0</v>
      </c>
      <c r="J27" s="4">
        <f>J28</f>
        <v>28624297.39</v>
      </c>
      <c r="K27" s="4">
        <f>K28</f>
        <v>22027.5</v>
      </c>
      <c r="L27" s="4">
        <f>L28</f>
        <v>22970.3</v>
      </c>
    </row>
    <row r="28" spans="1:12" ht="78.75" outlineLevel="3">
      <c r="A28" s="37" t="s">
        <v>460</v>
      </c>
      <c r="B28" s="7" t="s">
        <v>387</v>
      </c>
      <c r="C28" s="7" t="s">
        <v>396</v>
      </c>
      <c r="D28" s="7" t="s">
        <v>392</v>
      </c>
      <c r="E28" s="7"/>
      <c r="F28" s="8"/>
      <c r="G28" s="9">
        <f>G29+G42</f>
        <v>75</v>
      </c>
      <c r="H28" s="10">
        <f>H29+H42</f>
        <v>23844</v>
      </c>
      <c r="I28" s="11"/>
      <c r="J28" s="6">
        <v>28624297.39</v>
      </c>
      <c r="K28" s="10">
        <f>K29+K42</f>
        <v>22027.5</v>
      </c>
      <c r="L28" s="10">
        <f>L29+L42</f>
        <v>22970.3</v>
      </c>
    </row>
    <row r="29" spans="1:12" ht="15.75" outlineLevel="4">
      <c r="A29" s="37" t="s">
        <v>457</v>
      </c>
      <c r="B29" s="7" t="s">
        <v>387</v>
      </c>
      <c r="C29" s="7" t="s">
        <v>396</v>
      </c>
      <c r="D29" s="7" t="s">
        <v>393</v>
      </c>
      <c r="E29" s="7"/>
      <c r="F29" s="8"/>
      <c r="G29" s="9">
        <f>G30</f>
        <v>75</v>
      </c>
      <c r="H29" s="10">
        <f>H30</f>
        <v>22941.5</v>
      </c>
      <c r="I29" s="11"/>
      <c r="J29" s="6">
        <v>27715597.39</v>
      </c>
      <c r="K29" s="10">
        <f>K30</f>
        <v>21125</v>
      </c>
      <c r="L29" s="10">
        <f>L30</f>
        <v>22067.8</v>
      </c>
    </row>
    <row r="30" spans="1:12" ht="31.5" outlineLevel="5">
      <c r="A30" s="37" t="s">
        <v>461</v>
      </c>
      <c r="B30" s="7" t="s">
        <v>387</v>
      </c>
      <c r="C30" s="7" t="s">
        <v>396</v>
      </c>
      <c r="D30" s="7" t="s">
        <v>397</v>
      </c>
      <c r="E30" s="7"/>
      <c r="F30" s="8"/>
      <c r="G30" s="9">
        <f>G32</f>
        <v>75</v>
      </c>
      <c r="H30" s="10">
        <f>H31+H35+H38</f>
        <v>22941.5</v>
      </c>
      <c r="I30" s="10">
        <f>I31+I35+I38</f>
        <v>0</v>
      </c>
      <c r="J30" s="10">
        <f>J31+J35+J38</f>
        <v>0</v>
      </c>
      <c r="K30" s="10">
        <f>K31+K35+K38</f>
        <v>21125</v>
      </c>
      <c r="L30" s="10">
        <f>L31+L35+L38</f>
        <v>22067.8</v>
      </c>
    </row>
    <row r="31" spans="1:12" ht="63" outlineLevel="5">
      <c r="A31" s="37" t="s">
        <v>257</v>
      </c>
      <c r="B31" s="7" t="s">
        <v>387</v>
      </c>
      <c r="C31" s="7" t="s">
        <v>396</v>
      </c>
      <c r="D31" s="7" t="s">
        <v>397</v>
      </c>
      <c r="E31" s="7" t="s">
        <v>314</v>
      </c>
      <c r="F31" s="8"/>
      <c r="G31" s="9"/>
      <c r="H31" s="10">
        <f>H32</f>
        <v>16584.1</v>
      </c>
      <c r="I31" s="10">
        <f>I32</f>
        <v>0</v>
      </c>
      <c r="J31" s="10">
        <f>J32</f>
        <v>0</v>
      </c>
      <c r="K31" s="10">
        <f>K32</f>
        <v>16584.1</v>
      </c>
      <c r="L31" s="10">
        <f>L32</f>
        <v>16584.1</v>
      </c>
    </row>
    <row r="32" spans="1:12" ht="31.5" outlineLevel="6">
      <c r="A32" s="37" t="s">
        <v>258</v>
      </c>
      <c r="B32" s="7" t="s">
        <v>387</v>
      </c>
      <c r="C32" s="7" t="s">
        <v>396</v>
      </c>
      <c r="D32" s="7" t="s">
        <v>397</v>
      </c>
      <c r="E32" s="7" t="s">
        <v>190</v>
      </c>
      <c r="F32" s="8"/>
      <c r="G32" s="9">
        <v>75</v>
      </c>
      <c r="H32" s="10">
        <f>H33+H34</f>
        <v>16584.1</v>
      </c>
      <c r="I32" s="10">
        <f>I33+I34</f>
        <v>0</v>
      </c>
      <c r="J32" s="10">
        <f>J33+J34</f>
        <v>0</v>
      </c>
      <c r="K32" s="10">
        <f>K33+K34</f>
        <v>16584.1</v>
      </c>
      <c r="L32" s="10">
        <f>L33+L34</f>
        <v>16584.1</v>
      </c>
    </row>
    <row r="33" spans="1:12" ht="31.5" outlineLevel="6">
      <c r="A33" s="37" t="s">
        <v>194</v>
      </c>
      <c r="B33" s="7" t="s">
        <v>387</v>
      </c>
      <c r="C33" s="7" t="s">
        <v>396</v>
      </c>
      <c r="D33" s="7" t="s">
        <v>397</v>
      </c>
      <c r="E33" s="7" t="s">
        <v>195</v>
      </c>
      <c r="F33" s="8"/>
      <c r="G33" s="9"/>
      <c r="H33" s="10">
        <v>16564.1</v>
      </c>
      <c r="I33" s="11"/>
      <c r="J33" s="6"/>
      <c r="K33" s="10">
        <v>16564.1</v>
      </c>
      <c r="L33" s="10">
        <v>16564.1</v>
      </c>
    </row>
    <row r="34" spans="1:12" ht="31.5" outlineLevel="6">
      <c r="A34" s="37" t="s">
        <v>196</v>
      </c>
      <c r="B34" s="7" t="s">
        <v>387</v>
      </c>
      <c r="C34" s="7" t="s">
        <v>396</v>
      </c>
      <c r="D34" s="7" t="s">
        <v>397</v>
      </c>
      <c r="E34" s="7" t="s">
        <v>197</v>
      </c>
      <c r="F34" s="8"/>
      <c r="G34" s="9"/>
      <c r="H34" s="10">
        <v>20</v>
      </c>
      <c r="I34" s="11"/>
      <c r="J34" s="6"/>
      <c r="K34" s="10">
        <v>20</v>
      </c>
      <c r="L34" s="10">
        <v>20</v>
      </c>
    </row>
    <row r="35" spans="1:12" ht="31.5" outlineLevel="6">
      <c r="A35" s="37" t="s">
        <v>259</v>
      </c>
      <c r="B35" s="7" t="s">
        <v>387</v>
      </c>
      <c r="C35" s="7" t="s">
        <v>396</v>
      </c>
      <c r="D35" s="7" t="s">
        <v>397</v>
      </c>
      <c r="E35" s="7" t="s">
        <v>315</v>
      </c>
      <c r="F35" s="8"/>
      <c r="G35" s="9"/>
      <c r="H35" s="10">
        <f aca="true" t="shared" si="2" ref="H35:L36">H36</f>
        <v>5980.9</v>
      </c>
      <c r="I35" s="10">
        <f t="shared" si="2"/>
        <v>0</v>
      </c>
      <c r="J35" s="10">
        <f t="shared" si="2"/>
        <v>0</v>
      </c>
      <c r="K35" s="10">
        <f t="shared" si="2"/>
        <v>4164.4</v>
      </c>
      <c r="L35" s="10">
        <f t="shared" si="2"/>
        <v>5107.2</v>
      </c>
    </row>
    <row r="36" spans="1:12" ht="31.5" outlineLevel="6">
      <c r="A36" s="37" t="s">
        <v>260</v>
      </c>
      <c r="B36" s="7" t="s">
        <v>387</v>
      </c>
      <c r="C36" s="7" t="s">
        <v>396</v>
      </c>
      <c r="D36" s="7" t="s">
        <v>397</v>
      </c>
      <c r="E36" s="7" t="s">
        <v>201</v>
      </c>
      <c r="F36" s="8"/>
      <c r="G36" s="9"/>
      <c r="H36" s="10">
        <f t="shared" si="2"/>
        <v>5980.9</v>
      </c>
      <c r="I36" s="10">
        <f t="shared" si="2"/>
        <v>0</v>
      </c>
      <c r="J36" s="10">
        <f t="shared" si="2"/>
        <v>0</v>
      </c>
      <c r="K36" s="10">
        <f t="shared" si="2"/>
        <v>4164.4</v>
      </c>
      <c r="L36" s="10">
        <f t="shared" si="2"/>
        <v>5107.2</v>
      </c>
    </row>
    <row r="37" spans="1:12" ht="31.5" outlineLevel="6">
      <c r="A37" s="37" t="s">
        <v>261</v>
      </c>
      <c r="B37" s="7" t="s">
        <v>387</v>
      </c>
      <c r="C37" s="7" t="s">
        <v>396</v>
      </c>
      <c r="D37" s="7" t="s">
        <v>397</v>
      </c>
      <c r="E37" s="7" t="s">
        <v>202</v>
      </c>
      <c r="F37" s="8"/>
      <c r="G37" s="9"/>
      <c r="H37" s="10">
        <f>5220.2+760.7</f>
        <v>5980.9</v>
      </c>
      <c r="I37" s="11"/>
      <c r="J37" s="6"/>
      <c r="K37" s="10">
        <f>3940.1+224.3</f>
        <v>4164.4</v>
      </c>
      <c r="L37" s="10">
        <f>4576.3+530.9</f>
        <v>5107.2</v>
      </c>
    </row>
    <row r="38" spans="1:12" ht="15.75" outlineLevel="6">
      <c r="A38" s="37" t="s">
        <v>241</v>
      </c>
      <c r="B38" s="7" t="s">
        <v>387</v>
      </c>
      <c r="C38" s="7" t="s">
        <v>396</v>
      </c>
      <c r="D38" s="7" t="s">
        <v>397</v>
      </c>
      <c r="E38" s="7" t="s">
        <v>242</v>
      </c>
      <c r="F38" s="8"/>
      <c r="G38" s="9"/>
      <c r="H38" s="10">
        <f>H39</f>
        <v>376.5</v>
      </c>
      <c r="I38" s="10">
        <f>I39</f>
        <v>0</v>
      </c>
      <c r="J38" s="10">
        <f>J39</f>
        <v>0</v>
      </c>
      <c r="K38" s="10">
        <f>K39</f>
        <v>376.5</v>
      </c>
      <c r="L38" s="10">
        <f>L39</f>
        <v>376.5</v>
      </c>
    </row>
    <row r="39" spans="1:12" ht="31.5" outlineLevel="6">
      <c r="A39" s="37" t="s">
        <v>316</v>
      </c>
      <c r="B39" s="7" t="s">
        <v>387</v>
      </c>
      <c r="C39" s="7" t="s">
        <v>396</v>
      </c>
      <c r="D39" s="7" t="s">
        <v>397</v>
      </c>
      <c r="E39" s="7" t="s">
        <v>198</v>
      </c>
      <c r="F39" s="8"/>
      <c r="G39" s="9"/>
      <c r="H39" s="10">
        <f>H40+H41</f>
        <v>376.5</v>
      </c>
      <c r="I39" s="10">
        <f>I40+I41</f>
        <v>0</v>
      </c>
      <c r="J39" s="10">
        <f>J40+J41</f>
        <v>0</v>
      </c>
      <c r="K39" s="10">
        <f>K40+K41</f>
        <v>376.5</v>
      </c>
      <c r="L39" s="10">
        <f>L40+L41</f>
        <v>376.5</v>
      </c>
    </row>
    <row r="40" spans="1:12" ht="31.5" outlineLevel="6">
      <c r="A40" s="37" t="s">
        <v>191</v>
      </c>
      <c r="B40" s="7" t="s">
        <v>387</v>
      </c>
      <c r="C40" s="7" t="s">
        <v>396</v>
      </c>
      <c r="D40" s="7" t="s">
        <v>397</v>
      </c>
      <c r="E40" s="7" t="s">
        <v>193</v>
      </c>
      <c r="F40" s="8"/>
      <c r="G40" s="9"/>
      <c r="H40" s="10">
        <v>303.3</v>
      </c>
      <c r="I40" s="11"/>
      <c r="J40" s="6"/>
      <c r="K40" s="10">
        <v>303.3</v>
      </c>
      <c r="L40" s="10">
        <v>303.3</v>
      </c>
    </row>
    <row r="41" spans="1:12" ht="31.5" outlineLevel="6">
      <c r="A41" s="37" t="s">
        <v>199</v>
      </c>
      <c r="B41" s="7" t="s">
        <v>387</v>
      </c>
      <c r="C41" s="7" t="s">
        <v>396</v>
      </c>
      <c r="D41" s="7" t="s">
        <v>397</v>
      </c>
      <c r="E41" s="7" t="s">
        <v>200</v>
      </c>
      <c r="F41" s="8"/>
      <c r="G41" s="9"/>
      <c r="H41" s="10">
        <v>73.2</v>
      </c>
      <c r="I41" s="11"/>
      <c r="J41" s="6"/>
      <c r="K41" s="10">
        <v>73.2</v>
      </c>
      <c r="L41" s="10">
        <v>73.2</v>
      </c>
    </row>
    <row r="42" spans="1:12" ht="63" outlineLevel="4">
      <c r="A42" s="37" t="s">
        <v>462</v>
      </c>
      <c r="B42" s="7" t="s">
        <v>387</v>
      </c>
      <c r="C42" s="7" t="s">
        <v>396</v>
      </c>
      <c r="D42" s="7" t="s">
        <v>398</v>
      </c>
      <c r="E42" s="7"/>
      <c r="F42" s="8"/>
      <c r="G42" s="9"/>
      <c r="H42" s="10">
        <f>H44</f>
        <v>902.5</v>
      </c>
      <c r="I42" s="11"/>
      <c r="J42" s="6">
        <v>908700</v>
      </c>
      <c r="K42" s="10">
        <f>K44</f>
        <v>902.5</v>
      </c>
      <c r="L42" s="10">
        <f>L44</f>
        <v>902.5</v>
      </c>
    </row>
    <row r="43" spans="1:12" ht="63" outlineLevel="4">
      <c r="A43" s="37" t="s">
        <v>257</v>
      </c>
      <c r="B43" s="7" t="s">
        <v>387</v>
      </c>
      <c r="C43" s="7" t="s">
        <v>396</v>
      </c>
      <c r="D43" s="7" t="s">
        <v>398</v>
      </c>
      <c r="E43" s="7" t="s">
        <v>314</v>
      </c>
      <c r="F43" s="8"/>
      <c r="G43" s="9"/>
      <c r="H43" s="10">
        <f aca="true" t="shared" si="3" ref="H43:L44">H44</f>
        <v>902.5</v>
      </c>
      <c r="I43" s="10">
        <f t="shared" si="3"/>
        <v>0</v>
      </c>
      <c r="J43" s="10">
        <f t="shared" si="3"/>
        <v>0</v>
      </c>
      <c r="K43" s="10">
        <f t="shared" si="3"/>
        <v>902.5</v>
      </c>
      <c r="L43" s="10">
        <f t="shared" si="3"/>
        <v>902.5</v>
      </c>
    </row>
    <row r="44" spans="1:12" ht="31.5" outlineLevel="6">
      <c r="A44" s="37" t="s">
        <v>258</v>
      </c>
      <c r="B44" s="7" t="s">
        <v>387</v>
      </c>
      <c r="C44" s="7" t="s">
        <v>396</v>
      </c>
      <c r="D44" s="7" t="s">
        <v>398</v>
      </c>
      <c r="E44" s="7" t="s">
        <v>190</v>
      </c>
      <c r="F44" s="8"/>
      <c r="G44" s="9"/>
      <c r="H44" s="10">
        <f t="shared" si="3"/>
        <v>902.5</v>
      </c>
      <c r="I44" s="10">
        <f t="shared" si="3"/>
        <v>0</v>
      </c>
      <c r="J44" s="10">
        <f t="shared" si="3"/>
        <v>0</v>
      </c>
      <c r="K44" s="10">
        <f t="shared" si="3"/>
        <v>902.5</v>
      </c>
      <c r="L44" s="10">
        <f t="shared" si="3"/>
        <v>902.5</v>
      </c>
    </row>
    <row r="45" spans="1:12" ht="31.5" outlineLevel="6">
      <c r="A45" s="37" t="s">
        <v>194</v>
      </c>
      <c r="B45" s="7" t="s">
        <v>387</v>
      </c>
      <c r="C45" s="7" t="s">
        <v>396</v>
      </c>
      <c r="D45" s="7" t="s">
        <v>398</v>
      </c>
      <c r="E45" s="7" t="s">
        <v>195</v>
      </c>
      <c r="F45" s="8"/>
      <c r="G45" s="9"/>
      <c r="H45" s="10">
        <v>902.5</v>
      </c>
      <c r="I45" s="11"/>
      <c r="J45" s="6"/>
      <c r="K45" s="10">
        <v>902.5</v>
      </c>
      <c r="L45" s="10">
        <v>902.5</v>
      </c>
    </row>
    <row r="46" spans="1:12" ht="15.75" outlineLevel="2">
      <c r="A46" s="37" t="s">
        <v>463</v>
      </c>
      <c r="B46" s="1" t="s">
        <v>387</v>
      </c>
      <c r="C46" s="1" t="s">
        <v>401</v>
      </c>
      <c r="D46" s="1"/>
      <c r="E46" s="1"/>
      <c r="F46" s="2"/>
      <c r="G46" s="3"/>
      <c r="H46" s="4">
        <f>H47</f>
        <v>19.4</v>
      </c>
      <c r="I46" s="5"/>
      <c r="J46" s="6">
        <v>13800</v>
      </c>
      <c r="K46" s="4">
        <f aca="true" t="shared" si="4" ref="K46:L48">K47</f>
        <v>0</v>
      </c>
      <c r="L46" s="4">
        <f t="shared" si="4"/>
        <v>0</v>
      </c>
    </row>
    <row r="47" spans="1:12" ht="31.5" outlineLevel="3">
      <c r="A47" s="37" t="s">
        <v>464</v>
      </c>
      <c r="B47" s="7" t="s">
        <v>387</v>
      </c>
      <c r="C47" s="7" t="s">
        <v>401</v>
      </c>
      <c r="D47" s="7" t="s">
        <v>402</v>
      </c>
      <c r="E47" s="7"/>
      <c r="F47" s="8"/>
      <c r="G47" s="9"/>
      <c r="H47" s="10">
        <f>H48</f>
        <v>19.4</v>
      </c>
      <c r="I47" s="11"/>
      <c r="J47" s="6">
        <v>13800</v>
      </c>
      <c r="K47" s="10">
        <f t="shared" si="4"/>
        <v>0</v>
      </c>
      <c r="L47" s="10">
        <f t="shared" si="4"/>
        <v>0</v>
      </c>
    </row>
    <row r="48" spans="1:12" ht="94.5" outlineLevel="4">
      <c r="A48" s="37" t="s">
        <v>465</v>
      </c>
      <c r="B48" s="7" t="s">
        <v>387</v>
      </c>
      <c r="C48" s="7" t="s">
        <v>401</v>
      </c>
      <c r="D48" s="7" t="s">
        <v>403</v>
      </c>
      <c r="E48" s="7"/>
      <c r="F48" s="8"/>
      <c r="G48" s="9"/>
      <c r="H48" s="10">
        <f>H49</f>
        <v>19.4</v>
      </c>
      <c r="I48" s="10">
        <f>I49</f>
        <v>0</v>
      </c>
      <c r="J48" s="10">
        <f>J49</f>
        <v>13800</v>
      </c>
      <c r="K48" s="10">
        <f t="shared" si="4"/>
        <v>0</v>
      </c>
      <c r="L48" s="10">
        <f t="shared" si="4"/>
        <v>0</v>
      </c>
    </row>
    <row r="49" spans="1:12" ht="31.5" outlineLevel="4">
      <c r="A49" s="37" t="s">
        <v>259</v>
      </c>
      <c r="B49" s="7" t="s">
        <v>387</v>
      </c>
      <c r="C49" s="7" t="s">
        <v>401</v>
      </c>
      <c r="D49" s="7" t="s">
        <v>403</v>
      </c>
      <c r="E49" s="7" t="s">
        <v>315</v>
      </c>
      <c r="F49" s="8"/>
      <c r="G49" s="9"/>
      <c r="H49" s="10">
        <f>H50</f>
        <v>19.4</v>
      </c>
      <c r="I49" s="10">
        <f>I50</f>
        <v>0</v>
      </c>
      <c r="J49" s="10">
        <f>J50</f>
        <v>13800</v>
      </c>
      <c r="K49" s="10">
        <f>K50</f>
        <v>0</v>
      </c>
      <c r="L49" s="10">
        <f>L50</f>
        <v>0</v>
      </c>
    </row>
    <row r="50" spans="1:12" ht="31.5" outlineLevel="6">
      <c r="A50" s="37" t="s">
        <v>260</v>
      </c>
      <c r="B50" s="7" t="s">
        <v>387</v>
      </c>
      <c r="C50" s="7" t="s">
        <v>401</v>
      </c>
      <c r="D50" s="7" t="s">
        <v>403</v>
      </c>
      <c r="E50" s="7" t="s">
        <v>201</v>
      </c>
      <c r="F50" s="8"/>
      <c r="G50" s="9"/>
      <c r="H50" s="10">
        <f>H51</f>
        <v>19.4</v>
      </c>
      <c r="I50" s="11"/>
      <c r="J50" s="6">
        <v>13800</v>
      </c>
      <c r="K50" s="10">
        <v>0</v>
      </c>
      <c r="L50" s="10">
        <v>0</v>
      </c>
    </row>
    <row r="51" spans="1:12" ht="31.5" outlineLevel="6">
      <c r="A51" s="37" t="s">
        <v>261</v>
      </c>
      <c r="B51" s="7" t="s">
        <v>387</v>
      </c>
      <c r="C51" s="7" t="s">
        <v>401</v>
      </c>
      <c r="D51" s="7" t="s">
        <v>403</v>
      </c>
      <c r="E51" s="7" t="s">
        <v>202</v>
      </c>
      <c r="F51" s="8"/>
      <c r="G51" s="9"/>
      <c r="H51" s="10">
        <v>19.4</v>
      </c>
      <c r="I51" s="11"/>
      <c r="J51" s="6"/>
      <c r="K51" s="10"/>
      <c r="L51" s="10"/>
    </row>
    <row r="52" spans="1:12" ht="78.75" outlineLevel="2">
      <c r="A52" s="37" t="s">
        <v>466</v>
      </c>
      <c r="B52" s="1" t="s">
        <v>387</v>
      </c>
      <c r="C52" s="1" t="s">
        <v>404</v>
      </c>
      <c r="D52" s="1"/>
      <c r="E52" s="1"/>
      <c r="F52" s="2"/>
      <c r="G52" s="3"/>
      <c r="H52" s="4">
        <f>H53+H66</f>
        <v>6852.299999999999</v>
      </c>
      <c r="I52" s="5"/>
      <c r="J52" s="6">
        <v>1444000</v>
      </c>
      <c r="K52" s="4">
        <f>K53+K66</f>
        <v>6877.2</v>
      </c>
      <c r="L52" s="4">
        <f>L53+L66</f>
        <v>6877</v>
      </c>
    </row>
    <row r="53" spans="1:12" ht="78.75" outlineLevel="3">
      <c r="A53" s="37" t="s">
        <v>460</v>
      </c>
      <c r="B53" s="7" t="s">
        <v>387</v>
      </c>
      <c r="C53" s="7" t="s">
        <v>404</v>
      </c>
      <c r="D53" s="7" t="s">
        <v>392</v>
      </c>
      <c r="E53" s="7"/>
      <c r="F53" s="8"/>
      <c r="G53" s="9"/>
      <c r="H53" s="10">
        <f>H54</f>
        <v>5837.499999999999</v>
      </c>
      <c r="I53" s="10">
        <f>I54</f>
        <v>0</v>
      </c>
      <c r="J53" s="10">
        <f>J54</f>
        <v>0</v>
      </c>
      <c r="K53" s="10">
        <f>K54</f>
        <v>5862.4</v>
      </c>
      <c r="L53" s="10">
        <f>L54</f>
        <v>5862.2</v>
      </c>
    </row>
    <row r="54" spans="1:12" ht="15.75" outlineLevel="4">
      <c r="A54" s="37" t="s">
        <v>457</v>
      </c>
      <c r="B54" s="7" t="s">
        <v>387</v>
      </c>
      <c r="C54" s="7" t="s">
        <v>404</v>
      </c>
      <c r="D54" s="7" t="s">
        <v>393</v>
      </c>
      <c r="E54" s="7"/>
      <c r="F54" s="8"/>
      <c r="G54" s="9"/>
      <c r="H54" s="10">
        <f>H55+H59+H62</f>
        <v>5837.499999999999</v>
      </c>
      <c r="I54" s="10">
        <f>I55+I59+I62</f>
        <v>0</v>
      </c>
      <c r="J54" s="10">
        <f>J55+J59+J62</f>
        <v>0</v>
      </c>
      <c r="K54" s="10">
        <f>K55+K59+K62</f>
        <v>5862.4</v>
      </c>
      <c r="L54" s="10">
        <f>L55+L59+L62</f>
        <v>5862.2</v>
      </c>
    </row>
    <row r="55" spans="1:12" ht="63" outlineLevel="4">
      <c r="A55" s="37" t="s">
        <v>257</v>
      </c>
      <c r="B55" s="7"/>
      <c r="C55" s="7"/>
      <c r="D55" s="7"/>
      <c r="E55" s="7" t="s">
        <v>314</v>
      </c>
      <c r="F55" s="8"/>
      <c r="G55" s="9"/>
      <c r="H55" s="10">
        <f>H56</f>
        <v>4461.2</v>
      </c>
      <c r="I55" s="10">
        <f>I56</f>
        <v>0</v>
      </c>
      <c r="J55" s="10">
        <f>J56</f>
        <v>0</v>
      </c>
      <c r="K55" s="10">
        <f>K56</f>
        <v>4461.2</v>
      </c>
      <c r="L55" s="10">
        <f>L56</f>
        <v>4461.2</v>
      </c>
    </row>
    <row r="56" spans="1:12" ht="31.5" outlineLevel="6">
      <c r="A56" s="37" t="s">
        <v>258</v>
      </c>
      <c r="B56" s="7" t="s">
        <v>387</v>
      </c>
      <c r="C56" s="7" t="s">
        <v>404</v>
      </c>
      <c r="D56" s="7" t="s">
        <v>393</v>
      </c>
      <c r="E56" s="7" t="s">
        <v>190</v>
      </c>
      <c r="F56" s="8"/>
      <c r="G56" s="9"/>
      <c r="H56" s="10">
        <f>H57+H58</f>
        <v>4461.2</v>
      </c>
      <c r="I56" s="10">
        <f>I57+I58</f>
        <v>0</v>
      </c>
      <c r="J56" s="10">
        <f>J57+J58</f>
        <v>0</v>
      </c>
      <c r="K56" s="10">
        <f>K57+K58</f>
        <v>4461.2</v>
      </c>
      <c r="L56" s="10">
        <f>L57+L58</f>
        <v>4461.2</v>
      </c>
    </row>
    <row r="57" spans="1:12" ht="31.5" outlineLevel="6">
      <c r="A57" s="37" t="s">
        <v>194</v>
      </c>
      <c r="B57" s="7" t="s">
        <v>387</v>
      </c>
      <c r="C57" s="7" t="s">
        <v>404</v>
      </c>
      <c r="D57" s="7" t="s">
        <v>393</v>
      </c>
      <c r="E57" s="7" t="s">
        <v>195</v>
      </c>
      <c r="F57" s="8"/>
      <c r="G57" s="9"/>
      <c r="H57" s="10">
        <v>4446</v>
      </c>
      <c r="I57" s="11"/>
      <c r="J57" s="6"/>
      <c r="K57" s="10">
        <v>4446</v>
      </c>
      <c r="L57" s="10">
        <v>4446</v>
      </c>
    </row>
    <row r="58" spans="1:12" ht="31.5" outlineLevel="6">
      <c r="A58" s="37" t="s">
        <v>196</v>
      </c>
      <c r="B58" s="7" t="s">
        <v>387</v>
      </c>
      <c r="C58" s="7" t="s">
        <v>404</v>
      </c>
      <c r="D58" s="7" t="s">
        <v>393</v>
      </c>
      <c r="E58" s="7" t="s">
        <v>197</v>
      </c>
      <c r="F58" s="8"/>
      <c r="G58" s="9"/>
      <c r="H58" s="10">
        <v>15.2</v>
      </c>
      <c r="I58" s="12"/>
      <c r="J58" s="13"/>
      <c r="K58" s="10">
        <v>15.2</v>
      </c>
      <c r="L58" s="10">
        <v>15.2</v>
      </c>
    </row>
    <row r="59" spans="1:12" ht="31.5" outlineLevel="6">
      <c r="A59" s="37" t="s">
        <v>259</v>
      </c>
      <c r="B59" s="7" t="s">
        <v>387</v>
      </c>
      <c r="C59" s="7" t="s">
        <v>404</v>
      </c>
      <c r="D59" s="7" t="s">
        <v>393</v>
      </c>
      <c r="E59" s="7" t="s">
        <v>315</v>
      </c>
      <c r="F59" s="8"/>
      <c r="G59" s="9"/>
      <c r="H59" s="10">
        <f aca="true" t="shared" si="5" ref="H59:L60">H60</f>
        <v>1367.6</v>
      </c>
      <c r="I59" s="10">
        <f t="shared" si="5"/>
        <v>0</v>
      </c>
      <c r="J59" s="10">
        <f t="shared" si="5"/>
        <v>0</v>
      </c>
      <c r="K59" s="10">
        <f t="shared" si="5"/>
        <v>1392.5</v>
      </c>
      <c r="L59" s="10">
        <f t="shared" si="5"/>
        <v>1392.3</v>
      </c>
    </row>
    <row r="60" spans="1:12" ht="31.5" outlineLevel="6">
      <c r="A60" s="37" t="s">
        <v>260</v>
      </c>
      <c r="B60" s="7" t="s">
        <v>387</v>
      </c>
      <c r="C60" s="7" t="s">
        <v>404</v>
      </c>
      <c r="D60" s="7" t="s">
        <v>393</v>
      </c>
      <c r="E60" s="7" t="s">
        <v>201</v>
      </c>
      <c r="F60" s="8"/>
      <c r="G60" s="9"/>
      <c r="H60" s="10">
        <f t="shared" si="5"/>
        <v>1367.6</v>
      </c>
      <c r="I60" s="10">
        <f t="shared" si="5"/>
        <v>0</v>
      </c>
      <c r="J60" s="10">
        <f t="shared" si="5"/>
        <v>0</v>
      </c>
      <c r="K60" s="10">
        <f t="shared" si="5"/>
        <v>1392.5</v>
      </c>
      <c r="L60" s="10">
        <f t="shared" si="5"/>
        <v>1392.3</v>
      </c>
    </row>
    <row r="61" spans="1:12" ht="31.5" outlineLevel="6">
      <c r="A61" s="37" t="s">
        <v>261</v>
      </c>
      <c r="B61" s="7" t="s">
        <v>387</v>
      </c>
      <c r="C61" s="7" t="s">
        <v>404</v>
      </c>
      <c r="D61" s="7" t="s">
        <v>393</v>
      </c>
      <c r="E61" s="7" t="s">
        <v>202</v>
      </c>
      <c r="F61" s="8"/>
      <c r="G61" s="9"/>
      <c r="H61" s="10">
        <v>1367.6</v>
      </c>
      <c r="I61" s="11"/>
      <c r="J61" s="6"/>
      <c r="K61" s="10">
        <v>1392.5</v>
      </c>
      <c r="L61" s="10">
        <v>1392.3</v>
      </c>
    </row>
    <row r="62" spans="1:12" ht="15.75" outlineLevel="6">
      <c r="A62" s="37" t="s">
        <v>241</v>
      </c>
      <c r="B62" s="7" t="s">
        <v>387</v>
      </c>
      <c r="C62" s="7" t="s">
        <v>404</v>
      </c>
      <c r="D62" s="7" t="s">
        <v>393</v>
      </c>
      <c r="E62" s="7" t="s">
        <v>242</v>
      </c>
      <c r="F62" s="8"/>
      <c r="G62" s="9"/>
      <c r="H62" s="10">
        <f>H63</f>
        <v>8.7</v>
      </c>
      <c r="I62" s="10">
        <f>I63</f>
        <v>0</v>
      </c>
      <c r="J62" s="10">
        <f>J63</f>
        <v>0</v>
      </c>
      <c r="K62" s="10">
        <f>K63</f>
        <v>8.7</v>
      </c>
      <c r="L62" s="10">
        <f>L63</f>
        <v>8.7</v>
      </c>
    </row>
    <row r="63" spans="1:12" ht="31.5" outlineLevel="6">
      <c r="A63" s="37" t="s">
        <v>316</v>
      </c>
      <c r="B63" s="7" t="s">
        <v>387</v>
      </c>
      <c r="C63" s="7" t="s">
        <v>404</v>
      </c>
      <c r="D63" s="7" t="s">
        <v>393</v>
      </c>
      <c r="E63" s="7" t="s">
        <v>198</v>
      </c>
      <c r="F63" s="8"/>
      <c r="G63" s="9"/>
      <c r="H63" s="10">
        <f>H64+H65</f>
        <v>8.7</v>
      </c>
      <c r="I63" s="10">
        <f>I64+I65</f>
        <v>0</v>
      </c>
      <c r="J63" s="10">
        <f>J64+J65</f>
        <v>0</v>
      </c>
      <c r="K63" s="10">
        <f>K64+K65</f>
        <v>8.7</v>
      </c>
      <c r="L63" s="10">
        <f>L64+L65</f>
        <v>8.7</v>
      </c>
    </row>
    <row r="64" spans="1:12" ht="31.5" outlineLevel="6">
      <c r="A64" s="37" t="s">
        <v>191</v>
      </c>
      <c r="B64" s="7" t="s">
        <v>387</v>
      </c>
      <c r="C64" s="7" t="s">
        <v>404</v>
      </c>
      <c r="D64" s="7" t="s">
        <v>393</v>
      </c>
      <c r="E64" s="7" t="s">
        <v>193</v>
      </c>
      <c r="F64" s="8"/>
      <c r="G64" s="9"/>
      <c r="H64" s="10">
        <v>1.9</v>
      </c>
      <c r="I64" s="11"/>
      <c r="J64" s="6"/>
      <c r="K64" s="10">
        <v>1.9</v>
      </c>
      <c r="L64" s="10">
        <v>1.9</v>
      </c>
    </row>
    <row r="65" spans="1:12" ht="31.5" outlineLevel="6">
      <c r="A65" s="37" t="s">
        <v>199</v>
      </c>
      <c r="B65" s="7" t="s">
        <v>387</v>
      </c>
      <c r="C65" s="7" t="s">
        <v>404</v>
      </c>
      <c r="D65" s="7" t="s">
        <v>393</v>
      </c>
      <c r="E65" s="7" t="s">
        <v>200</v>
      </c>
      <c r="F65" s="8"/>
      <c r="G65" s="9"/>
      <c r="H65" s="10">
        <v>6.8</v>
      </c>
      <c r="I65" s="12"/>
      <c r="J65" s="13"/>
      <c r="K65" s="10">
        <v>6.8</v>
      </c>
      <c r="L65" s="10">
        <v>6.8</v>
      </c>
    </row>
    <row r="66" spans="1:12" ht="47.25" outlineLevel="4">
      <c r="A66" s="37" t="s">
        <v>467</v>
      </c>
      <c r="B66" s="7" t="s">
        <v>387</v>
      </c>
      <c r="C66" s="7" t="s">
        <v>404</v>
      </c>
      <c r="D66" s="7" t="s">
        <v>405</v>
      </c>
      <c r="E66" s="7"/>
      <c r="F66" s="8"/>
      <c r="G66" s="9"/>
      <c r="H66" s="10">
        <f>H67</f>
        <v>1014.8</v>
      </c>
      <c r="I66" s="10">
        <f>I67</f>
        <v>0</v>
      </c>
      <c r="J66" s="10">
        <f>J67</f>
        <v>0</v>
      </c>
      <c r="K66" s="10">
        <f>K67</f>
        <v>1014.8</v>
      </c>
      <c r="L66" s="10">
        <f>L67</f>
        <v>1014.8</v>
      </c>
    </row>
    <row r="67" spans="1:12" ht="63" outlineLevel="4">
      <c r="A67" s="37" t="s">
        <v>257</v>
      </c>
      <c r="B67" s="7" t="s">
        <v>387</v>
      </c>
      <c r="C67" s="7" t="s">
        <v>404</v>
      </c>
      <c r="D67" s="7" t="s">
        <v>405</v>
      </c>
      <c r="E67" s="7" t="s">
        <v>314</v>
      </c>
      <c r="F67" s="8"/>
      <c r="G67" s="9"/>
      <c r="H67" s="10">
        <f>H68</f>
        <v>1014.8</v>
      </c>
      <c r="I67" s="10">
        <f aca="true" t="shared" si="6" ref="I67:L68">I68</f>
        <v>0</v>
      </c>
      <c r="J67" s="10">
        <f t="shared" si="6"/>
        <v>0</v>
      </c>
      <c r="K67" s="10">
        <f t="shared" si="6"/>
        <v>1014.8</v>
      </c>
      <c r="L67" s="10">
        <f t="shared" si="6"/>
        <v>1014.8</v>
      </c>
    </row>
    <row r="68" spans="1:12" ht="31.5" outlineLevel="6">
      <c r="A68" s="37" t="s">
        <v>258</v>
      </c>
      <c r="B68" s="7" t="s">
        <v>387</v>
      </c>
      <c r="C68" s="7" t="s">
        <v>404</v>
      </c>
      <c r="D68" s="7" t="s">
        <v>405</v>
      </c>
      <c r="E68" s="7" t="s">
        <v>190</v>
      </c>
      <c r="F68" s="8"/>
      <c r="G68" s="9"/>
      <c r="H68" s="10">
        <f>H69</f>
        <v>1014.8</v>
      </c>
      <c r="I68" s="10">
        <f t="shared" si="6"/>
        <v>0</v>
      </c>
      <c r="J68" s="10">
        <f t="shared" si="6"/>
        <v>0</v>
      </c>
      <c r="K68" s="10">
        <f t="shared" si="6"/>
        <v>1014.8</v>
      </c>
      <c r="L68" s="10">
        <f t="shared" si="6"/>
        <v>1014.8</v>
      </c>
    </row>
    <row r="69" spans="1:12" ht="31.5" outlineLevel="6">
      <c r="A69" s="37" t="s">
        <v>194</v>
      </c>
      <c r="B69" s="7" t="s">
        <v>387</v>
      </c>
      <c r="C69" s="7" t="s">
        <v>404</v>
      </c>
      <c r="D69" s="7" t="s">
        <v>405</v>
      </c>
      <c r="E69" s="7" t="s">
        <v>195</v>
      </c>
      <c r="F69" s="8"/>
      <c r="G69" s="9"/>
      <c r="H69" s="10">
        <v>1014.8</v>
      </c>
      <c r="I69" s="11"/>
      <c r="J69" s="6"/>
      <c r="K69" s="10">
        <v>1014.8</v>
      </c>
      <c r="L69" s="10">
        <v>1014.8</v>
      </c>
    </row>
    <row r="70" spans="1:12" ht="15.75" outlineLevel="2">
      <c r="A70" s="37" t="s">
        <v>468</v>
      </c>
      <c r="B70" s="1" t="s">
        <v>387</v>
      </c>
      <c r="C70" s="1" t="s">
        <v>406</v>
      </c>
      <c r="D70" s="1"/>
      <c r="E70" s="1"/>
      <c r="F70" s="2" t="str">
        <f aca="true" t="shared" si="7" ref="F70:J73">F71</f>
        <v>-446,821</v>
      </c>
      <c r="G70" s="3">
        <f t="shared" si="7"/>
        <v>-1062.659</v>
      </c>
      <c r="H70" s="4">
        <f t="shared" si="7"/>
        <v>6000</v>
      </c>
      <c r="I70" s="5"/>
      <c r="J70" s="6">
        <v>4137165.5</v>
      </c>
      <c r="K70" s="4">
        <f aca="true" t="shared" si="8" ref="K70:L72">K71</f>
        <v>2000</v>
      </c>
      <c r="L70" s="4">
        <f t="shared" si="8"/>
        <v>2000</v>
      </c>
    </row>
    <row r="71" spans="1:12" ht="15.75" outlineLevel="3">
      <c r="A71" s="37" t="s">
        <v>468</v>
      </c>
      <c r="B71" s="7" t="s">
        <v>387</v>
      </c>
      <c r="C71" s="7" t="s">
        <v>406</v>
      </c>
      <c r="D71" s="7" t="s">
        <v>399</v>
      </c>
      <c r="E71" s="7"/>
      <c r="F71" s="8" t="str">
        <f t="shared" si="7"/>
        <v>-446,821</v>
      </c>
      <c r="G71" s="9">
        <f t="shared" si="7"/>
        <v>-1062.659</v>
      </c>
      <c r="H71" s="10">
        <f t="shared" si="7"/>
        <v>6000</v>
      </c>
      <c r="I71" s="11"/>
      <c r="J71" s="6">
        <v>4137165.5</v>
      </c>
      <c r="K71" s="10">
        <f t="shared" si="8"/>
        <v>2000</v>
      </c>
      <c r="L71" s="10">
        <f t="shared" si="8"/>
        <v>2000</v>
      </c>
    </row>
    <row r="72" spans="1:12" ht="31.5" outlineLevel="4">
      <c r="A72" s="37" t="s">
        <v>469</v>
      </c>
      <c r="B72" s="7" t="s">
        <v>387</v>
      </c>
      <c r="C72" s="7" t="s">
        <v>406</v>
      </c>
      <c r="D72" s="7" t="s">
        <v>400</v>
      </c>
      <c r="E72" s="7"/>
      <c r="F72" s="8" t="str">
        <f>F74</f>
        <v>-446,821</v>
      </c>
      <c r="G72" s="9">
        <f>G74</f>
        <v>-1062.659</v>
      </c>
      <c r="H72" s="10">
        <f t="shared" si="7"/>
        <v>6000</v>
      </c>
      <c r="I72" s="10">
        <f t="shared" si="7"/>
        <v>0</v>
      </c>
      <c r="J72" s="10">
        <f t="shared" si="7"/>
        <v>4137165.5</v>
      </c>
      <c r="K72" s="10">
        <f t="shared" si="8"/>
        <v>2000</v>
      </c>
      <c r="L72" s="10">
        <f t="shared" si="8"/>
        <v>2000</v>
      </c>
    </row>
    <row r="73" spans="1:12" ht="15.75" outlineLevel="4">
      <c r="A73" s="37" t="s">
        <v>241</v>
      </c>
      <c r="B73" s="7" t="s">
        <v>387</v>
      </c>
      <c r="C73" s="7" t="s">
        <v>406</v>
      </c>
      <c r="D73" s="7" t="s">
        <v>400</v>
      </c>
      <c r="E73" s="7" t="s">
        <v>242</v>
      </c>
      <c r="F73" s="8"/>
      <c r="G73" s="9"/>
      <c r="H73" s="10">
        <f t="shared" si="7"/>
        <v>6000</v>
      </c>
      <c r="I73" s="10">
        <f t="shared" si="7"/>
        <v>0</v>
      </c>
      <c r="J73" s="10">
        <f t="shared" si="7"/>
        <v>4137165.5</v>
      </c>
      <c r="K73" s="10">
        <f>K74</f>
        <v>2000</v>
      </c>
      <c r="L73" s="10">
        <f>L74</f>
        <v>2000</v>
      </c>
    </row>
    <row r="74" spans="1:12" ht="15.75" outlineLevel="6">
      <c r="A74" s="37" t="s">
        <v>338</v>
      </c>
      <c r="B74" s="7" t="s">
        <v>387</v>
      </c>
      <c r="C74" s="7" t="s">
        <v>406</v>
      </c>
      <c r="D74" s="7" t="s">
        <v>400</v>
      </c>
      <c r="E74" s="7" t="s">
        <v>380</v>
      </c>
      <c r="F74" s="8" t="s">
        <v>328</v>
      </c>
      <c r="G74" s="9">
        <v>-1062.659</v>
      </c>
      <c r="H74" s="10">
        <v>6000</v>
      </c>
      <c r="I74" s="11"/>
      <c r="J74" s="6">
        <v>4137165.5</v>
      </c>
      <c r="K74" s="10">
        <v>2000</v>
      </c>
      <c r="L74" s="10">
        <v>2000</v>
      </c>
    </row>
    <row r="75" spans="1:12" ht="15.75" hidden="1" outlineLevel="6">
      <c r="A75" s="37"/>
      <c r="B75" s="7"/>
      <c r="C75" s="7"/>
      <c r="D75" s="7"/>
      <c r="E75" s="7"/>
      <c r="F75" s="8"/>
      <c r="G75" s="9"/>
      <c r="H75" s="10"/>
      <c r="I75" s="11"/>
      <c r="J75" s="6"/>
      <c r="K75" s="10"/>
      <c r="L75" s="10"/>
    </row>
    <row r="76" spans="1:12" ht="31.5" outlineLevel="2" collapsed="1">
      <c r="A76" s="37" t="s">
        <v>470</v>
      </c>
      <c r="B76" s="1" t="s">
        <v>387</v>
      </c>
      <c r="C76" s="1" t="s">
        <v>407</v>
      </c>
      <c r="D76" s="1"/>
      <c r="E76" s="1"/>
      <c r="F76" s="2"/>
      <c r="G76" s="3"/>
      <c r="H76" s="4">
        <f>H77+H91+H96+H110</f>
        <v>3571.3999999999996</v>
      </c>
      <c r="I76" s="4">
        <f>I77+I91+I96+I110</f>
        <v>0</v>
      </c>
      <c r="J76" s="4">
        <f>J77+J91+J96+J110</f>
        <v>4682700</v>
      </c>
      <c r="K76" s="4">
        <f>K77+K91+K96+K110</f>
        <v>3580.3999999999996</v>
      </c>
      <c r="L76" s="4">
        <f>L77+L91+L96+L110</f>
        <v>3581.3999999999996</v>
      </c>
    </row>
    <row r="77" spans="1:12" ht="78.75" outlineLevel="2">
      <c r="A77" s="37" t="s">
        <v>460</v>
      </c>
      <c r="B77" s="7" t="s">
        <v>387</v>
      </c>
      <c r="C77" s="7" t="s">
        <v>407</v>
      </c>
      <c r="D77" s="7" t="s">
        <v>392</v>
      </c>
      <c r="E77" s="7"/>
      <c r="F77" s="8" t="str">
        <f aca="true" t="shared" si="9" ref="F77:H78">F78</f>
        <v>2916,2</v>
      </c>
      <c r="G77" s="9">
        <f t="shared" si="9"/>
        <v>0</v>
      </c>
      <c r="H77" s="10">
        <f t="shared" si="9"/>
        <v>2817.2</v>
      </c>
      <c r="I77" s="11"/>
      <c r="J77" s="6">
        <v>2916200</v>
      </c>
      <c r="K77" s="10">
        <f>K78</f>
        <v>2816.2</v>
      </c>
      <c r="L77" s="10">
        <f>L78</f>
        <v>2816.2</v>
      </c>
    </row>
    <row r="78" spans="1:12" ht="15.75" outlineLevel="2">
      <c r="A78" s="37" t="s">
        <v>457</v>
      </c>
      <c r="B78" s="7" t="s">
        <v>387</v>
      </c>
      <c r="C78" s="7" t="s">
        <v>407</v>
      </c>
      <c r="D78" s="7" t="s">
        <v>393</v>
      </c>
      <c r="E78" s="7"/>
      <c r="F78" s="8" t="str">
        <f t="shared" si="9"/>
        <v>2916,2</v>
      </c>
      <c r="G78" s="9">
        <f t="shared" si="9"/>
        <v>0</v>
      </c>
      <c r="H78" s="10">
        <f t="shared" si="9"/>
        <v>2817.2</v>
      </c>
      <c r="I78" s="11"/>
      <c r="J78" s="6">
        <v>2916200</v>
      </c>
      <c r="K78" s="10">
        <f>K79</f>
        <v>2816.2</v>
      </c>
      <c r="L78" s="10">
        <f>L79</f>
        <v>2816.2</v>
      </c>
    </row>
    <row r="79" spans="1:12" ht="31.5" outlineLevel="2">
      <c r="A79" s="37" t="s">
        <v>42</v>
      </c>
      <c r="B79" s="7" t="s">
        <v>387</v>
      </c>
      <c r="C79" s="7" t="s">
        <v>407</v>
      </c>
      <c r="D79" s="7" t="s">
        <v>187</v>
      </c>
      <c r="E79" s="7"/>
      <c r="F79" s="8" t="str">
        <f>F81</f>
        <v>2916,2</v>
      </c>
      <c r="G79" s="9">
        <f>G81</f>
        <v>0</v>
      </c>
      <c r="H79" s="10">
        <f>H80+H84+H87</f>
        <v>2817.2</v>
      </c>
      <c r="I79" s="10">
        <f>I80+I84+I87</f>
        <v>0</v>
      </c>
      <c r="J79" s="10">
        <f>J80+J84+J87</f>
        <v>0</v>
      </c>
      <c r="K79" s="10">
        <f>K80+K84+K87</f>
        <v>2816.2</v>
      </c>
      <c r="L79" s="10">
        <f>L80+L84+L87</f>
        <v>2816.2</v>
      </c>
    </row>
    <row r="80" spans="1:12" ht="63" outlineLevel="2">
      <c r="A80" s="37" t="s">
        <v>257</v>
      </c>
      <c r="B80" s="7" t="s">
        <v>387</v>
      </c>
      <c r="C80" s="7" t="s">
        <v>407</v>
      </c>
      <c r="D80" s="7" t="s">
        <v>187</v>
      </c>
      <c r="E80" s="7" t="s">
        <v>314</v>
      </c>
      <c r="F80" s="8"/>
      <c r="G80" s="9"/>
      <c r="H80" s="10">
        <f>H81</f>
        <v>2075.2</v>
      </c>
      <c r="I80" s="10">
        <f>I81</f>
        <v>0</v>
      </c>
      <c r="J80" s="10">
        <f>J81</f>
        <v>0</v>
      </c>
      <c r="K80" s="10">
        <f>K81</f>
        <v>2075.2</v>
      </c>
      <c r="L80" s="10">
        <f>L81</f>
        <v>2075.2</v>
      </c>
    </row>
    <row r="81" spans="1:12" ht="31.5" outlineLevel="2">
      <c r="A81" s="37" t="s">
        <v>258</v>
      </c>
      <c r="B81" s="7" t="s">
        <v>387</v>
      </c>
      <c r="C81" s="7" t="s">
        <v>407</v>
      </c>
      <c r="D81" s="7" t="s">
        <v>187</v>
      </c>
      <c r="E81" s="7" t="s">
        <v>190</v>
      </c>
      <c r="F81" s="8" t="s">
        <v>332</v>
      </c>
      <c r="G81" s="9">
        <v>0</v>
      </c>
      <c r="H81" s="10">
        <f>SUM(H82:H83)</f>
        <v>2075.2</v>
      </c>
      <c r="I81" s="10">
        <f>SUM(I82:I83)</f>
        <v>0</v>
      </c>
      <c r="J81" s="10">
        <f>SUM(J82:J83)</f>
        <v>0</v>
      </c>
      <c r="K81" s="10">
        <f>SUM(K82:K83)</f>
        <v>2075.2</v>
      </c>
      <c r="L81" s="10">
        <f>SUM(L82:L83)</f>
        <v>2075.2</v>
      </c>
    </row>
    <row r="82" spans="1:12" ht="31.5" outlineLevel="2">
      <c r="A82" s="37" t="s">
        <v>194</v>
      </c>
      <c r="B82" s="7" t="s">
        <v>387</v>
      </c>
      <c r="C82" s="7" t="s">
        <v>407</v>
      </c>
      <c r="D82" s="7" t="s">
        <v>187</v>
      </c>
      <c r="E82" s="7" t="s">
        <v>195</v>
      </c>
      <c r="F82" s="8"/>
      <c r="G82" s="9"/>
      <c r="H82" s="10">
        <v>2070.2</v>
      </c>
      <c r="I82" s="11"/>
      <c r="J82" s="6"/>
      <c r="K82" s="10">
        <v>2070.2</v>
      </c>
      <c r="L82" s="10">
        <v>2070.2</v>
      </c>
    </row>
    <row r="83" spans="1:12" ht="31.5" outlineLevel="2">
      <c r="A83" s="37" t="s">
        <v>196</v>
      </c>
      <c r="B83" s="7" t="s">
        <v>387</v>
      </c>
      <c r="C83" s="7" t="s">
        <v>407</v>
      </c>
      <c r="D83" s="7" t="s">
        <v>187</v>
      </c>
      <c r="E83" s="7" t="s">
        <v>197</v>
      </c>
      <c r="F83" s="8"/>
      <c r="G83" s="9"/>
      <c r="H83" s="10">
        <v>5</v>
      </c>
      <c r="I83" s="11"/>
      <c r="J83" s="6"/>
      <c r="K83" s="10">
        <v>5</v>
      </c>
      <c r="L83" s="10">
        <v>5</v>
      </c>
    </row>
    <row r="84" spans="1:12" ht="31.5" outlineLevel="2">
      <c r="A84" s="37" t="s">
        <v>259</v>
      </c>
      <c r="B84" s="7" t="s">
        <v>387</v>
      </c>
      <c r="C84" s="7" t="s">
        <v>407</v>
      </c>
      <c r="D84" s="7" t="s">
        <v>187</v>
      </c>
      <c r="E84" s="7" t="s">
        <v>315</v>
      </c>
      <c r="F84" s="8"/>
      <c r="G84" s="9"/>
      <c r="H84" s="10">
        <f aca="true" t="shared" si="10" ref="H84:L85">H85</f>
        <v>616.9</v>
      </c>
      <c r="I84" s="10">
        <f t="shared" si="10"/>
        <v>0</v>
      </c>
      <c r="J84" s="10">
        <f t="shared" si="10"/>
        <v>0</v>
      </c>
      <c r="K84" s="10">
        <f t="shared" si="10"/>
        <v>615.9</v>
      </c>
      <c r="L84" s="10">
        <f t="shared" si="10"/>
        <v>615.9</v>
      </c>
    </row>
    <row r="85" spans="1:12" ht="31.5" outlineLevel="2">
      <c r="A85" s="37" t="s">
        <v>260</v>
      </c>
      <c r="B85" s="7" t="s">
        <v>387</v>
      </c>
      <c r="C85" s="7" t="s">
        <v>407</v>
      </c>
      <c r="D85" s="7" t="s">
        <v>187</v>
      </c>
      <c r="E85" s="7" t="s">
        <v>201</v>
      </c>
      <c r="F85" s="8"/>
      <c r="G85" s="9"/>
      <c r="H85" s="10">
        <f t="shared" si="10"/>
        <v>616.9</v>
      </c>
      <c r="I85" s="10">
        <f t="shared" si="10"/>
        <v>0</v>
      </c>
      <c r="J85" s="10">
        <f t="shared" si="10"/>
        <v>0</v>
      </c>
      <c r="K85" s="10">
        <f t="shared" si="10"/>
        <v>615.9</v>
      </c>
      <c r="L85" s="10">
        <f t="shared" si="10"/>
        <v>615.9</v>
      </c>
    </row>
    <row r="86" spans="1:12" ht="31.5" outlineLevel="2">
      <c r="A86" s="37" t="s">
        <v>261</v>
      </c>
      <c r="B86" s="7" t="s">
        <v>387</v>
      </c>
      <c r="C86" s="7" t="s">
        <v>407</v>
      </c>
      <c r="D86" s="7" t="s">
        <v>187</v>
      </c>
      <c r="E86" s="7" t="s">
        <v>202</v>
      </c>
      <c r="F86" s="8"/>
      <c r="G86" s="9"/>
      <c r="H86" s="10">
        <v>616.9</v>
      </c>
      <c r="I86" s="11"/>
      <c r="J86" s="6"/>
      <c r="K86" s="10">
        <v>615.9</v>
      </c>
      <c r="L86" s="10">
        <v>615.9</v>
      </c>
    </row>
    <row r="87" spans="1:12" ht="15.75" outlineLevel="2">
      <c r="A87" s="37" t="s">
        <v>241</v>
      </c>
      <c r="B87" s="7" t="s">
        <v>387</v>
      </c>
      <c r="C87" s="7" t="s">
        <v>407</v>
      </c>
      <c r="D87" s="7" t="s">
        <v>187</v>
      </c>
      <c r="E87" s="7" t="s">
        <v>242</v>
      </c>
      <c r="F87" s="8"/>
      <c r="G87" s="9"/>
      <c r="H87" s="10">
        <f>H88</f>
        <v>125.1</v>
      </c>
      <c r="I87" s="10">
        <f>I88</f>
        <v>0</v>
      </c>
      <c r="J87" s="10">
        <f>J88</f>
        <v>0</v>
      </c>
      <c r="K87" s="10">
        <f>K88</f>
        <v>125.1</v>
      </c>
      <c r="L87" s="10">
        <f>L88</f>
        <v>125.1</v>
      </c>
    </row>
    <row r="88" spans="1:12" ht="31.5" outlineLevel="2">
      <c r="A88" s="37" t="s">
        <v>316</v>
      </c>
      <c r="B88" s="7" t="s">
        <v>387</v>
      </c>
      <c r="C88" s="7" t="s">
        <v>407</v>
      </c>
      <c r="D88" s="7" t="s">
        <v>187</v>
      </c>
      <c r="E88" s="7" t="s">
        <v>198</v>
      </c>
      <c r="F88" s="8"/>
      <c r="G88" s="9"/>
      <c r="H88" s="10">
        <f>H89+H90</f>
        <v>125.1</v>
      </c>
      <c r="I88" s="10">
        <f>I89+I90</f>
        <v>0</v>
      </c>
      <c r="J88" s="10">
        <f>J89+J90</f>
        <v>0</v>
      </c>
      <c r="K88" s="10">
        <f>K89+K90</f>
        <v>125.1</v>
      </c>
      <c r="L88" s="10">
        <f>L89+L90</f>
        <v>125.1</v>
      </c>
    </row>
    <row r="89" spans="1:12" ht="31.5" outlineLevel="2">
      <c r="A89" s="37" t="s">
        <v>191</v>
      </c>
      <c r="B89" s="7" t="s">
        <v>387</v>
      </c>
      <c r="C89" s="7" t="s">
        <v>407</v>
      </c>
      <c r="D89" s="7" t="s">
        <v>187</v>
      </c>
      <c r="E89" s="7" t="s">
        <v>193</v>
      </c>
      <c r="F89" s="8"/>
      <c r="G89" s="9"/>
      <c r="H89" s="10">
        <v>100.5</v>
      </c>
      <c r="I89" s="11"/>
      <c r="J89" s="6"/>
      <c r="K89" s="10">
        <v>100.5</v>
      </c>
      <c r="L89" s="10">
        <v>100.5</v>
      </c>
    </row>
    <row r="90" spans="1:12" ht="31.5" outlineLevel="2">
      <c r="A90" s="37" t="s">
        <v>199</v>
      </c>
      <c r="B90" s="7" t="s">
        <v>387</v>
      </c>
      <c r="C90" s="7" t="s">
        <v>407</v>
      </c>
      <c r="D90" s="7" t="s">
        <v>187</v>
      </c>
      <c r="E90" s="7" t="s">
        <v>200</v>
      </c>
      <c r="F90" s="8"/>
      <c r="G90" s="9"/>
      <c r="H90" s="10">
        <v>24.6</v>
      </c>
      <c r="I90" s="11"/>
      <c r="J90" s="6"/>
      <c r="K90" s="10">
        <v>24.6</v>
      </c>
      <c r="L90" s="10">
        <v>24.6</v>
      </c>
    </row>
    <row r="91" spans="1:12" ht="63" outlineLevel="2">
      <c r="A91" s="37" t="s">
        <v>43</v>
      </c>
      <c r="B91" s="7" t="s">
        <v>387</v>
      </c>
      <c r="C91" s="7" t="s">
        <v>407</v>
      </c>
      <c r="D91" s="7" t="s">
        <v>188</v>
      </c>
      <c r="E91" s="7"/>
      <c r="F91" s="8"/>
      <c r="G91" s="9"/>
      <c r="H91" s="10">
        <f>H92</f>
        <v>500</v>
      </c>
      <c r="I91" s="11"/>
      <c r="J91" s="6">
        <v>1300000</v>
      </c>
      <c r="K91" s="10">
        <f aca="true" t="shared" si="11" ref="K91:L94">K92</f>
        <v>500</v>
      </c>
      <c r="L91" s="10">
        <f t="shared" si="11"/>
        <v>500</v>
      </c>
    </row>
    <row r="92" spans="1:12" ht="63" outlineLevel="2">
      <c r="A92" s="37" t="s">
        <v>44</v>
      </c>
      <c r="B92" s="7" t="s">
        <v>387</v>
      </c>
      <c r="C92" s="7" t="s">
        <v>407</v>
      </c>
      <c r="D92" s="7" t="s">
        <v>189</v>
      </c>
      <c r="E92" s="7"/>
      <c r="F92" s="8"/>
      <c r="G92" s="9"/>
      <c r="H92" s="10">
        <f>H93</f>
        <v>500</v>
      </c>
      <c r="I92" s="10">
        <f aca="true" t="shared" si="12" ref="I92:J94">I93</f>
        <v>0</v>
      </c>
      <c r="J92" s="10">
        <f t="shared" si="12"/>
        <v>0</v>
      </c>
      <c r="K92" s="10">
        <f t="shared" si="11"/>
        <v>500</v>
      </c>
      <c r="L92" s="10">
        <f t="shared" si="11"/>
        <v>500</v>
      </c>
    </row>
    <row r="93" spans="1:12" ht="31.5" outlineLevel="2">
      <c r="A93" s="37" t="s">
        <v>259</v>
      </c>
      <c r="B93" s="7" t="s">
        <v>387</v>
      </c>
      <c r="C93" s="7" t="s">
        <v>407</v>
      </c>
      <c r="D93" s="7" t="s">
        <v>189</v>
      </c>
      <c r="E93" s="7" t="s">
        <v>315</v>
      </c>
      <c r="F93" s="8"/>
      <c r="G93" s="9"/>
      <c r="H93" s="10">
        <f>H94</f>
        <v>500</v>
      </c>
      <c r="I93" s="10">
        <f t="shared" si="12"/>
        <v>0</v>
      </c>
      <c r="J93" s="10">
        <f t="shared" si="12"/>
        <v>0</v>
      </c>
      <c r="K93" s="10">
        <f>K94</f>
        <v>500</v>
      </c>
      <c r="L93" s="10">
        <f>L94</f>
        <v>500</v>
      </c>
    </row>
    <row r="94" spans="1:12" ht="31.5" outlineLevel="2">
      <c r="A94" s="37" t="s">
        <v>260</v>
      </c>
      <c r="B94" s="7" t="s">
        <v>387</v>
      </c>
      <c r="C94" s="7" t="s">
        <v>407</v>
      </c>
      <c r="D94" s="7" t="s">
        <v>189</v>
      </c>
      <c r="E94" s="7" t="s">
        <v>201</v>
      </c>
      <c r="F94" s="8"/>
      <c r="G94" s="9"/>
      <c r="H94" s="10">
        <f>H95</f>
        <v>500</v>
      </c>
      <c r="I94" s="10">
        <f t="shared" si="12"/>
        <v>0</v>
      </c>
      <c r="J94" s="10">
        <f t="shared" si="12"/>
        <v>0</v>
      </c>
      <c r="K94" s="10">
        <f t="shared" si="11"/>
        <v>500</v>
      </c>
      <c r="L94" s="10">
        <f t="shared" si="11"/>
        <v>500</v>
      </c>
    </row>
    <row r="95" spans="1:12" ht="31.5" outlineLevel="2">
      <c r="A95" s="37" t="s">
        <v>261</v>
      </c>
      <c r="B95" s="7" t="s">
        <v>387</v>
      </c>
      <c r="C95" s="7" t="s">
        <v>407</v>
      </c>
      <c r="D95" s="7" t="s">
        <v>189</v>
      </c>
      <c r="E95" s="7" t="s">
        <v>202</v>
      </c>
      <c r="F95" s="8"/>
      <c r="G95" s="9"/>
      <c r="H95" s="10">
        <v>500</v>
      </c>
      <c r="I95" s="11"/>
      <c r="J95" s="6"/>
      <c r="K95" s="10">
        <v>500</v>
      </c>
      <c r="L95" s="10">
        <v>500</v>
      </c>
    </row>
    <row r="96" spans="1:12" ht="78.75" outlineLevel="3">
      <c r="A96" s="37" t="s">
        <v>471</v>
      </c>
      <c r="B96" s="7" t="s">
        <v>387</v>
      </c>
      <c r="C96" s="7" t="s">
        <v>407</v>
      </c>
      <c r="D96" s="7" t="s">
        <v>408</v>
      </c>
      <c r="E96" s="7"/>
      <c r="F96" s="8"/>
      <c r="G96" s="9"/>
      <c r="H96" s="10">
        <f>H97</f>
        <v>247.2</v>
      </c>
      <c r="I96" s="11"/>
      <c r="J96" s="6">
        <v>235000</v>
      </c>
      <c r="K96" s="10">
        <f>K97</f>
        <v>254.2</v>
      </c>
      <c r="L96" s="10">
        <f>L97</f>
        <v>255.2</v>
      </c>
    </row>
    <row r="97" spans="1:12" ht="63" outlineLevel="4">
      <c r="A97" s="37" t="s">
        <v>472</v>
      </c>
      <c r="B97" s="7" t="s">
        <v>387</v>
      </c>
      <c r="C97" s="7" t="s">
        <v>407</v>
      </c>
      <c r="D97" s="7" t="s">
        <v>409</v>
      </c>
      <c r="E97" s="7"/>
      <c r="F97" s="8"/>
      <c r="G97" s="9"/>
      <c r="H97" s="10">
        <f>H98+H106</f>
        <v>247.2</v>
      </c>
      <c r="I97" s="10">
        <f>I98+I106</f>
        <v>0</v>
      </c>
      <c r="J97" s="10">
        <f>J98+J106</f>
        <v>0</v>
      </c>
      <c r="K97" s="10">
        <f>K98+K106</f>
        <v>254.2</v>
      </c>
      <c r="L97" s="10">
        <f>L98+L106</f>
        <v>255.2</v>
      </c>
    </row>
    <row r="98" spans="1:12" ht="47.25" outlineLevel="5">
      <c r="A98" s="37" t="s">
        <v>473</v>
      </c>
      <c r="B98" s="7" t="s">
        <v>387</v>
      </c>
      <c r="C98" s="7" t="s">
        <v>407</v>
      </c>
      <c r="D98" s="7" t="s">
        <v>410</v>
      </c>
      <c r="E98" s="7"/>
      <c r="F98" s="8"/>
      <c r="G98" s="9"/>
      <c r="H98" s="10">
        <f>H99+H102</f>
        <v>247</v>
      </c>
      <c r="I98" s="10">
        <f>I99+I102</f>
        <v>0</v>
      </c>
      <c r="J98" s="10">
        <f>J99+J102</f>
        <v>0</v>
      </c>
      <c r="K98" s="10">
        <f>K99+K102</f>
        <v>254</v>
      </c>
      <c r="L98" s="10">
        <f>L99+L102</f>
        <v>255</v>
      </c>
    </row>
    <row r="99" spans="1:12" ht="63" outlineLevel="5">
      <c r="A99" s="37" t="s">
        <v>257</v>
      </c>
      <c r="B99" s="7" t="s">
        <v>387</v>
      </c>
      <c r="C99" s="7" t="s">
        <v>407</v>
      </c>
      <c r="D99" s="7" t="s">
        <v>410</v>
      </c>
      <c r="E99" s="7" t="s">
        <v>314</v>
      </c>
      <c r="F99" s="8"/>
      <c r="G99" s="9"/>
      <c r="H99" s="10">
        <f aca="true" t="shared" si="13" ref="H99:L100">H100</f>
        <v>247</v>
      </c>
      <c r="I99" s="10">
        <f t="shared" si="13"/>
        <v>0</v>
      </c>
      <c r="J99" s="10">
        <f t="shared" si="13"/>
        <v>0</v>
      </c>
      <c r="K99" s="10">
        <f t="shared" si="13"/>
        <v>254</v>
      </c>
      <c r="L99" s="10">
        <f t="shared" si="13"/>
        <v>255</v>
      </c>
    </row>
    <row r="100" spans="1:12" ht="31.5" outlineLevel="6">
      <c r="A100" s="37" t="s">
        <v>258</v>
      </c>
      <c r="B100" s="7" t="s">
        <v>387</v>
      </c>
      <c r="C100" s="7" t="s">
        <v>407</v>
      </c>
      <c r="D100" s="7" t="s">
        <v>410</v>
      </c>
      <c r="E100" s="7" t="s">
        <v>190</v>
      </c>
      <c r="F100" s="8"/>
      <c r="G100" s="9"/>
      <c r="H100" s="10">
        <f t="shared" si="13"/>
        <v>247</v>
      </c>
      <c r="I100" s="10">
        <f t="shared" si="13"/>
        <v>0</v>
      </c>
      <c r="J100" s="10">
        <f t="shared" si="13"/>
        <v>0</v>
      </c>
      <c r="K100" s="10">
        <f t="shared" si="13"/>
        <v>254</v>
      </c>
      <c r="L100" s="10">
        <f t="shared" si="13"/>
        <v>255</v>
      </c>
    </row>
    <row r="101" spans="1:12" ht="31.5" outlineLevel="6">
      <c r="A101" s="37" t="s">
        <v>194</v>
      </c>
      <c r="B101" s="7" t="s">
        <v>387</v>
      </c>
      <c r="C101" s="7" t="s">
        <v>407</v>
      </c>
      <c r="D101" s="7" t="s">
        <v>410</v>
      </c>
      <c r="E101" s="7" t="s">
        <v>195</v>
      </c>
      <c r="F101" s="8"/>
      <c r="G101" s="9"/>
      <c r="H101" s="10">
        <v>247</v>
      </c>
      <c r="I101" s="11"/>
      <c r="J101" s="6"/>
      <c r="K101" s="10">
        <v>254</v>
      </c>
      <c r="L101" s="10">
        <v>255</v>
      </c>
    </row>
    <row r="102" spans="1:12" ht="31.5" hidden="1" outlineLevel="6">
      <c r="A102" s="37" t="s">
        <v>259</v>
      </c>
      <c r="B102" s="7" t="s">
        <v>387</v>
      </c>
      <c r="C102" s="7" t="s">
        <v>407</v>
      </c>
      <c r="D102" s="7" t="s">
        <v>410</v>
      </c>
      <c r="E102" s="7" t="s">
        <v>315</v>
      </c>
      <c r="F102" s="8"/>
      <c r="G102" s="9"/>
      <c r="H102" s="10">
        <f aca="true" t="shared" si="14" ref="H102:L103">H103</f>
        <v>0</v>
      </c>
      <c r="I102" s="10">
        <f t="shared" si="14"/>
        <v>0</v>
      </c>
      <c r="J102" s="10">
        <f t="shared" si="14"/>
        <v>0</v>
      </c>
      <c r="K102" s="10">
        <f t="shared" si="14"/>
        <v>0</v>
      </c>
      <c r="L102" s="10">
        <f t="shared" si="14"/>
        <v>0</v>
      </c>
    </row>
    <row r="103" spans="1:12" ht="31.5" hidden="1" outlineLevel="6">
      <c r="A103" s="37" t="s">
        <v>260</v>
      </c>
      <c r="B103" s="7" t="s">
        <v>387</v>
      </c>
      <c r="C103" s="7" t="s">
        <v>407</v>
      </c>
      <c r="D103" s="7" t="s">
        <v>410</v>
      </c>
      <c r="E103" s="7" t="s">
        <v>201</v>
      </c>
      <c r="F103" s="8"/>
      <c r="G103" s="9"/>
      <c r="H103" s="10">
        <f t="shared" si="14"/>
        <v>0</v>
      </c>
      <c r="I103" s="10">
        <f t="shared" si="14"/>
        <v>0</v>
      </c>
      <c r="J103" s="10">
        <f t="shared" si="14"/>
        <v>0</v>
      </c>
      <c r="K103" s="10">
        <f t="shared" si="14"/>
        <v>0</v>
      </c>
      <c r="L103" s="10">
        <f t="shared" si="14"/>
        <v>0</v>
      </c>
    </row>
    <row r="104" spans="1:12" ht="31.5" hidden="1" outlineLevel="6">
      <c r="A104" s="37" t="s">
        <v>261</v>
      </c>
      <c r="B104" s="7" t="s">
        <v>387</v>
      </c>
      <c r="C104" s="7" t="s">
        <v>407</v>
      </c>
      <c r="D104" s="7" t="s">
        <v>410</v>
      </c>
      <c r="E104" s="7" t="s">
        <v>202</v>
      </c>
      <c r="F104" s="8"/>
      <c r="G104" s="9"/>
      <c r="H104" s="10"/>
      <c r="I104" s="11"/>
      <c r="J104" s="6"/>
      <c r="K104" s="10"/>
      <c r="L104" s="10"/>
    </row>
    <row r="105" spans="1:12" ht="31.5" hidden="1" outlineLevel="6">
      <c r="A105" s="37" t="s">
        <v>203</v>
      </c>
      <c r="B105" s="7"/>
      <c r="C105" s="7"/>
      <c r="D105" s="7"/>
      <c r="E105" s="7" t="s">
        <v>202</v>
      </c>
      <c r="F105" s="8"/>
      <c r="G105" s="9"/>
      <c r="H105" s="10"/>
      <c r="I105" s="11"/>
      <c r="J105" s="6"/>
      <c r="K105" s="10"/>
      <c r="L105" s="10"/>
    </row>
    <row r="106" spans="1:12" ht="63" outlineLevel="6">
      <c r="A106" s="38" t="s">
        <v>390</v>
      </c>
      <c r="B106" s="14" t="s">
        <v>387</v>
      </c>
      <c r="C106" s="14" t="s">
        <v>407</v>
      </c>
      <c r="D106" s="14" t="s">
        <v>442</v>
      </c>
      <c r="E106" s="7"/>
      <c r="F106" s="8"/>
      <c r="G106" s="9"/>
      <c r="H106" s="10">
        <f>H107</f>
        <v>0.2</v>
      </c>
      <c r="I106" s="10">
        <f>I107</f>
        <v>0</v>
      </c>
      <c r="J106" s="10">
        <f>J107</f>
        <v>0</v>
      </c>
      <c r="K106" s="10">
        <f>K107</f>
        <v>0.2</v>
      </c>
      <c r="L106" s="10">
        <f>L107</f>
        <v>0.2</v>
      </c>
    </row>
    <row r="107" spans="1:12" ht="31.5" outlineLevel="6">
      <c r="A107" s="37" t="s">
        <v>259</v>
      </c>
      <c r="B107" s="14" t="s">
        <v>387</v>
      </c>
      <c r="C107" s="14" t="s">
        <v>407</v>
      </c>
      <c r="D107" s="14" t="s">
        <v>442</v>
      </c>
      <c r="E107" s="14" t="s">
        <v>315</v>
      </c>
      <c r="F107" s="15"/>
      <c r="G107" s="16"/>
      <c r="H107" s="17">
        <f>H108</f>
        <v>0.2</v>
      </c>
      <c r="I107" s="17">
        <f aca="true" t="shared" si="15" ref="I107:L108">I108</f>
        <v>0</v>
      </c>
      <c r="J107" s="17">
        <f t="shared" si="15"/>
        <v>0</v>
      </c>
      <c r="K107" s="17">
        <f t="shared" si="15"/>
        <v>0.2</v>
      </c>
      <c r="L107" s="17">
        <f t="shared" si="15"/>
        <v>0.2</v>
      </c>
    </row>
    <row r="108" spans="1:12" ht="31.5" outlineLevel="6">
      <c r="A108" s="37" t="s">
        <v>260</v>
      </c>
      <c r="B108" s="14" t="s">
        <v>387</v>
      </c>
      <c r="C108" s="14" t="s">
        <v>407</v>
      </c>
      <c r="D108" s="14" t="s">
        <v>442</v>
      </c>
      <c r="E108" s="14" t="s">
        <v>201</v>
      </c>
      <c r="F108" s="15"/>
      <c r="G108" s="16"/>
      <c r="H108" s="17">
        <f>H109</f>
        <v>0.2</v>
      </c>
      <c r="I108" s="17">
        <f t="shared" si="15"/>
        <v>0</v>
      </c>
      <c r="J108" s="17">
        <f t="shared" si="15"/>
        <v>0</v>
      </c>
      <c r="K108" s="17">
        <f t="shared" si="15"/>
        <v>0.2</v>
      </c>
      <c r="L108" s="17">
        <f t="shared" si="15"/>
        <v>0.2</v>
      </c>
    </row>
    <row r="109" spans="1:12" ht="31.5" outlineLevel="6">
      <c r="A109" s="37" t="s">
        <v>261</v>
      </c>
      <c r="B109" s="14"/>
      <c r="C109" s="14"/>
      <c r="D109" s="14"/>
      <c r="E109" s="14" t="s">
        <v>202</v>
      </c>
      <c r="F109" s="15"/>
      <c r="G109" s="16"/>
      <c r="H109" s="17">
        <v>0.2</v>
      </c>
      <c r="I109" s="18"/>
      <c r="J109" s="19"/>
      <c r="K109" s="17">
        <v>0.2</v>
      </c>
      <c r="L109" s="17">
        <v>0.2</v>
      </c>
    </row>
    <row r="110" spans="1:12" ht="31.5" outlineLevel="3">
      <c r="A110" s="37" t="s">
        <v>371</v>
      </c>
      <c r="B110" s="7" t="s">
        <v>387</v>
      </c>
      <c r="C110" s="7" t="s">
        <v>407</v>
      </c>
      <c r="D110" s="7" t="s">
        <v>412</v>
      </c>
      <c r="E110" s="7"/>
      <c r="F110" s="8">
        <f>F111+F114+F119</f>
        <v>157.5</v>
      </c>
      <c r="G110" s="9">
        <f>G111+G114+G119</f>
        <v>0</v>
      </c>
      <c r="H110" s="10">
        <f>H111+H114+H119</f>
        <v>7</v>
      </c>
      <c r="I110" s="11"/>
      <c r="J110" s="6">
        <v>231500</v>
      </c>
      <c r="K110" s="10">
        <f>K111+K114+K119</f>
        <v>10</v>
      </c>
      <c r="L110" s="10">
        <f>L111+L114+L119</f>
        <v>10</v>
      </c>
    </row>
    <row r="111" spans="1:12" ht="47.25" hidden="1" outlineLevel="5">
      <c r="A111" s="37" t="s">
        <v>166</v>
      </c>
      <c r="B111" s="7" t="s">
        <v>387</v>
      </c>
      <c r="C111" s="7" t="s">
        <v>407</v>
      </c>
      <c r="D111" s="7" t="s">
        <v>167</v>
      </c>
      <c r="E111" s="7"/>
      <c r="F111" s="8" t="str">
        <f>F112</f>
        <v>157,5</v>
      </c>
      <c r="G111" s="9">
        <f>G112</f>
        <v>0</v>
      </c>
      <c r="H111" s="10">
        <f>H112</f>
        <v>0</v>
      </c>
      <c r="I111" s="11"/>
      <c r="J111" s="6">
        <v>157500</v>
      </c>
      <c r="K111" s="10">
        <f>K112</f>
        <v>0</v>
      </c>
      <c r="L111" s="10">
        <f>L112</f>
        <v>0</v>
      </c>
    </row>
    <row r="112" spans="1:12" ht="47.25" hidden="1" outlineLevel="6">
      <c r="A112" s="37" t="s">
        <v>192</v>
      </c>
      <c r="B112" s="7" t="s">
        <v>387</v>
      </c>
      <c r="C112" s="7" t="s">
        <v>407</v>
      </c>
      <c r="D112" s="7" t="s">
        <v>167</v>
      </c>
      <c r="E112" s="7" t="s">
        <v>201</v>
      </c>
      <c r="F112" s="8" t="s">
        <v>329</v>
      </c>
      <c r="G112" s="9">
        <v>0</v>
      </c>
      <c r="H112" s="10">
        <f>H113</f>
        <v>0</v>
      </c>
      <c r="I112" s="10">
        <f>I113</f>
        <v>0</v>
      </c>
      <c r="J112" s="10">
        <f>J113</f>
        <v>0</v>
      </c>
      <c r="K112" s="10">
        <f>K113</f>
        <v>0</v>
      </c>
      <c r="L112" s="10">
        <f>L113</f>
        <v>0</v>
      </c>
    </row>
    <row r="113" spans="1:12" ht="47.25" hidden="1" outlineLevel="6">
      <c r="A113" s="37" t="s">
        <v>377</v>
      </c>
      <c r="B113" s="7" t="s">
        <v>387</v>
      </c>
      <c r="C113" s="7" t="s">
        <v>407</v>
      </c>
      <c r="D113" s="7" t="s">
        <v>167</v>
      </c>
      <c r="E113" s="7" t="s">
        <v>202</v>
      </c>
      <c r="F113" s="8"/>
      <c r="G113" s="9"/>
      <c r="H113" s="10"/>
      <c r="I113" s="11"/>
      <c r="J113" s="6"/>
      <c r="K113" s="10"/>
      <c r="L113" s="10"/>
    </row>
    <row r="114" spans="1:12" ht="63" outlineLevel="5" collapsed="1">
      <c r="A114" s="37" t="s">
        <v>475</v>
      </c>
      <c r="B114" s="7" t="s">
        <v>387</v>
      </c>
      <c r="C114" s="7" t="s">
        <v>407</v>
      </c>
      <c r="D114" s="7" t="s">
        <v>413</v>
      </c>
      <c r="E114" s="7"/>
      <c r="F114" s="8"/>
      <c r="G114" s="9"/>
      <c r="H114" s="10">
        <f aca="true" t="shared" si="16" ref="H114:L116">H115</f>
        <v>7</v>
      </c>
      <c r="I114" s="10">
        <f t="shared" si="16"/>
        <v>0</v>
      </c>
      <c r="J114" s="10">
        <f t="shared" si="16"/>
        <v>0</v>
      </c>
      <c r="K114" s="10">
        <f t="shared" si="16"/>
        <v>10</v>
      </c>
      <c r="L114" s="10">
        <f t="shared" si="16"/>
        <v>10</v>
      </c>
    </row>
    <row r="115" spans="1:12" ht="31.5" outlineLevel="5">
      <c r="A115" s="37" t="s">
        <v>259</v>
      </c>
      <c r="B115" s="7" t="s">
        <v>387</v>
      </c>
      <c r="C115" s="7" t="s">
        <v>407</v>
      </c>
      <c r="D115" s="7" t="s">
        <v>413</v>
      </c>
      <c r="E115" s="7" t="s">
        <v>315</v>
      </c>
      <c r="F115" s="8"/>
      <c r="G115" s="9"/>
      <c r="H115" s="10">
        <f t="shared" si="16"/>
        <v>7</v>
      </c>
      <c r="I115" s="10">
        <f t="shared" si="16"/>
        <v>0</v>
      </c>
      <c r="J115" s="10">
        <f t="shared" si="16"/>
        <v>0</v>
      </c>
      <c r="K115" s="10">
        <f t="shared" si="16"/>
        <v>10</v>
      </c>
      <c r="L115" s="10">
        <f t="shared" si="16"/>
        <v>10</v>
      </c>
    </row>
    <row r="116" spans="1:12" ht="31.5" outlineLevel="6">
      <c r="A116" s="37" t="s">
        <v>260</v>
      </c>
      <c r="B116" s="7" t="s">
        <v>387</v>
      </c>
      <c r="C116" s="7" t="s">
        <v>407</v>
      </c>
      <c r="D116" s="7" t="s">
        <v>413</v>
      </c>
      <c r="E116" s="7" t="s">
        <v>201</v>
      </c>
      <c r="F116" s="8"/>
      <c r="G116" s="9"/>
      <c r="H116" s="10">
        <f t="shared" si="16"/>
        <v>7</v>
      </c>
      <c r="I116" s="10">
        <f t="shared" si="16"/>
        <v>0</v>
      </c>
      <c r="J116" s="10">
        <f t="shared" si="16"/>
        <v>0</v>
      </c>
      <c r="K116" s="10">
        <f t="shared" si="16"/>
        <v>10</v>
      </c>
      <c r="L116" s="10">
        <f t="shared" si="16"/>
        <v>10</v>
      </c>
    </row>
    <row r="117" spans="1:12" ht="31.5" outlineLevel="6">
      <c r="A117" s="37" t="s">
        <v>261</v>
      </c>
      <c r="B117" s="7" t="s">
        <v>387</v>
      </c>
      <c r="C117" s="7" t="s">
        <v>407</v>
      </c>
      <c r="D117" s="7" t="s">
        <v>413</v>
      </c>
      <c r="E117" s="7" t="s">
        <v>202</v>
      </c>
      <c r="F117" s="8"/>
      <c r="G117" s="9"/>
      <c r="H117" s="10">
        <v>7</v>
      </c>
      <c r="I117" s="11"/>
      <c r="J117" s="6"/>
      <c r="K117" s="10">
        <v>10</v>
      </c>
      <c r="L117" s="10">
        <v>10</v>
      </c>
    </row>
    <row r="118" spans="1:12" ht="15.75" hidden="1" outlineLevel="6">
      <c r="A118" s="37"/>
      <c r="B118" s="7"/>
      <c r="C118" s="7"/>
      <c r="D118" s="7"/>
      <c r="E118" s="7"/>
      <c r="F118" s="8"/>
      <c r="G118" s="9"/>
      <c r="H118" s="10"/>
      <c r="I118" s="11"/>
      <c r="J118" s="6"/>
      <c r="K118" s="10"/>
      <c r="L118" s="10"/>
    </row>
    <row r="119" spans="1:12" ht="110.25" hidden="1" outlineLevel="5" collapsed="1">
      <c r="A119" s="37" t="s">
        <v>303</v>
      </c>
      <c r="B119" s="7" t="s">
        <v>387</v>
      </c>
      <c r="C119" s="7" t="s">
        <v>407</v>
      </c>
      <c r="D119" s="7" t="s">
        <v>414</v>
      </c>
      <c r="E119" s="7"/>
      <c r="F119" s="8"/>
      <c r="G119" s="9"/>
      <c r="H119" s="10">
        <f>H120</f>
        <v>0</v>
      </c>
      <c r="I119" s="11"/>
      <c r="J119" s="6">
        <v>40000</v>
      </c>
      <c r="K119" s="10">
        <f>K120</f>
        <v>0</v>
      </c>
      <c r="L119" s="10">
        <f>L120</f>
        <v>0</v>
      </c>
    </row>
    <row r="120" spans="1:12" ht="63" hidden="1" outlineLevel="6">
      <c r="A120" s="37" t="s">
        <v>335</v>
      </c>
      <c r="B120" s="7" t="s">
        <v>387</v>
      </c>
      <c r="C120" s="7" t="s">
        <v>407</v>
      </c>
      <c r="D120" s="7" t="s">
        <v>414</v>
      </c>
      <c r="E120" s="7" t="s">
        <v>353</v>
      </c>
      <c r="F120" s="8"/>
      <c r="G120" s="9"/>
      <c r="H120" s="10">
        <v>0</v>
      </c>
      <c r="I120" s="11"/>
      <c r="J120" s="6">
        <v>40000</v>
      </c>
      <c r="K120" s="10">
        <v>0</v>
      </c>
      <c r="L120" s="10">
        <v>0</v>
      </c>
    </row>
    <row r="121" spans="1:12" ht="31.5" hidden="1" outlineLevel="6">
      <c r="A121" s="37" t="s">
        <v>351</v>
      </c>
      <c r="B121" s="7"/>
      <c r="C121" s="7"/>
      <c r="D121" s="7"/>
      <c r="E121" s="7" t="s">
        <v>352</v>
      </c>
      <c r="F121" s="8"/>
      <c r="G121" s="9"/>
      <c r="H121" s="10"/>
      <c r="I121" s="11"/>
      <c r="J121" s="6"/>
      <c r="K121" s="10"/>
      <c r="L121" s="10"/>
    </row>
    <row r="122" spans="1:12" ht="47.25" outlineLevel="1" collapsed="1">
      <c r="A122" s="37" t="s">
        <v>474</v>
      </c>
      <c r="B122" s="1" t="s">
        <v>391</v>
      </c>
      <c r="C122" s="1"/>
      <c r="D122" s="1"/>
      <c r="E122" s="1"/>
      <c r="F122" s="2"/>
      <c r="G122" s="3" t="e">
        <f>G123+G129+G147</f>
        <v>#REF!</v>
      </c>
      <c r="H122" s="4">
        <f>H123+H129+H147</f>
        <v>10072.2</v>
      </c>
      <c r="I122" s="5"/>
      <c r="J122" s="6">
        <v>10382438</v>
      </c>
      <c r="K122" s="4">
        <f>K123+K129+K147</f>
        <v>6645.099999999999</v>
      </c>
      <c r="L122" s="4">
        <f>L123+L129+L147</f>
        <v>6645.099999999999</v>
      </c>
    </row>
    <row r="123" spans="1:12" ht="15.75" outlineLevel="2">
      <c r="A123" s="37" t="s">
        <v>476</v>
      </c>
      <c r="B123" s="1" t="s">
        <v>391</v>
      </c>
      <c r="C123" s="1" t="s">
        <v>415</v>
      </c>
      <c r="D123" s="1"/>
      <c r="E123" s="1"/>
      <c r="F123" s="2"/>
      <c r="G123" s="3"/>
      <c r="H123" s="4">
        <f>H124</f>
        <v>200</v>
      </c>
      <c r="I123" s="5"/>
      <c r="J123" s="6">
        <v>1400000</v>
      </c>
      <c r="K123" s="4">
        <f aca="true" t="shared" si="17" ref="K123:L127">K124</f>
        <v>0</v>
      </c>
      <c r="L123" s="4">
        <f t="shared" si="17"/>
        <v>0</v>
      </c>
    </row>
    <row r="124" spans="1:12" ht="31.5" outlineLevel="3">
      <c r="A124" s="37" t="s">
        <v>371</v>
      </c>
      <c r="B124" s="7" t="s">
        <v>391</v>
      </c>
      <c r="C124" s="7" t="s">
        <v>415</v>
      </c>
      <c r="D124" s="7" t="s">
        <v>412</v>
      </c>
      <c r="E124" s="7"/>
      <c r="F124" s="8"/>
      <c r="G124" s="9"/>
      <c r="H124" s="10">
        <f>H125</f>
        <v>200</v>
      </c>
      <c r="I124" s="11"/>
      <c r="J124" s="6">
        <v>1400000</v>
      </c>
      <c r="K124" s="10">
        <f t="shared" si="17"/>
        <v>0</v>
      </c>
      <c r="L124" s="10">
        <f t="shared" si="17"/>
        <v>0</v>
      </c>
    </row>
    <row r="125" spans="1:12" ht="63" outlineLevel="5">
      <c r="A125" s="37" t="s">
        <v>477</v>
      </c>
      <c r="B125" s="7" t="s">
        <v>391</v>
      </c>
      <c r="C125" s="7" t="s">
        <v>415</v>
      </c>
      <c r="D125" s="7" t="s">
        <v>416</v>
      </c>
      <c r="E125" s="7"/>
      <c r="F125" s="8"/>
      <c r="G125" s="9"/>
      <c r="H125" s="10">
        <f>H126</f>
        <v>200</v>
      </c>
      <c r="I125" s="10">
        <f aca="true" t="shared" si="18" ref="I125:J127">I126</f>
        <v>0</v>
      </c>
      <c r="J125" s="10">
        <f t="shared" si="18"/>
        <v>0</v>
      </c>
      <c r="K125" s="10">
        <f t="shared" si="17"/>
        <v>0</v>
      </c>
      <c r="L125" s="10">
        <f t="shared" si="17"/>
        <v>0</v>
      </c>
    </row>
    <row r="126" spans="1:12" ht="31.5" outlineLevel="5">
      <c r="A126" s="37" t="s">
        <v>259</v>
      </c>
      <c r="B126" s="7" t="s">
        <v>391</v>
      </c>
      <c r="C126" s="7" t="s">
        <v>415</v>
      </c>
      <c r="D126" s="7" t="s">
        <v>416</v>
      </c>
      <c r="E126" s="7" t="s">
        <v>315</v>
      </c>
      <c r="F126" s="8"/>
      <c r="G126" s="9"/>
      <c r="H126" s="10">
        <f>H127</f>
        <v>200</v>
      </c>
      <c r="I126" s="10">
        <f t="shared" si="18"/>
        <v>0</v>
      </c>
      <c r="J126" s="10">
        <f t="shared" si="18"/>
        <v>0</v>
      </c>
      <c r="K126" s="10">
        <f>K127</f>
        <v>0</v>
      </c>
      <c r="L126" s="10">
        <f>L127</f>
        <v>0</v>
      </c>
    </row>
    <row r="127" spans="1:12" ht="31.5" outlineLevel="6">
      <c r="A127" s="37" t="s">
        <v>260</v>
      </c>
      <c r="B127" s="7" t="s">
        <v>391</v>
      </c>
      <c r="C127" s="7" t="s">
        <v>415</v>
      </c>
      <c r="D127" s="7" t="s">
        <v>416</v>
      </c>
      <c r="E127" s="7" t="s">
        <v>201</v>
      </c>
      <c r="F127" s="8"/>
      <c r="G127" s="9"/>
      <c r="H127" s="10">
        <f>H128</f>
        <v>200</v>
      </c>
      <c r="I127" s="10">
        <f t="shared" si="18"/>
        <v>0</v>
      </c>
      <c r="J127" s="10">
        <f t="shared" si="18"/>
        <v>0</v>
      </c>
      <c r="K127" s="10">
        <f t="shared" si="17"/>
        <v>0</v>
      </c>
      <c r="L127" s="10">
        <f t="shared" si="17"/>
        <v>0</v>
      </c>
    </row>
    <row r="128" spans="1:12" ht="31.5" outlineLevel="6">
      <c r="A128" s="37" t="s">
        <v>261</v>
      </c>
      <c r="B128" s="7" t="s">
        <v>391</v>
      </c>
      <c r="C128" s="7" t="s">
        <v>415</v>
      </c>
      <c r="D128" s="7" t="s">
        <v>416</v>
      </c>
      <c r="E128" s="7" t="s">
        <v>202</v>
      </c>
      <c r="F128" s="8"/>
      <c r="G128" s="9"/>
      <c r="H128" s="10">
        <v>200</v>
      </c>
      <c r="I128" s="11"/>
      <c r="J128" s="6"/>
      <c r="K128" s="10"/>
      <c r="L128" s="10"/>
    </row>
    <row r="129" spans="1:12" ht="63" outlineLevel="2">
      <c r="A129" s="37" t="s">
        <v>478</v>
      </c>
      <c r="B129" s="1" t="s">
        <v>391</v>
      </c>
      <c r="C129" s="1" t="s">
        <v>417</v>
      </c>
      <c r="D129" s="1"/>
      <c r="E129" s="1"/>
      <c r="F129" s="2"/>
      <c r="G129" s="3" t="e">
        <f>#REF!+G130+G142</f>
        <v>#REF!</v>
      </c>
      <c r="H129" s="4">
        <f>H130+H142</f>
        <v>9866.2</v>
      </c>
      <c r="I129" s="4">
        <f>I130+I142</f>
        <v>0</v>
      </c>
      <c r="J129" s="4">
        <f>J130+J142</f>
        <v>8883438</v>
      </c>
      <c r="K129" s="4">
        <f>K130+K142</f>
        <v>6645.099999999999</v>
      </c>
      <c r="L129" s="4">
        <f>L130+L142</f>
        <v>6645.099999999999</v>
      </c>
    </row>
    <row r="130" spans="1:12" ht="31.5" outlineLevel="3">
      <c r="A130" s="37" t="s">
        <v>479</v>
      </c>
      <c r="B130" s="7" t="s">
        <v>391</v>
      </c>
      <c r="C130" s="7" t="s">
        <v>417</v>
      </c>
      <c r="D130" s="7" t="s">
        <v>418</v>
      </c>
      <c r="E130" s="7"/>
      <c r="F130" s="8"/>
      <c r="G130" s="9"/>
      <c r="H130" s="10">
        <f>H131</f>
        <v>7579.9</v>
      </c>
      <c r="I130" s="11"/>
      <c r="J130" s="6">
        <v>6714138</v>
      </c>
      <c r="K130" s="10">
        <f aca="true" t="shared" si="19" ref="K130:L133">K131</f>
        <v>6645.099999999999</v>
      </c>
      <c r="L130" s="10">
        <f t="shared" si="19"/>
        <v>6645.099999999999</v>
      </c>
    </row>
    <row r="131" spans="1:12" ht="47.25" outlineLevel="4">
      <c r="A131" s="37" t="s">
        <v>480</v>
      </c>
      <c r="B131" s="7" t="s">
        <v>391</v>
      </c>
      <c r="C131" s="7" t="s">
        <v>417</v>
      </c>
      <c r="D131" s="7" t="s">
        <v>419</v>
      </c>
      <c r="E131" s="7"/>
      <c r="F131" s="8"/>
      <c r="G131" s="9"/>
      <c r="H131" s="10">
        <f>H132+H135+H138</f>
        <v>7579.9</v>
      </c>
      <c r="I131" s="10">
        <f>I132+I135+I138</f>
        <v>0</v>
      </c>
      <c r="J131" s="10">
        <f>J132+J135+J138</f>
        <v>0</v>
      </c>
      <c r="K131" s="10">
        <f>K132+K135+K138</f>
        <v>6645.099999999999</v>
      </c>
      <c r="L131" s="10">
        <f>L132+L135+L138</f>
        <v>6645.099999999999</v>
      </c>
    </row>
    <row r="132" spans="1:12" ht="63" outlineLevel="4">
      <c r="A132" s="37" t="s">
        <v>257</v>
      </c>
      <c r="B132" s="7" t="s">
        <v>391</v>
      </c>
      <c r="C132" s="7" t="s">
        <v>417</v>
      </c>
      <c r="D132" s="7" t="s">
        <v>419</v>
      </c>
      <c r="E132" s="7" t="s">
        <v>314</v>
      </c>
      <c r="F132" s="8"/>
      <c r="G132" s="9"/>
      <c r="H132" s="10">
        <f>H133</f>
        <v>6754.4</v>
      </c>
      <c r="I132" s="10">
        <f>I133</f>
        <v>0</v>
      </c>
      <c r="J132" s="10">
        <f>J133</f>
        <v>0</v>
      </c>
      <c r="K132" s="10">
        <f>K133</f>
        <v>5930.7</v>
      </c>
      <c r="L132" s="10">
        <f>L133</f>
        <v>5930.7</v>
      </c>
    </row>
    <row r="133" spans="1:12" ht="31.5" outlineLevel="6">
      <c r="A133" s="37" t="s">
        <v>245</v>
      </c>
      <c r="B133" s="7" t="s">
        <v>391</v>
      </c>
      <c r="C133" s="7" t="s">
        <v>417</v>
      </c>
      <c r="D133" s="7" t="s">
        <v>419</v>
      </c>
      <c r="E133" s="7" t="s">
        <v>246</v>
      </c>
      <c r="F133" s="8"/>
      <c r="G133" s="9"/>
      <c r="H133" s="10">
        <f>H134</f>
        <v>6754.4</v>
      </c>
      <c r="I133" s="10">
        <f>I134</f>
        <v>0</v>
      </c>
      <c r="J133" s="10">
        <f>J134</f>
        <v>0</v>
      </c>
      <c r="K133" s="10">
        <f t="shared" si="19"/>
        <v>5930.7</v>
      </c>
      <c r="L133" s="10">
        <f t="shared" si="19"/>
        <v>5930.7</v>
      </c>
    </row>
    <row r="134" spans="1:12" ht="31.5" outlineLevel="6">
      <c r="A134" s="37" t="s">
        <v>194</v>
      </c>
      <c r="B134" s="7" t="s">
        <v>391</v>
      </c>
      <c r="C134" s="7" t="s">
        <v>417</v>
      </c>
      <c r="D134" s="7" t="s">
        <v>419</v>
      </c>
      <c r="E134" s="7" t="s">
        <v>247</v>
      </c>
      <c r="F134" s="8"/>
      <c r="G134" s="9"/>
      <c r="H134" s="10">
        <v>6754.4</v>
      </c>
      <c r="I134" s="11"/>
      <c r="J134" s="6"/>
      <c r="K134" s="10">
        <v>5930.7</v>
      </c>
      <c r="L134" s="10">
        <v>5930.7</v>
      </c>
    </row>
    <row r="135" spans="1:12" ht="31.5" outlineLevel="6">
      <c r="A135" s="37" t="s">
        <v>259</v>
      </c>
      <c r="B135" s="7" t="s">
        <v>391</v>
      </c>
      <c r="C135" s="7" t="s">
        <v>417</v>
      </c>
      <c r="D135" s="7" t="s">
        <v>419</v>
      </c>
      <c r="E135" s="7" t="s">
        <v>315</v>
      </c>
      <c r="F135" s="8"/>
      <c r="G135" s="9"/>
      <c r="H135" s="10">
        <f aca="true" t="shared" si="20" ref="H135:L136">H136</f>
        <v>800</v>
      </c>
      <c r="I135" s="10">
        <f t="shared" si="20"/>
        <v>0</v>
      </c>
      <c r="J135" s="10">
        <f t="shared" si="20"/>
        <v>0</v>
      </c>
      <c r="K135" s="10">
        <f t="shared" si="20"/>
        <v>687.7</v>
      </c>
      <c r="L135" s="10">
        <f t="shared" si="20"/>
        <v>692</v>
      </c>
    </row>
    <row r="136" spans="1:12" ht="31.5" outlineLevel="6">
      <c r="A136" s="37" t="s">
        <v>260</v>
      </c>
      <c r="B136" s="7" t="s">
        <v>391</v>
      </c>
      <c r="C136" s="7" t="s">
        <v>417</v>
      </c>
      <c r="D136" s="7" t="s">
        <v>419</v>
      </c>
      <c r="E136" s="7" t="s">
        <v>201</v>
      </c>
      <c r="F136" s="8"/>
      <c r="G136" s="9"/>
      <c r="H136" s="10">
        <f t="shared" si="20"/>
        <v>800</v>
      </c>
      <c r="I136" s="10">
        <f t="shared" si="20"/>
        <v>0</v>
      </c>
      <c r="J136" s="10">
        <f t="shared" si="20"/>
        <v>0</v>
      </c>
      <c r="K136" s="10">
        <f t="shared" si="20"/>
        <v>687.7</v>
      </c>
      <c r="L136" s="10">
        <f t="shared" si="20"/>
        <v>692</v>
      </c>
    </row>
    <row r="137" spans="1:12" ht="31.5" outlineLevel="6">
      <c r="A137" s="37" t="s">
        <v>261</v>
      </c>
      <c r="B137" s="7" t="s">
        <v>391</v>
      </c>
      <c r="C137" s="7" t="s">
        <v>417</v>
      </c>
      <c r="D137" s="7" t="s">
        <v>419</v>
      </c>
      <c r="E137" s="7" t="s">
        <v>202</v>
      </c>
      <c r="F137" s="8"/>
      <c r="G137" s="9"/>
      <c r="H137" s="10">
        <v>800</v>
      </c>
      <c r="I137" s="11"/>
      <c r="J137" s="6"/>
      <c r="K137" s="10">
        <v>687.7</v>
      </c>
      <c r="L137" s="10">
        <v>692</v>
      </c>
    </row>
    <row r="138" spans="1:12" ht="15.75" outlineLevel="6">
      <c r="A138" s="37" t="s">
        <v>241</v>
      </c>
      <c r="B138" s="7" t="s">
        <v>391</v>
      </c>
      <c r="C138" s="7" t="s">
        <v>417</v>
      </c>
      <c r="D138" s="7" t="s">
        <v>419</v>
      </c>
      <c r="E138" s="7" t="s">
        <v>242</v>
      </c>
      <c r="F138" s="8"/>
      <c r="G138" s="9"/>
      <c r="H138" s="10">
        <f>H139</f>
        <v>25.5</v>
      </c>
      <c r="I138" s="10">
        <f>I139</f>
        <v>0</v>
      </c>
      <c r="J138" s="10">
        <f>J139</f>
        <v>0</v>
      </c>
      <c r="K138" s="10">
        <f>K139</f>
        <v>26.7</v>
      </c>
      <c r="L138" s="10">
        <f>L139</f>
        <v>22.4</v>
      </c>
    </row>
    <row r="139" spans="1:12" ht="31.5" outlineLevel="6">
      <c r="A139" s="37" t="s">
        <v>316</v>
      </c>
      <c r="B139" s="7" t="s">
        <v>391</v>
      </c>
      <c r="C139" s="7" t="s">
        <v>417</v>
      </c>
      <c r="D139" s="7" t="s">
        <v>419</v>
      </c>
      <c r="E139" s="7" t="s">
        <v>198</v>
      </c>
      <c r="F139" s="8"/>
      <c r="G139" s="9"/>
      <c r="H139" s="10">
        <f>H140+H141</f>
        <v>25.5</v>
      </c>
      <c r="I139" s="10">
        <f>I140+I141</f>
        <v>0</v>
      </c>
      <c r="J139" s="10">
        <f>J140+J141</f>
        <v>0</v>
      </c>
      <c r="K139" s="10">
        <f>K140+K141</f>
        <v>26.7</v>
      </c>
      <c r="L139" s="10">
        <f>L140+L141</f>
        <v>22.4</v>
      </c>
    </row>
    <row r="140" spans="1:12" ht="31.5" outlineLevel="6">
      <c r="A140" s="37" t="s">
        <v>191</v>
      </c>
      <c r="B140" s="7" t="s">
        <v>391</v>
      </c>
      <c r="C140" s="7" t="s">
        <v>417</v>
      </c>
      <c r="D140" s="7" t="s">
        <v>419</v>
      </c>
      <c r="E140" s="7" t="s">
        <v>193</v>
      </c>
      <c r="F140" s="8"/>
      <c r="G140" s="9"/>
      <c r="H140" s="10">
        <v>9.2</v>
      </c>
      <c r="I140" s="11"/>
      <c r="J140" s="6"/>
      <c r="K140" s="10">
        <v>9.2</v>
      </c>
      <c r="L140" s="10">
        <v>5</v>
      </c>
    </row>
    <row r="141" spans="1:12" ht="31.5" outlineLevel="6">
      <c r="A141" s="37" t="s">
        <v>199</v>
      </c>
      <c r="B141" s="7" t="s">
        <v>391</v>
      </c>
      <c r="C141" s="7" t="s">
        <v>417</v>
      </c>
      <c r="D141" s="7" t="s">
        <v>419</v>
      </c>
      <c r="E141" s="7" t="s">
        <v>200</v>
      </c>
      <c r="F141" s="8"/>
      <c r="G141" s="9"/>
      <c r="H141" s="10">
        <v>16.3</v>
      </c>
      <c r="I141" s="11"/>
      <c r="J141" s="6"/>
      <c r="K141" s="10">
        <v>17.5</v>
      </c>
      <c r="L141" s="10">
        <v>17.4</v>
      </c>
    </row>
    <row r="142" spans="1:12" ht="31.5" outlineLevel="3">
      <c r="A142" s="37" t="s">
        <v>371</v>
      </c>
      <c r="B142" s="7" t="s">
        <v>391</v>
      </c>
      <c r="C142" s="7" t="s">
        <v>417</v>
      </c>
      <c r="D142" s="7" t="s">
        <v>412</v>
      </c>
      <c r="E142" s="7"/>
      <c r="F142" s="8"/>
      <c r="G142" s="9"/>
      <c r="H142" s="10">
        <f>H143</f>
        <v>2286.3</v>
      </c>
      <c r="I142" s="11"/>
      <c r="J142" s="6">
        <v>2169300</v>
      </c>
      <c r="K142" s="10">
        <f aca="true" t="shared" si="21" ref="K142:L145">K143</f>
        <v>0</v>
      </c>
      <c r="L142" s="10">
        <f t="shared" si="21"/>
        <v>0</v>
      </c>
    </row>
    <row r="143" spans="1:12" ht="94.5" outlineLevel="5">
      <c r="A143" s="37" t="s">
        <v>481</v>
      </c>
      <c r="B143" s="7" t="s">
        <v>391</v>
      </c>
      <c r="C143" s="7" t="s">
        <v>417</v>
      </c>
      <c r="D143" s="7" t="s">
        <v>420</v>
      </c>
      <c r="E143" s="7"/>
      <c r="F143" s="8"/>
      <c r="G143" s="9"/>
      <c r="H143" s="10">
        <f>H144</f>
        <v>2286.3</v>
      </c>
      <c r="I143" s="10">
        <f aca="true" t="shared" si="22" ref="I143:J145">I144</f>
        <v>0</v>
      </c>
      <c r="J143" s="10">
        <f t="shared" si="22"/>
        <v>0</v>
      </c>
      <c r="K143" s="10">
        <f t="shared" si="21"/>
        <v>0</v>
      </c>
      <c r="L143" s="10">
        <f t="shared" si="21"/>
        <v>0</v>
      </c>
    </row>
    <row r="144" spans="1:12" ht="31.5" outlineLevel="5">
      <c r="A144" s="37" t="s">
        <v>259</v>
      </c>
      <c r="B144" s="7" t="s">
        <v>391</v>
      </c>
      <c r="C144" s="7" t="s">
        <v>417</v>
      </c>
      <c r="D144" s="7" t="s">
        <v>420</v>
      </c>
      <c r="E144" s="7" t="s">
        <v>315</v>
      </c>
      <c r="F144" s="8"/>
      <c r="G144" s="9"/>
      <c r="H144" s="10">
        <f>H145</f>
        <v>2286.3</v>
      </c>
      <c r="I144" s="10">
        <f t="shared" si="22"/>
        <v>0</v>
      </c>
      <c r="J144" s="10">
        <f t="shared" si="22"/>
        <v>0</v>
      </c>
      <c r="K144" s="10">
        <f t="shared" si="21"/>
        <v>0</v>
      </c>
      <c r="L144" s="10">
        <f t="shared" si="21"/>
        <v>0</v>
      </c>
    </row>
    <row r="145" spans="1:12" ht="31.5" outlineLevel="6">
      <c r="A145" s="37" t="s">
        <v>260</v>
      </c>
      <c r="B145" s="7" t="s">
        <v>391</v>
      </c>
      <c r="C145" s="7" t="s">
        <v>417</v>
      </c>
      <c r="D145" s="7" t="s">
        <v>420</v>
      </c>
      <c r="E145" s="7" t="s">
        <v>201</v>
      </c>
      <c r="F145" s="8"/>
      <c r="G145" s="9"/>
      <c r="H145" s="10">
        <f>H146</f>
        <v>2286.3</v>
      </c>
      <c r="I145" s="10">
        <f t="shared" si="22"/>
        <v>0</v>
      </c>
      <c r="J145" s="10">
        <f t="shared" si="22"/>
        <v>0</v>
      </c>
      <c r="K145" s="10">
        <f t="shared" si="21"/>
        <v>0</v>
      </c>
      <c r="L145" s="10">
        <f t="shared" si="21"/>
        <v>0</v>
      </c>
    </row>
    <row r="146" spans="1:12" ht="31.5" outlineLevel="6">
      <c r="A146" s="37" t="s">
        <v>261</v>
      </c>
      <c r="B146" s="7" t="s">
        <v>391</v>
      </c>
      <c r="C146" s="7" t="s">
        <v>417</v>
      </c>
      <c r="D146" s="7" t="s">
        <v>420</v>
      </c>
      <c r="E146" s="7" t="s">
        <v>202</v>
      </c>
      <c r="F146" s="8"/>
      <c r="G146" s="9"/>
      <c r="H146" s="10">
        <v>2286.3</v>
      </c>
      <c r="I146" s="11"/>
      <c r="J146" s="6"/>
      <c r="K146" s="10"/>
      <c r="L146" s="10"/>
    </row>
    <row r="147" spans="1:12" ht="31.5" outlineLevel="2">
      <c r="A147" s="37" t="s">
        <v>482</v>
      </c>
      <c r="B147" s="1" t="s">
        <v>391</v>
      </c>
      <c r="C147" s="1" t="s">
        <v>421</v>
      </c>
      <c r="D147" s="1"/>
      <c r="E147" s="1"/>
      <c r="F147" s="2"/>
      <c r="G147" s="3"/>
      <c r="H147" s="4">
        <f>H148</f>
        <v>6</v>
      </c>
      <c r="I147" s="5"/>
      <c r="J147" s="6">
        <v>6000</v>
      </c>
      <c r="K147" s="4">
        <f aca="true" t="shared" si="23" ref="K147:L149">K148</f>
        <v>0</v>
      </c>
      <c r="L147" s="4">
        <f t="shared" si="23"/>
        <v>0</v>
      </c>
    </row>
    <row r="148" spans="1:12" ht="31.5" outlineLevel="3">
      <c r="A148" s="37" t="s">
        <v>371</v>
      </c>
      <c r="B148" s="7" t="s">
        <v>391</v>
      </c>
      <c r="C148" s="7" t="s">
        <v>421</v>
      </c>
      <c r="D148" s="7" t="s">
        <v>412</v>
      </c>
      <c r="E148" s="7"/>
      <c r="F148" s="8"/>
      <c r="G148" s="9"/>
      <c r="H148" s="10">
        <f>H149</f>
        <v>6</v>
      </c>
      <c r="I148" s="11"/>
      <c r="J148" s="6">
        <v>6000</v>
      </c>
      <c r="K148" s="10">
        <f t="shared" si="23"/>
        <v>0</v>
      </c>
      <c r="L148" s="10">
        <f t="shared" si="23"/>
        <v>0</v>
      </c>
    </row>
    <row r="149" spans="1:12" ht="47.25" outlineLevel="5">
      <c r="A149" s="37" t="s">
        <v>483</v>
      </c>
      <c r="B149" s="7" t="s">
        <v>391</v>
      </c>
      <c r="C149" s="7" t="s">
        <v>421</v>
      </c>
      <c r="D149" s="7" t="s">
        <v>422</v>
      </c>
      <c r="E149" s="7"/>
      <c r="F149" s="8"/>
      <c r="G149" s="9"/>
      <c r="H149" s="10">
        <f>H150</f>
        <v>6</v>
      </c>
      <c r="I149" s="10">
        <f>I150</f>
        <v>0</v>
      </c>
      <c r="J149" s="10">
        <f>J150</f>
        <v>6000</v>
      </c>
      <c r="K149" s="10">
        <f t="shared" si="23"/>
        <v>0</v>
      </c>
      <c r="L149" s="10">
        <f t="shared" si="23"/>
        <v>0</v>
      </c>
    </row>
    <row r="150" spans="1:12" ht="31.5" outlineLevel="5">
      <c r="A150" s="37" t="s">
        <v>259</v>
      </c>
      <c r="B150" s="7" t="s">
        <v>391</v>
      </c>
      <c r="C150" s="7" t="s">
        <v>421</v>
      </c>
      <c r="D150" s="7" t="s">
        <v>422</v>
      </c>
      <c r="E150" s="7" t="s">
        <v>315</v>
      </c>
      <c r="F150" s="8"/>
      <c r="G150" s="9"/>
      <c r="H150" s="10">
        <f>H151</f>
        <v>6</v>
      </c>
      <c r="I150" s="10">
        <f>I151</f>
        <v>0</v>
      </c>
      <c r="J150" s="10">
        <f>J151</f>
        <v>6000</v>
      </c>
      <c r="K150" s="10">
        <f>K151</f>
        <v>0</v>
      </c>
      <c r="L150" s="10">
        <f>L151</f>
        <v>0</v>
      </c>
    </row>
    <row r="151" spans="1:12" ht="31.5" outlineLevel="6">
      <c r="A151" s="37" t="s">
        <v>260</v>
      </c>
      <c r="B151" s="7" t="s">
        <v>391</v>
      </c>
      <c r="C151" s="7" t="s">
        <v>421</v>
      </c>
      <c r="D151" s="7" t="s">
        <v>422</v>
      </c>
      <c r="E151" s="7" t="s">
        <v>201</v>
      </c>
      <c r="F151" s="8"/>
      <c r="G151" s="9"/>
      <c r="H151" s="10">
        <f>H152</f>
        <v>6</v>
      </c>
      <c r="I151" s="11"/>
      <c r="J151" s="6">
        <v>6000</v>
      </c>
      <c r="K151" s="10">
        <v>0</v>
      </c>
      <c r="L151" s="10">
        <v>0</v>
      </c>
    </row>
    <row r="152" spans="1:12" ht="31.5" outlineLevel="6">
      <c r="A152" s="37" t="s">
        <v>261</v>
      </c>
      <c r="B152" s="7" t="s">
        <v>391</v>
      </c>
      <c r="C152" s="7" t="s">
        <v>421</v>
      </c>
      <c r="D152" s="7" t="s">
        <v>422</v>
      </c>
      <c r="E152" s="7" t="s">
        <v>202</v>
      </c>
      <c r="F152" s="8"/>
      <c r="G152" s="9"/>
      <c r="H152" s="10">
        <v>6</v>
      </c>
      <c r="I152" s="11"/>
      <c r="J152" s="6"/>
      <c r="K152" s="10"/>
      <c r="L152" s="10"/>
    </row>
    <row r="153" spans="1:12" ht="15.75" outlineLevel="1">
      <c r="A153" s="37" t="s">
        <v>484</v>
      </c>
      <c r="B153" s="1" t="s">
        <v>396</v>
      </c>
      <c r="C153" s="1"/>
      <c r="D153" s="1"/>
      <c r="E153" s="1"/>
      <c r="F153" s="2"/>
      <c r="G153" s="3"/>
      <c r="H153" s="4">
        <f>H154+H159</f>
        <v>2649.9</v>
      </c>
      <c r="I153" s="5"/>
      <c r="J153" s="6">
        <v>8420500</v>
      </c>
      <c r="K153" s="4">
        <f>K154+K159</f>
        <v>2654.8</v>
      </c>
      <c r="L153" s="4">
        <f>L154+L159</f>
        <v>2655.5</v>
      </c>
    </row>
    <row r="154" spans="1:12" ht="15.75" outlineLevel="2">
      <c r="A154" s="37" t="s">
        <v>485</v>
      </c>
      <c r="B154" s="1" t="s">
        <v>396</v>
      </c>
      <c r="C154" s="1" t="s">
        <v>423</v>
      </c>
      <c r="D154" s="1"/>
      <c r="E154" s="1"/>
      <c r="F154" s="2"/>
      <c r="G154" s="3"/>
      <c r="H154" s="4">
        <f>H155</f>
        <v>2477</v>
      </c>
      <c r="I154" s="5"/>
      <c r="J154" s="6">
        <v>8256000</v>
      </c>
      <c r="K154" s="4">
        <f aca="true" t="shared" si="24" ref="K154:L157">K155</f>
        <v>2477</v>
      </c>
      <c r="L154" s="4">
        <f t="shared" si="24"/>
        <v>2477</v>
      </c>
    </row>
    <row r="155" spans="1:12" ht="15.75" outlineLevel="3">
      <c r="A155" s="37" t="s">
        <v>486</v>
      </c>
      <c r="B155" s="7" t="s">
        <v>396</v>
      </c>
      <c r="C155" s="7" t="s">
        <v>423</v>
      </c>
      <c r="D155" s="7" t="s">
        <v>424</v>
      </c>
      <c r="E155" s="7"/>
      <c r="F155" s="8"/>
      <c r="G155" s="9"/>
      <c r="H155" s="10">
        <f>H156</f>
        <v>2477</v>
      </c>
      <c r="I155" s="11"/>
      <c r="J155" s="6">
        <v>8256000</v>
      </c>
      <c r="K155" s="10">
        <f t="shared" si="24"/>
        <v>2477</v>
      </c>
      <c r="L155" s="10">
        <f t="shared" si="24"/>
        <v>2477</v>
      </c>
    </row>
    <row r="156" spans="1:12" ht="47.25" outlineLevel="4">
      <c r="A156" s="37" t="s">
        <v>487</v>
      </c>
      <c r="B156" s="7" t="s">
        <v>396</v>
      </c>
      <c r="C156" s="7" t="s">
        <v>423</v>
      </c>
      <c r="D156" s="7" t="s">
        <v>425</v>
      </c>
      <c r="E156" s="7"/>
      <c r="F156" s="8"/>
      <c r="G156" s="9"/>
      <c r="H156" s="10">
        <f>H157</f>
        <v>2477</v>
      </c>
      <c r="I156" s="11"/>
      <c r="J156" s="6">
        <v>8256000</v>
      </c>
      <c r="K156" s="10">
        <f t="shared" si="24"/>
        <v>2477</v>
      </c>
      <c r="L156" s="10">
        <f t="shared" si="24"/>
        <v>2477</v>
      </c>
    </row>
    <row r="157" spans="1:12" ht="15.75" outlineLevel="6">
      <c r="A157" s="37" t="s">
        <v>241</v>
      </c>
      <c r="B157" s="7" t="s">
        <v>396</v>
      </c>
      <c r="C157" s="7" t="s">
        <v>423</v>
      </c>
      <c r="D157" s="7" t="s">
        <v>425</v>
      </c>
      <c r="E157" s="7" t="s">
        <v>242</v>
      </c>
      <c r="F157" s="8"/>
      <c r="G157" s="9"/>
      <c r="H157" s="10">
        <f>H158</f>
        <v>2477</v>
      </c>
      <c r="I157" s="10">
        <f>I158</f>
        <v>0</v>
      </c>
      <c r="J157" s="10">
        <f>J158</f>
        <v>0</v>
      </c>
      <c r="K157" s="10">
        <f t="shared" si="24"/>
        <v>2477</v>
      </c>
      <c r="L157" s="10">
        <f t="shared" si="24"/>
        <v>2477</v>
      </c>
    </row>
    <row r="158" spans="1:12" ht="94.5" outlineLevel="6">
      <c r="A158" s="37" t="s">
        <v>262</v>
      </c>
      <c r="B158" s="7" t="s">
        <v>396</v>
      </c>
      <c r="C158" s="7" t="s">
        <v>423</v>
      </c>
      <c r="D158" s="7" t="s">
        <v>425</v>
      </c>
      <c r="E158" s="7" t="s">
        <v>244</v>
      </c>
      <c r="F158" s="8"/>
      <c r="G158" s="9"/>
      <c r="H158" s="10">
        <v>2477</v>
      </c>
      <c r="I158" s="11"/>
      <c r="J158" s="6"/>
      <c r="K158" s="10">
        <v>2477</v>
      </c>
      <c r="L158" s="10">
        <v>2477</v>
      </c>
    </row>
    <row r="159" spans="1:12" ht="31.5" outlineLevel="2">
      <c r="A159" s="37" t="s">
        <v>488</v>
      </c>
      <c r="B159" s="1" t="s">
        <v>396</v>
      </c>
      <c r="C159" s="1" t="s">
        <v>426</v>
      </c>
      <c r="D159" s="1"/>
      <c r="E159" s="1"/>
      <c r="F159" s="2"/>
      <c r="G159" s="3"/>
      <c r="H159" s="4">
        <f>H160</f>
        <v>172.9</v>
      </c>
      <c r="I159" s="5"/>
      <c r="J159" s="6">
        <v>164500</v>
      </c>
      <c r="K159" s="4">
        <f aca="true" t="shared" si="25" ref="K159:L161">K160</f>
        <v>177.8</v>
      </c>
      <c r="L159" s="4">
        <f t="shared" si="25"/>
        <v>178.5</v>
      </c>
    </row>
    <row r="160" spans="1:12" ht="78.75" outlineLevel="3">
      <c r="A160" s="37" t="s">
        <v>471</v>
      </c>
      <c r="B160" s="7" t="s">
        <v>396</v>
      </c>
      <c r="C160" s="7" t="s">
        <v>426</v>
      </c>
      <c r="D160" s="7" t="s">
        <v>408</v>
      </c>
      <c r="E160" s="7"/>
      <c r="F160" s="8"/>
      <c r="G160" s="9"/>
      <c r="H160" s="10">
        <f>H161</f>
        <v>172.9</v>
      </c>
      <c r="I160" s="11"/>
      <c r="J160" s="6">
        <v>164500</v>
      </c>
      <c r="K160" s="10">
        <f t="shared" si="25"/>
        <v>177.8</v>
      </c>
      <c r="L160" s="10">
        <f t="shared" si="25"/>
        <v>178.5</v>
      </c>
    </row>
    <row r="161" spans="1:12" ht="63" outlineLevel="4">
      <c r="A161" s="37" t="s">
        <v>472</v>
      </c>
      <c r="B161" s="7" t="s">
        <v>396</v>
      </c>
      <c r="C161" s="7" t="s">
        <v>426</v>
      </c>
      <c r="D161" s="7" t="s">
        <v>409</v>
      </c>
      <c r="E161" s="7"/>
      <c r="F161" s="8"/>
      <c r="G161" s="9"/>
      <c r="H161" s="10">
        <f>H162</f>
        <v>172.9</v>
      </c>
      <c r="I161" s="11"/>
      <c r="J161" s="6">
        <v>164500</v>
      </c>
      <c r="K161" s="10">
        <f t="shared" si="25"/>
        <v>177.8</v>
      </c>
      <c r="L161" s="10">
        <f t="shared" si="25"/>
        <v>178.5</v>
      </c>
    </row>
    <row r="162" spans="1:12" ht="63" outlineLevel="5">
      <c r="A162" s="37" t="s">
        <v>489</v>
      </c>
      <c r="B162" s="7" t="s">
        <v>396</v>
      </c>
      <c r="C162" s="7" t="s">
        <v>426</v>
      </c>
      <c r="D162" s="7" t="s">
        <v>427</v>
      </c>
      <c r="E162" s="7"/>
      <c r="F162" s="8"/>
      <c r="G162" s="9"/>
      <c r="H162" s="10">
        <f>H163+H167</f>
        <v>172.9</v>
      </c>
      <c r="I162" s="10">
        <f>I163+I167</f>
        <v>0</v>
      </c>
      <c r="J162" s="10">
        <f>J163+J167</f>
        <v>0</v>
      </c>
      <c r="K162" s="10">
        <f>K163+K167</f>
        <v>177.8</v>
      </c>
      <c r="L162" s="10">
        <f>L163+L167</f>
        <v>178.5</v>
      </c>
    </row>
    <row r="163" spans="1:12" ht="63" outlineLevel="5">
      <c r="A163" s="37" t="s">
        <v>257</v>
      </c>
      <c r="B163" s="7" t="s">
        <v>396</v>
      </c>
      <c r="C163" s="7" t="s">
        <v>426</v>
      </c>
      <c r="D163" s="7" t="s">
        <v>427</v>
      </c>
      <c r="E163" s="7" t="s">
        <v>314</v>
      </c>
      <c r="F163" s="8"/>
      <c r="G163" s="9"/>
      <c r="H163" s="10">
        <f>H164</f>
        <v>111.5</v>
      </c>
      <c r="I163" s="10">
        <f>I164</f>
        <v>0</v>
      </c>
      <c r="J163" s="10">
        <f>J164</f>
        <v>0</v>
      </c>
      <c r="K163" s="10">
        <f>K164</f>
        <v>111.5</v>
      </c>
      <c r="L163" s="10">
        <f>L164</f>
        <v>111.5</v>
      </c>
    </row>
    <row r="164" spans="1:12" ht="31.5" outlineLevel="6">
      <c r="A164" s="37" t="s">
        <v>258</v>
      </c>
      <c r="B164" s="7" t="s">
        <v>396</v>
      </c>
      <c r="C164" s="7" t="s">
        <v>426</v>
      </c>
      <c r="D164" s="7" t="s">
        <v>427</v>
      </c>
      <c r="E164" s="7" t="s">
        <v>190</v>
      </c>
      <c r="F164" s="8"/>
      <c r="G164" s="9"/>
      <c r="H164" s="10">
        <f>H165+H166</f>
        <v>111.5</v>
      </c>
      <c r="I164" s="10">
        <f>I165+I166</f>
        <v>0</v>
      </c>
      <c r="J164" s="10">
        <f>J165+J166</f>
        <v>0</v>
      </c>
      <c r="K164" s="10">
        <f>K165+K166</f>
        <v>111.5</v>
      </c>
      <c r="L164" s="10">
        <f>L165+L166</f>
        <v>111.5</v>
      </c>
    </row>
    <row r="165" spans="1:12" ht="31.5" outlineLevel="6">
      <c r="A165" s="37" t="s">
        <v>194</v>
      </c>
      <c r="B165" s="7" t="s">
        <v>396</v>
      </c>
      <c r="C165" s="7" t="s">
        <v>426</v>
      </c>
      <c r="D165" s="7" t="s">
        <v>427</v>
      </c>
      <c r="E165" s="7" t="s">
        <v>195</v>
      </c>
      <c r="F165" s="8"/>
      <c r="G165" s="9"/>
      <c r="H165" s="10">
        <v>110.3</v>
      </c>
      <c r="I165" s="11"/>
      <c r="J165" s="6"/>
      <c r="K165" s="10">
        <v>110.3</v>
      </c>
      <c r="L165" s="10">
        <v>110.3</v>
      </c>
    </row>
    <row r="166" spans="1:12" ht="31.5" outlineLevel="6">
      <c r="A166" s="37" t="s">
        <v>196</v>
      </c>
      <c r="B166" s="7" t="s">
        <v>396</v>
      </c>
      <c r="C166" s="7" t="s">
        <v>426</v>
      </c>
      <c r="D166" s="7" t="s">
        <v>427</v>
      </c>
      <c r="E166" s="7" t="s">
        <v>197</v>
      </c>
      <c r="F166" s="8"/>
      <c r="G166" s="9"/>
      <c r="H166" s="10">
        <v>1.2</v>
      </c>
      <c r="I166" s="11"/>
      <c r="J166" s="6"/>
      <c r="K166" s="10">
        <v>1.2</v>
      </c>
      <c r="L166" s="10">
        <v>1.2</v>
      </c>
    </row>
    <row r="167" spans="1:12" ht="31.5" outlineLevel="6">
      <c r="A167" s="37" t="s">
        <v>259</v>
      </c>
      <c r="B167" s="7" t="s">
        <v>396</v>
      </c>
      <c r="C167" s="7" t="s">
        <v>426</v>
      </c>
      <c r="D167" s="7" t="s">
        <v>427</v>
      </c>
      <c r="E167" s="7" t="s">
        <v>315</v>
      </c>
      <c r="F167" s="8"/>
      <c r="G167" s="9"/>
      <c r="H167" s="10">
        <f aca="true" t="shared" si="26" ref="H167:L168">H168</f>
        <v>61.4</v>
      </c>
      <c r="I167" s="10">
        <f t="shared" si="26"/>
        <v>0</v>
      </c>
      <c r="J167" s="10">
        <f t="shared" si="26"/>
        <v>0</v>
      </c>
      <c r="K167" s="10">
        <f t="shared" si="26"/>
        <v>66.3</v>
      </c>
      <c r="L167" s="10">
        <f t="shared" si="26"/>
        <v>67</v>
      </c>
    </row>
    <row r="168" spans="1:12" ht="31.5" outlineLevel="6">
      <c r="A168" s="37" t="s">
        <v>260</v>
      </c>
      <c r="B168" s="7" t="s">
        <v>396</v>
      </c>
      <c r="C168" s="7" t="s">
        <v>426</v>
      </c>
      <c r="D168" s="7" t="s">
        <v>427</v>
      </c>
      <c r="E168" s="7" t="s">
        <v>201</v>
      </c>
      <c r="F168" s="8"/>
      <c r="G168" s="9"/>
      <c r="H168" s="10">
        <f t="shared" si="26"/>
        <v>61.4</v>
      </c>
      <c r="I168" s="10">
        <f t="shared" si="26"/>
        <v>0</v>
      </c>
      <c r="J168" s="10">
        <f t="shared" si="26"/>
        <v>0</v>
      </c>
      <c r="K168" s="10">
        <f t="shared" si="26"/>
        <v>66.3</v>
      </c>
      <c r="L168" s="10">
        <f t="shared" si="26"/>
        <v>67</v>
      </c>
    </row>
    <row r="169" spans="1:12" ht="31.5" outlineLevel="6">
      <c r="A169" s="37" t="s">
        <v>261</v>
      </c>
      <c r="B169" s="7" t="s">
        <v>396</v>
      </c>
      <c r="C169" s="7" t="s">
        <v>426</v>
      </c>
      <c r="D169" s="7" t="s">
        <v>427</v>
      </c>
      <c r="E169" s="7" t="s">
        <v>202</v>
      </c>
      <c r="F169" s="8"/>
      <c r="G169" s="9"/>
      <c r="H169" s="10">
        <v>61.4</v>
      </c>
      <c r="I169" s="11"/>
      <c r="J169" s="6"/>
      <c r="K169" s="10">
        <v>66.3</v>
      </c>
      <c r="L169" s="10">
        <v>67</v>
      </c>
    </row>
    <row r="170" spans="1:12" ht="31.5" outlineLevel="1">
      <c r="A170" s="37" t="s">
        <v>490</v>
      </c>
      <c r="B170" s="1" t="s">
        <v>401</v>
      </c>
      <c r="C170" s="1"/>
      <c r="D170" s="1"/>
      <c r="E170" s="1"/>
      <c r="F170" s="2" t="e">
        <f>F171+F195+F201</f>
        <v>#REF!</v>
      </c>
      <c r="G170" s="3" t="e">
        <f>G171+G195+G201</f>
        <v>#REF!</v>
      </c>
      <c r="H170" s="4">
        <f>H171+H195+H201</f>
        <v>41715.5</v>
      </c>
      <c r="I170" s="5"/>
      <c r="J170" s="6">
        <v>283558204.14</v>
      </c>
      <c r="K170" s="4">
        <f>K171+K195+K201</f>
        <v>19858.899999999998</v>
      </c>
      <c r="L170" s="4">
        <f>L171+L195+L201</f>
        <v>22822.1</v>
      </c>
    </row>
    <row r="171" spans="1:12" ht="15.75" outlineLevel="2">
      <c r="A171" s="37" t="s">
        <v>491</v>
      </c>
      <c r="B171" s="1" t="s">
        <v>401</v>
      </c>
      <c r="C171" s="1" t="s">
        <v>387</v>
      </c>
      <c r="D171" s="1"/>
      <c r="E171" s="1"/>
      <c r="F171" s="2"/>
      <c r="G171" s="3"/>
      <c r="H171" s="4">
        <f>H172+H188</f>
        <v>6074</v>
      </c>
      <c r="I171" s="4">
        <f>I172+I188</f>
        <v>0</v>
      </c>
      <c r="J171" s="4">
        <f>J172+J188</f>
        <v>135420662</v>
      </c>
      <c r="K171" s="4">
        <f>K172+K188</f>
        <v>574</v>
      </c>
      <c r="L171" s="4">
        <f>L172+L188</f>
        <v>74</v>
      </c>
    </row>
    <row r="172" spans="1:12" ht="78.75" outlineLevel="3">
      <c r="A172" s="37" t="s">
        <v>492</v>
      </c>
      <c r="B172" s="7" t="s">
        <v>401</v>
      </c>
      <c r="C172" s="7" t="s">
        <v>387</v>
      </c>
      <c r="D172" s="7" t="s">
        <v>428</v>
      </c>
      <c r="E172" s="7"/>
      <c r="F172" s="8"/>
      <c r="G172" s="9"/>
      <c r="H172" s="10">
        <f>H173+H180</f>
        <v>6000</v>
      </c>
      <c r="I172" s="11"/>
      <c r="J172" s="6">
        <v>135120662</v>
      </c>
      <c r="K172" s="10">
        <f>K173+K180</f>
        <v>500</v>
      </c>
      <c r="L172" s="10">
        <f>L173+L180</f>
        <v>0</v>
      </c>
    </row>
    <row r="173" spans="1:12" ht="141.75" hidden="1" outlineLevel="4">
      <c r="A173" s="37" t="s">
        <v>429</v>
      </c>
      <c r="B173" s="7" t="s">
        <v>401</v>
      </c>
      <c r="C173" s="7" t="s">
        <v>387</v>
      </c>
      <c r="D173" s="7" t="s">
        <v>430</v>
      </c>
      <c r="E173" s="7"/>
      <c r="F173" s="8"/>
      <c r="G173" s="9"/>
      <c r="H173" s="10">
        <f>H174+H177</f>
        <v>0</v>
      </c>
      <c r="I173" s="11"/>
      <c r="J173" s="6">
        <v>103870409</v>
      </c>
      <c r="K173" s="10">
        <f>K174+K177</f>
        <v>0</v>
      </c>
      <c r="L173" s="10">
        <f>L174+L177</f>
        <v>0</v>
      </c>
    </row>
    <row r="174" spans="1:12" ht="110.25" hidden="1" outlineLevel="5">
      <c r="A174" s="37" t="s">
        <v>431</v>
      </c>
      <c r="B174" s="7" t="s">
        <v>401</v>
      </c>
      <c r="C174" s="7" t="s">
        <v>387</v>
      </c>
      <c r="D174" s="7" t="s">
        <v>432</v>
      </c>
      <c r="E174" s="7"/>
      <c r="F174" s="8"/>
      <c r="G174" s="9"/>
      <c r="H174" s="10">
        <f aca="true" t="shared" si="27" ref="H174:L175">H175</f>
        <v>0</v>
      </c>
      <c r="I174" s="10">
        <f t="shared" si="27"/>
        <v>0</v>
      </c>
      <c r="J174" s="10">
        <f t="shared" si="27"/>
        <v>10800013</v>
      </c>
      <c r="K174" s="10">
        <f t="shared" si="27"/>
        <v>0</v>
      </c>
      <c r="L174" s="10">
        <f t="shared" si="27"/>
        <v>0</v>
      </c>
    </row>
    <row r="175" spans="1:12" ht="15.75" hidden="1" outlineLevel="5">
      <c r="A175" s="37" t="s">
        <v>241</v>
      </c>
      <c r="B175" s="7" t="s">
        <v>401</v>
      </c>
      <c r="C175" s="7" t="s">
        <v>387</v>
      </c>
      <c r="D175" s="7" t="s">
        <v>432</v>
      </c>
      <c r="E175" s="7" t="s">
        <v>242</v>
      </c>
      <c r="F175" s="8"/>
      <c r="G175" s="9"/>
      <c r="H175" s="10">
        <f t="shared" si="27"/>
        <v>0</v>
      </c>
      <c r="I175" s="10">
        <f t="shared" si="27"/>
        <v>0</v>
      </c>
      <c r="J175" s="10">
        <f t="shared" si="27"/>
        <v>10800013</v>
      </c>
      <c r="K175" s="10">
        <f t="shared" si="27"/>
        <v>0</v>
      </c>
      <c r="L175" s="10">
        <f t="shared" si="27"/>
        <v>0</v>
      </c>
    </row>
    <row r="176" spans="1:12" ht="78.75" hidden="1" outlineLevel="6">
      <c r="A176" s="37" t="s">
        <v>354</v>
      </c>
      <c r="B176" s="7" t="s">
        <v>401</v>
      </c>
      <c r="C176" s="7" t="s">
        <v>387</v>
      </c>
      <c r="D176" s="7" t="s">
        <v>432</v>
      </c>
      <c r="E176" s="7" t="s">
        <v>244</v>
      </c>
      <c r="F176" s="8"/>
      <c r="G176" s="9"/>
      <c r="H176" s="10">
        <v>0</v>
      </c>
      <c r="I176" s="11"/>
      <c r="J176" s="6">
        <v>10800013</v>
      </c>
      <c r="K176" s="10">
        <v>0</v>
      </c>
      <c r="L176" s="10">
        <v>0</v>
      </c>
    </row>
    <row r="177" spans="1:12" ht="110.25" hidden="1" outlineLevel="5">
      <c r="A177" s="37" t="s">
        <v>433</v>
      </c>
      <c r="B177" s="7" t="s">
        <v>401</v>
      </c>
      <c r="C177" s="7" t="s">
        <v>387</v>
      </c>
      <c r="D177" s="7" t="s">
        <v>434</v>
      </c>
      <c r="E177" s="7"/>
      <c r="F177" s="8"/>
      <c r="G177" s="9"/>
      <c r="H177" s="10">
        <f>H178</f>
        <v>0</v>
      </c>
      <c r="I177" s="10">
        <f aca="true" t="shared" si="28" ref="I177:L178">I178</f>
        <v>0</v>
      </c>
      <c r="J177" s="10">
        <f t="shared" si="28"/>
        <v>0</v>
      </c>
      <c r="K177" s="10">
        <f t="shared" si="28"/>
        <v>0</v>
      </c>
      <c r="L177" s="10">
        <f t="shared" si="28"/>
        <v>0</v>
      </c>
    </row>
    <row r="178" spans="1:12" ht="15.75" hidden="1" outlineLevel="6">
      <c r="A178" s="37" t="s">
        <v>355</v>
      </c>
      <c r="B178" s="7" t="s">
        <v>401</v>
      </c>
      <c r="C178" s="7" t="s">
        <v>387</v>
      </c>
      <c r="D178" s="7" t="s">
        <v>434</v>
      </c>
      <c r="E178" s="7" t="s">
        <v>317</v>
      </c>
      <c r="F178" s="8"/>
      <c r="G178" s="9"/>
      <c r="H178" s="10">
        <f>H179</f>
        <v>0</v>
      </c>
      <c r="I178" s="10">
        <f t="shared" si="28"/>
        <v>0</v>
      </c>
      <c r="J178" s="10">
        <f t="shared" si="28"/>
        <v>0</v>
      </c>
      <c r="K178" s="10">
        <f t="shared" si="28"/>
        <v>0</v>
      </c>
      <c r="L178" s="10">
        <f t="shared" si="28"/>
        <v>0</v>
      </c>
    </row>
    <row r="179" spans="1:12" ht="31.5" hidden="1" outlineLevel="6">
      <c r="A179" s="37" t="s">
        <v>319</v>
      </c>
      <c r="B179" s="7" t="s">
        <v>401</v>
      </c>
      <c r="C179" s="7" t="s">
        <v>387</v>
      </c>
      <c r="D179" s="7" t="s">
        <v>434</v>
      </c>
      <c r="E179" s="7" t="s">
        <v>318</v>
      </c>
      <c r="F179" s="8"/>
      <c r="G179" s="9"/>
      <c r="H179" s="10">
        <v>0</v>
      </c>
      <c r="I179" s="11"/>
      <c r="J179" s="6"/>
      <c r="K179" s="10">
        <v>0</v>
      </c>
      <c r="L179" s="10">
        <v>0</v>
      </c>
    </row>
    <row r="180" spans="1:12" ht="94.5" outlineLevel="4" collapsed="1">
      <c r="A180" s="37" t="s">
        <v>493</v>
      </c>
      <c r="B180" s="7" t="s">
        <v>401</v>
      </c>
      <c r="C180" s="7" t="s">
        <v>387</v>
      </c>
      <c r="D180" s="7" t="s">
        <v>435</v>
      </c>
      <c r="E180" s="7"/>
      <c r="F180" s="8"/>
      <c r="G180" s="9"/>
      <c r="H180" s="10">
        <f>H181+H184</f>
        <v>6000</v>
      </c>
      <c r="I180" s="11"/>
      <c r="J180" s="6">
        <v>31250253</v>
      </c>
      <c r="K180" s="10">
        <f>K181+K184</f>
        <v>500</v>
      </c>
      <c r="L180" s="10">
        <f>L181+L184</f>
        <v>0</v>
      </c>
    </row>
    <row r="181" spans="1:12" ht="63" outlineLevel="5">
      <c r="A181" s="37" t="s">
        <v>494</v>
      </c>
      <c r="B181" s="7" t="s">
        <v>401</v>
      </c>
      <c r="C181" s="7" t="s">
        <v>387</v>
      </c>
      <c r="D181" s="7" t="s">
        <v>436</v>
      </c>
      <c r="E181" s="7"/>
      <c r="F181" s="8"/>
      <c r="G181" s="9"/>
      <c r="H181" s="10">
        <f>H183</f>
        <v>1000</v>
      </c>
      <c r="I181" s="11"/>
      <c r="J181" s="6">
        <v>3450004</v>
      </c>
      <c r="K181" s="10">
        <f>K183</f>
        <v>500</v>
      </c>
      <c r="L181" s="10">
        <f>L183</f>
        <v>0</v>
      </c>
    </row>
    <row r="182" spans="1:12" ht="15.75" outlineLevel="5">
      <c r="A182" s="37" t="s">
        <v>241</v>
      </c>
      <c r="B182" s="7" t="s">
        <v>401</v>
      </c>
      <c r="C182" s="7" t="s">
        <v>387</v>
      </c>
      <c r="D182" s="7" t="s">
        <v>436</v>
      </c>
      <c r="E182" s="7" t="s">
        <v>242</v>
      </c>
      <c r="F182" s="8"/>
      <c r="G182" s="9"/>
      <c r="H182" s="10">
        <f>H183</f>
        <v>1000</v>
      </c>
      <c r="I182" s="10">
        <f>I183</f>
        <v>0</v>
      </c>
      <c r="J182" s="10">
        <f>J183</f>
        <v>3450004</v>
      </c>
      <c r="K182" s="10">
        <f>K183</f>
        <v>500</v>
      </c>
      <c r="L182" s="10">
        <f>L183</f>
        <v>0</v>
      </c>
    </row>
    <row r="183" spans="1:12" ht="94.5" outlineLevel="6">
      <c r="A183" s="37" t="s">
        <v>262</v>
      </c>
      <c r="B183" s="7" t="s">
        <v>401</v>
      </c>
      <c r="C183" s="7" t="s">
        <v>387</v>
      </c>
      <c r="D183" s="7" t="s">
        <v>436</v>
      </c>
      <c r="E183" s="7" t="s">
        <v>244</v>
      </c>
      <c r="F183" s="8"/>
      <c r="G183" s="9"/>
      <c r="H183" s="10">
        <v>1000</v>
      </c>
      <c r="I183" s="11"/>
      <c r="J183" s="6">
        <v>3450004</v>
      </c>
      <c r="K183" s="10">
        <v>500</v>
      </c>
      <c r="L183" s="10">
        <v>0</v>
      </c>
    </row>
    <row r="184" spans="1:12" ht="63" outlineLevel="5">
      <c r="A184" s="37" t="s">
        <v>0</v>
      </c>
      <c r="B184" s="7" t="s">
        <v>401</v>
      </c>
      <c r="C184" s="7" t="s">
        <v>387</v>
      </c>
      <c r="D184" s="7" t="s">
        <v>437</v>
      </c>
      <c r="E184" s="7"/>
      <c r="F184" s="8"/>
      <c r="G184" s="9"/>
      <c r="H184" s="10">
        <f>H185</f>
        <v>5000</v>
      </c>
      <c r="I184" s="11"/>
      <c r="J184" s="6">
        <v>27800249</v>
      </c>
      <c r="K184" s="10">
        <f>K185</f>
        <v>0</v>
      </c>
      <c r="L184" s="10">
        <f>L185</f>
        <v>0</v>
      </c>
    </row>
    <row r="185" spans="1:12" ht="15.75" outlineLevel="6">
      <c r="A185" s="37" t="s">
        <v>355</v>
      </c>
      <c r="B185" s="7" t="s">
        <v>401</v>
      </c>
      <c r="C185" s="7" t="s">
        <v>387</v>
      </c>
      <c r="D185" s="7" t="s">
        <v>437</v>
      </c>
      <c r="E185" s="7" t="s">
        <v>317</v>
      </c>
      <c r="F185" s="8"/>
      <c r="G185" s="9"/>
      <c r="H185" s="10">
        <f>H187</f>
        <v>5000</v>
      </c>
      <c r="I185" s="10">
        <f>I187</f>
        <v>0</v>
      </c>
      <c r="J185" s="10">
        <f>J187</f>
        <v>0</v>
      </c>
      <c r="K185" s="10">
        <f>K187</f>
        <v>0</v>
      </c>
      <c r="L185" s="10">
        <f>L187</f>
        <v>0</v>
      </c>
    </row>
    <row r="186" spans="1:12" ht="47.25" outlineLevel="6">
      <c r="A186" s="37" t="s">
        <v>325</v>
      </c>
      <c r="B186" s="7" t="s">
        <v>401</v>
      </c>
      <c r="C186" s="7" t="s">
        <v>387</v>
      </c>
      <c r="D186" s="7" t="s">
        <v>437</v>
      </c>
      <c r="E186" s="7" t="s">
        <v>324</v>
      </c>
      <c r="F186" s="8"/>
      <c r="G186" s="9"/>
      <c r="H186" s="10"/>
      <c r="I186" s="12"/>
      <c r="J186" s="20"/>
      <c r="K186" s="10"/>
      <c r="L186" s="10"/>
    </row>
    <row r="187" spans="1:12" ht="63" outlineLevel="6">
      <c r="A187" s="37" t="s">
        <v>323</v>
      </c>
      <c r="B187" s="7" t="s">
        <v>401</v>
      </c>
      <c r="C187" s="7" t="s">
        <v>387</v>
      </c>
      <c r="D187" s="7" t="s">
        <v>437</v>
      </c>
      <c r="E187" s="7" t="s">
        <v>322</v>
      </c>
      <c r="F187" s="8"/>
      <c r="G187" s="9"/>
      <c r="H187" s="10">
        <v>5000</v>
      </c>
      <c r="I187" s="11"/>
      <c r="J187" s="6"/>
      <c r="K187" s="10"/>
      <c r="L187" s="10"/>
    </row>
    <row r="188" spans="1:12" ht="31.5" outlineLevel="4">
      <c r="A188" s="37" t="s">
        <v>1</v>
      </c>
      <c r="B188" s="7" t="s">
        <v>401</v>
      </c>
      <c r="C188" s="7" t="s">
        <v>387</v>
      </c>
      <c r="D188" s="7" t="s">
        <v>438</v>
      </c>
      <c r="E188" s="7"/>
      <c r="F188" s="8"/>
      <c r="G188" s="9"/>
      <c r="H188" s="10">
        <f>H189</f>
        <v>74</v>
      </c>
      <c r="I188" s="11"/>
      <c r="J188" s="6">
        <v>300000</v>
      </c>
      <c r="K188" s="10">
        <f>K189</f>
        <v>74</v>
      </c>
      <c r="L188" s="10">
        <f>L189</f>
        <v>74</v>
      </c>
    </row>
    <row r="189" spans="1:12" ht="31.5" outlineLevel="5">
      <c r="A189" s="37" t="s">
        <v>1</v>
      </c>
      <c r="B189" s="7" t="s">
        <v>401</v>
      </c>
      <c r="C189" s="7" t="s">
        <v>387</v>
      </c>
      <c r="D189" s="7" t="s">
        <v>439</v>
      </c>
      <c r="E189" s="7"/>
      <c r="F189" s="8"/>
      <c r="G189" s="9"/>
      <c r="H189" s="10">
        <f>H191</f>
        <v>74</v>
      </c>
      <c r="I189" s="11"/>
      <c r="J189" s="6">
        <v>300000</v>
      </c>
      <c r="K189" s="10">
        <f>K191</f>
        <v>74</v>
      </c>
      <c r="L189" s="10">
        <f>L191</f>
        <v>74</v>
      </c>
    </row>
    <row r="190" spans="1:12" ht="15.75" outlineLevel="5">
      <c r="A190" s="37" t="s">
        <v>241</v>
      </c>
      <c r="B190" s="7" t="s">
        <v>401</v>
      </c>
      <c r="C190" s="7" t="s">
        <v>387</v>
      </c>
      <c r="D190" s="7" t="s">
        <v>439</v>
      </c>
      <c r="E190" s="7" t="s">
        <v>242</v>
      </c>
      <c r="F190" s="8"/>
      <c r="G190" s="9"/>
      <c r="H190" s="10">
        <f>H191</f>
        <v>74</v>
      </c>
      <c r="I190" s="10">
        <f>I191</f>
        <v>0</v>
      </c>
      <c r="J190" s="10">
        <f>J191</f>
        <v>300000</v>
      </c>
      <c r="K190" s="10">
        <f>K191</f>
        <v>74</v>
      </c>
      <c r="L190" s="10">
        <f>L191</f>
        <v>74</v>
      </c>
    </row>
    <row r="191" spans="1:12" ht="94.5" outlineLevel="6">
      <c r="A191" s="37" t="s">
        <v>262</v>
      </c>
      <c r="B191" s="7" t="s">
        <v>401</v>
      </c>
      <c r="C191" s="7" t="s">
        <v>387</v>
      </c>
      <c r="D191" s="7" t="s">
        <v>439</v>
      </c>
      <c r="E191" s="7" t="s">
        <v>244</v>
      </c>
      <c r="F191" s="8"/>
      <c r="G191" s="9"/>
      <c r="H191" s="10">
        <v>74</v>
      </c>
      <c r="I191" s="11"/>
      <c r="J191" s="6">
        <v>300000</v>
      </c>
      <c r="K191" s="10">
        <v>74</v>
      </c>
      <c r="L191" s="10">
        <v>74</v>
      </c>
    </row>
    <row r="192" spans="1:12" ht="15.75" hidden="1" outlineLevel="6">
      <c r="A192" s="37"/>
      <c r="B192" s="7"/>
      <c r="C192" s="7"/>
      <c r="D192" s="7"/>
      <c r="E192" s="7"/>
      <c r="F192" s="8"/>
      <c r="G192" s="9"/>
      <c r="H192" s="10"/>
      <c r="I192" s="11"/>
      <c r="J192" s="6"/>
      <c r="K192" s="10"/>
      <c r="L192" s="10"/>
    </row>
    <row r="193" spans="1:12" ht="15.75" hidden="1" outlineLevel="6">
      <c r="A193" s="37"/>
      <c r="B193" s="7"/>
      <c r="C193" s="7"/>
      <c r="D193" s="7"/>
      <c r="E193" s="7"/>
      <c r="F193" s="8"/>
      <c r="G193" s="9"/>
      <c r="H193" s="10"/>
      <c r="I193" s="11"/>
      <c r="J193" s="6"/>
      <c r="K193" s="10"/>
      <c r="L193" s="10"/>
    </row>
    <row r="194" spans="1:12" ht="15.75" hidden="1" outlineLevel="6">
      <c r="A194" s="37"/>
      <c r="B194" s="7"/>
      <c r="C194" s="7"/>
      <c r="D194" s="7"/>
      <c r="E194" s="7"/>
      <c r="F194" s="8"/>
      <c r="G194" s="9"/>
      <c r="H194" s="10"/>
      <c r="I194" s="11"/>
      <c r="J194" s="6"/>
      <c r="K194" s="10"/>
      <c r="L194" s="10"/>
    </row>
    <row r="195" spans="1:12" ht="15.75" outlineLevel="2" collapsed="1">
      <c r="A195" s="37" t="s">
        <v>2</v>
      </c>
      <c r="B195" s="1" t="s">
        <v>401</v>
      </c>
      <c r="C195" s="1" t="s">
        <v>415</v>
      </c>
      <c r="D195" s="1"/>
      <c r="E195" s="1"/>
      <c r="F195" s="2"/>
      <c r="G195" s="3"/>
      <c r="H195" s="4">
        <f aca="true" t="shared" si="29" ref="H195:L196">H196</f>
        <v>500</v>
      </c>
      <c r="I195" s="4">
        <f t="shared" si="29"/>
        <v>0</v>
      </c>
      <c r="J195" s="4">
        <f t="shared" si="29"/>
        <v>1300000</v>
      </c>
      <c r="K195" s="4">
        <f t="shared" si="29"/>
        <v>500</v>
      </c>
      <c r="L195" s="4">
        <f t="shared" si="29"/>
        <v>500</v>
      </c>
    </row>
    <row r="196" spans="1:12" ht="31.5" outlineLevel="3">
      <c r="A196" s="37" t="s">
        <v>371</v>
      </c>
      <c r="B196" s="7" t="s">
        <v>401</v>
      </c>
      <c r="C196" s="7" t="s">
        <v>415</v>
      </c>
      <c r="D196" s="7" t="s">
        <v>412</v>
      </c>
      <c r="E196" s="7"/>
      <c r="F196" s="8"/>
      <c r="G196" s="9"/>
      <c r="H196" s="10">
        <f t="shared" si="29"/>
        <v>500</v>
      </c>
      <c r="I196" s="10">
        <f t="shared" si="29"/>
        <v>0</v>
      </c>
      <c r="J196" s="10">
        <f t="shared" si="29"/>
        <v>1300000</v>
      </c>
      <c r="K196" s="10">
        <f t="shared" si="29"/>
        <v>500</v>
      </c>
      <c r="L196" s="10">
        <f t="shared" si="29"/>
        <v>500</v>
      </c>
    </row>
    <row r="197" spans="1:12" ht="63" outlineLevel="5">
      <c r="A197" s="37" t="s">
        <v>171</v>
      </c>
      <c r="B197" s="7" t="s">
        <v>401</v>
      </c>
      <c r="C197" s="7" t="s">
        <v>415</v>
      </c>
      <c r="D197" s="7" t="s">
        <v>326</v>
      </c>
      <c r="E197" s="7"/>
      <c r="F197" s="8"/>
      <c r="G197" s="9"/>
      <c r="H197" s="10">
        <f>H200</f>
        <v>500</v>
      </c>
      <c r="I197" s="11"/>
      <c r="J197" s="6">
        <v>1300000</v>
      </c>
      <c r="K197" s="10">
        <f>K200</f>
        <v>500</v>
      </c>
      <c r="L197" s="10">
        <f>L200</f>
        <v>500</v>
      </c>
    </row>
    <row r="198" spans="1:12" ht="15.75" outlineLevel="5">
      <c r="A198" s="37" t="s">
        <v>320</v>
      </c>
      <c r="B198" s="7" t="s">
        <v>401</v>
      </c>
      <c r="C198" s="7" t="s">
        <v>415</v>
      </c>
      <c r="D198" s="7" t="s">
        <v>326</v>
      </c>
      <c r="E198" s="7" t="s">
        <v>317</v>
      </c>
      <c r="F198" s="8"/>
      <c r="G198" s="9"/>
      <c r="H198" s="10">
        <f aca="true" t="shared" si="30" ref="H198:L199">H199</f>
        <v>500</v>
      </c>
      <c r="I198" s="10">
        <f t="shared" si="30"/>
        <v>0</v>
      </c>
      <c r="J198" s="10">
        <f t="shared" si="30"/>
        <v>1300000</v>
      </c>
      <c r="K198" s="10">
        <f t="shared" si="30"/>
        <v>500</v>
      </c>
      <c r="L198" s="10">
        <f t="shared" si="30"/>
        <v>500</v>
      </c>
    </row>
    <row r="199" spans="1:12" ht="63" outlineLevel="5">
      <c r="A199" s="37" t="s">
        <v>341</v>
      </c>
      <c r="B199" s="7" t="s">
        <v>401</v>
      </c>
      <c r="C199" s="7" t="s">
        <v>415</v>
      </c>
      <c r="D199" s="7" t="s">
        <v>326</v>
      </c>
      <c r="E199" s="7" t="s">
        <v>342</v>
      </c>
      <c r="F199" s="8"/>
      <c r="G199" s="9"/>
      <c r="H199" s="10">
        <f t="shared" si="30"/>
        <v>500</v>
      </c>
      <c r="I199" s="10">
        <f t="shared" si="30"/>
        <v>0</v>
      </c>
      <c r="J199" s="10">
        <f t="shared" si="30"/>
        <v>1300000</v>
      </c>
      <c r="K199" s="10">
        <f t="shared" si="30"/>
        <v>500</v>
      </c>
      <c r="L199" s="10">
        <f t="shared" si="30"/>
        <v>500</v>
      </c>
    </row>
    <row r="200" spans="1:12" ht="94.5" outlineLevel="6">
      <c r="A200" s="37" t="s">
        <v>172</v>
      </c>
      <c r="B200" s="7" t="s">
        <v>401</v>
      </c>
      <c r="C200" s="7" t="s">
        <v>415</v>
      </c>
      <c r="D200" s="7" t="s">
        <v>326</v>
      </c>
      <c r="E200" s="7" t="s">
        <v>321</v>
      </c>
      <c r="F200" s="8"/>
      <c r="G200" s="9"/>
      <c r="H200" s="10">
        <v>500</v>
      </c>
      <c r="I200" s="11"/>
      <c r="J200" s="6">
        <v>1300000</v>
      </c>
      <c r="K200" s="10">
        <v>500</v>
      </c>
      <c r="L200" s="10">
        <v>500</v>
      </c>
    </row>
    <row r="201" spans="1:12" ht="15.75" outlineLevel="2">
      <c r="A201" s="37" t="s">
        <v>3</v>
      </c>
      <c r="B201" s="1" t="s">
        <v>401</v>
      </c>
      <c r="C201" s="1" t="s">
        <v>391</v>
      </c>
      <c r="D201" s="1"/>
      <c r="E201" s="1"/>
      <c r="F201" s="2" t="e">
        <f>#REF!+F202+F207+F210+F231</f>
        <v>#REF!</v>
      </c>
      <c r="G201" s="3" t="e">
        <f>#REF!+G202+G207+G210+G231</f>
        <v>#REF!</v>
      </c>
      <c r="H201" s="4">
        <f>H202+H207+H210+H231</f>
        <v>35141.5</v>
      </c>
      <c r="I201" s="4">
        <f>I202+I207+I210+I231</f>
        <v>0</v>
      </c>
      <c r="J201" s="4">
        <f>J202+J207+J210+J231</f>
        <v>119740637.34</v>
      </c>
      <c r="K201" s="4">
        <f>K202+K207+K210+K231</f>
        <v>18784.899999999998</v>
      </c>
      <c r="L201" s="4">
        <f>L202+L207+L210+L231</f>
        <v>22248.1</v>
      </c>
    </row>
    <row r="202" spans="1:12" ht="47.25" hidden="1" outlineLevel="3">
      <c r="A202" s="37" t="s">
        <v>120</v>
      </c>
      <c r="B202" s="7" t="s">
        <v>401</v>
      </c>
      <c r="C202" s="7" t="s">
        <v>391</v>
      </c>
      <c r="D202" s="7" t="s">
        <v>121</v>
      </c>
      <c r="E202" s="7"/>
      <c r="F202" s="8"/>
      <c r="G202" s="9"/>
      <c r="H202" s="10">
        <f>H203</f>
        <v>0</v>
      </c>
      <c r="I202" s="11"/>
      <c r="J202" s="6">
        <v>3000000</v>
      </c>
      <c r="K202" s="10">
        <f>K203</f>
        <v>0</v>
      </c>
      <c r="L202" s="10">
        <f>L203</f>
        <v>0</v>
      </c>
    </row>
    <row r="203" spans="1:12" ht="47.25" hidden="1" outlineLevel="4">
      <c r="A203" s="37" t="s">
        <v>122</v>
      </c>
      <c r="B203" s="7" t="s">
        <v>401</v>
      </c>
      <c r="C203" s="7" t="s">
        <v>391</v>
      </c>
      <c r="D203" s="7" t="s">
        <v>123</v>
      </c>
      <c r="E203" s="7"/>
      <c r="F203" s="8"/>
      <c r="G203" s="9"/>
      <c r="H203" s="10">
        <f>H204</f>
        <v>0</v>
      </c>
      <c r="I203" s="11"/>
      <c r="J203" s="6">
        <v>3000000</v>
      </c>
      <c r="K203" s="10">
        <f>K204</f>
        <v>0</v>
      </c>
      <c r="L203" s="10">
        <f>L204</f>
        <v>0</v>
      </c>
    </row>
    <row r="204" spans="1:12" ht="31.5" hidden="1" outlineLevel="5">
      <c r="A204" s="37" t="s">
        <v>124</v>
      </c>
      <c r="B204" s="7" t="s">
        <v>401</v>
      </c>
      <c r="C204" s="7" t="s">
        <v>391</v>
      </c>
      <c r="D204" s="7" t="s">
        <v>125</v>
      </c>
      <c r="E204" s="7"/>
      <c r="F204" s="8"/>
      <c r="G204" s="9"/>
      <c r="H204" s="10">
        <f>H206</f>
        <v>0</v>
      </c>
      <c r="I204" s="11"/>
      <c r="J204" s="6">
        <v>3000000</v>
      </c>
      <c r="K204" s="10">
        <f>K206</f>
        <v>0</v>
      </c>
      <c r="L204" s="10">
        <f>L206</f>
        <v>0</v>
      </c>
    </row>
    <row r="205" spans="1:12" ht="15.75" hidden="1" outlineLevel="5">
      <c r="A205" s="37"/>
      <c r="B205" s="7"/>
      <c r="C205" s="7"/>
      <c r="D205" s="7"/>
      <c r="E205" s="7"/>
      <c r="F205" s="8"/>
      <c r="G205" s="9"/>
      <c r="H205" s="10"/>
      <c r="I205" s="11"/>
      <c r="J205" s="6"/>
      <c r="K205" s="10"/>
      <c r="L205" s="10"/>
    </row>
    <row r="206" spans="1:12" ht="110.25" hidden="1" outlineLevel="6">
      <c r="A206" s="37" t="s">
        <v>450</v>
      </c>
      <c r="B206" s="7" t="s">
        <v>401</v>
      </c>
      <c r="C206" s="7" t="s">
        <v>391</v>
      </c>
      <c r="D206" s="7" t="s">
        <v>125</v>
      </c>
      <c r="E206" s="7" t="s">
        <v>356</v>
      </c>
      <c r="F206" s="8"/>
      <c r="G206" s="9"/>
      <c r="H206" s="10">
        <v>0</v>
      </c>
      <c r="I206" s="11"/>
      <c r="J206" s="6">
        <v>3000000</v>
      </c>
      <c r="K206" s="10">
        <v>0</v>
      </c>
      <c r="L206" s="10">
        <v>0</v>
      </c>
    </row>
    <row r="207" spans="1:12" ht="31.5" hidden="1" outlineLevel="3">
      <c r="A207" s="37" t="s">
        <v>126</v>
      </c>
      <c r="B207" s="7" t="s">
        <v>401</v>
      </c>
      <c r="C207" s="7" t="s">
        <v>391</v>
      </c>
      <c r="D207" s="7" t="s">
        <v>127</v>
      </c>
      <c r="E207" s="7"/>
      <c r="F207" s="8"/>
      <c r="G207" s="9"/>
      <c r="H207" s="10">
        <f>H208</f>
        <v>0</v>
      </c>
      <c r="I207" s="11"/>
      <c r="J207" s="6">
        <v>177000</v>
      </c>
      <c r="K207" s="10">
        <f>K208</f>
        <v>0</v>
      </c>
      <c r="L207" s="10">
        <f>L208</f>
        <v>0</v>
      </c>
    </row>
    <row r="208" spans="1:12" ht="31.5" hidden="1" outlineLevel="4">
      <c r="A208" s="37" t="s">
        <v>128</v>
      </c>
      <c r="B208" s="7" t="s">
        <v>401</v>
      </c>
      <c r="C208" s="7" t="s">
        <v>391</v>
      </c>
      <c r="D208" s="7" t="s">
        <v>129</v>
      </c>
      <c r="E208" s="7"/>
      <c r="F208" s="8"/>
      <c r="G208" s="9"/>
      <c r="H208" s="10">
        <f>H209</f>
        <v>0</v>
      </c>
      <c r="I208" s="11"/>
      <c r="J208" s="6">
        <v>177000</v>
      </c>
      <c r="K208" s="10">
        <f>K209</f>
        <v>0</v>
      </c>
      <c r="L208" s="10">
        <f>L209</f>
        <v>0</v>
      </c>
    </row>
    <row r="209" spans="1:12" ht="78.75" hidden="1" outlineLevel="6">
      <c r="A209" s="37" t="s">
        <v>243</v>
      </c>
      <c r="B209" s="7" t="s">
        <v>401</v>
      </c>
      <c r="C209" s="7" t="s">
        <v>391</v>
      </c>
      <c r="D209" s="7" t="s">
        <v>129</v>
      </c>
      <c r="E209" s="7" t="s">
        <v>244</v>
      </c>
      <c r="F209" s="8"/>
      <c r="G209" s="9"/>
      <c r="H209" s="10">
        <v>0</v>
      </c>
      <c r="I209" s="11"/>
      <c r="J209" s="6">
        <v>177000</v>
      </c>
      <c r="K209" s="10">
        <v>0</v>
      </c>
      <c r="L209" s="10">
        <v>0</v>
      </c>
    </row>
    <row r="210" spans="1:12" ht="15.75" outlineLevel="3" collapsed="1">
      <c r="A210" s="37" t="s">
        <v>3</v>
      </c>
      <c r="B210" s="7" t="s">
        <v>401</v>
      </c>
      <c r="C210" s="7" t="s">
        <v>391</v>
      </c>
      <c r="D210" s="7" t="s">
        <v>130</v>
      </c>
      <c r="E210" s="7"/>
      <c r="F210" s="8" t="e">
        <f>F211+F214+F225+#REF!+F228</f>
        <v>#REF!</v>
      </c>
      <c r="G210" s="9" t="e">
        <f>G211+G214+G225+#REF!+G228</f>
        <v>#REF!</v>
      </c>
      <c r="H210" s="10">
        <f>H211+H214+H225+H228</f>
        <v>33123.5</v>
      </c>
      <c r="I210" s="10">
        <f>I211+I214+I225+I228</f>
        <v>0</v>
      </c>
      <c r="J210" s="10">
        <f>J211+J214+J225+J228</f>
        <v>40227568.69</v>
      </c>
      <c r="K210" s="10">
        <f>K211+K214+K225+K228</f>
        <v>18784.899999999998</v>
      </c>
      <c r="L210" s="10">
        <f>L211+L214+L225+L228</f>
        <v>22248.1</v>
      </c>
    </row>
    <row r="211" spans="1:12" ht="15.75" outlineLevel="4">
      <c r="A211" s="37" t="s">
        <v>4</v>
      </c>
      <c r="B211" s="7" t="s">
        <v>401</v>
      </c>
      <c r="C211" s="7" t="s">
        <v>391</v>
      </c>
      <c r="D211" s="7" t="s">
        <v>131</v>
      </c>
      <c r="E211" s="7"/>
      <c r="F211" s="8"/>
      <c r="G211" s="9">
        <f>G213</f>
        <v>-702.96</v>
      </c>
      <c r="H211" s="10">
        <f>H213</f>
        <v>12070</v>
      </c>
      <c r="I211" s="11"/>
      <c r="J211" s="6">
        <v>10500000</v>
      </c>
      <c r="K211" s="10">
        <f>K213</f>
        <v>9740</v>
      </c>
      <c r="L211" s="10">
        <f>L213</f>
        <v>12320</v>
      </c>
    </row>
    <row r="212" spans="1:12" ht="15.75" outlineLevel="4">
      <c r="A212" s="37" t="s">
        <v>241</v>
      </c>
      <c r="B212" s="7" t="s">
        <v>401</v>
      </c>
      <c r="C212" s="7" t="s">
        <v>391</v>
      </c>
      <c r="D212" s="7" t="s">
        <v>131</v>
      </c>
      <c r="E212" s="7" t="s">
        <v>242</v>
      </c>
      <c r="F212" s="8"/>
      <c r="G212" s="9"/>
      <c r="H212" s="10">
        <f>H213</f>
        <v>12070</v>
      </c>
      <c r="I212" s="10">
        <f>I213</f>
        <v>0</v>
      </c>
      <c r="J212" s="10">
        <f>J213</f>
        <v>10500000</v>
      </c>
      <c r="K212" s="10">
        <f>K213</f>
        <v>9740</v>
      </c>
      <c r="L212" s="10">
        <f>L213</f>
        <v>12320</v>
      </c>
    </row>
    <row r="213" spans="1:12" ht="94.5" outlineLevel="6">
      <c r="A213" s="37" t="s">
        <v>262</v>
      </c>
      <c r="B213" s="7" t="s">
        <v>401</v>
      </c>
      <c r="C213" s="7" t="s">
        <v>391</v>
      </c>
      <c r="D213" s="7" t="s">
        <v>131</v>
      </c>
      <c r="E213" s="7" t="s">
        <v>244</v>
      </c>
      <c r="F213" s="8"/>
      <c r="G213" s="9">
        <v>-702.96</v>
      </c>
      <c r="H213" s="10">
        <v>12070</v>
      </c>
      <c r="I213" s="11"/>
      <c r="J213" s="6">
        <v>10500000</v>
      </c>
      <c r="K213" s="10">
        <v>9740</v>
      </c>
      <c r="L213" s="10">
        <v>12320</v>
      </c>
    </row>
    <row r="214" spans="1:12" ht="78.75" outlineLevel="4">
      <c r="A214" s="37" t="s">
        <v>5</v>
      </c>
      <c r="B214" s="7" t="s">
        <v>401</v>
      </c>
      <c r="C214" s="7" t="s">
        <v>391</v>
      </c>
      <c r="D214" s="7" t="s">
        <v>132</v>
      </c>
      <c r="E214" s="7"/>
      <c r="F214" s="8">
        <f>F216+F217+F221</f>
        <v>7500</v>
      </c>
      <c r="G214" s="9">
        <f>G216+G217+G221</f>
        <v>-23309.665</v>
      </c>
      <c r="H214" s="10">
        <f>H216+H222</f>
        <v>18217.2</v>
      </c>
      <c r="I214" s="10">
        <f>I216+I222</f>
        <v>0</v>
      </c>
      <c r="J214" s="10">
        <f>J216+J222</f>
        <v>27755324.69</v>
      </c>
      <c r="K214" s="10">
        <f>K216+K222</f>
        <v>6757.1</v>
      </c>
      <c r="L214" s="10">
        <f>L216+L222</f>
        <v>7640.3</v>
      </c>
    </row>
    <row r="215" spans="1:12" ht="15.75" outlineLevel="4">
      <c r="A215" s="37" t="s">
        <v>241</v>
      </c>
      <c r="B215" s="7" t="s">
        <v>401</v>
      </c>
      <c r="C215" s="7" t="s">
        <v>391</v>
      </c>
      <c r="D215" s="7" t="s">
        <v>132</v>
      </c>
      <c r="E215" s="7" t="s">
        <v>242</v>
      </c>
      <c r="F215" s="8"/>
      <c r="G215" s="9"/>
      <c r="H215" s="10">
        <f>H216</f>
        <v>15705.7</v>
      </c>
      <c r="I215" s="10">
        <f>I216</f>
        <v>0</v>
      </c>
      <c r="J215" s="10">
        <f>J216</f>
        <v>27755324.69</v>
      </c>
      <c r="K215" s="10">
        <f>K216</f>
        <v>6757.1</v>
      </c>
      <c r="L215" s="10">
        <f>L216</f>
        <v>7640.3</v>
      </c>
    </row>
    <row r="216" spans="1:12" ht="94.5" outlineLevel="6">
      <c r="A216" s="37" t="s">
        <v>262</v>
      </c>
      <c r="B216" s="7" t="s">
        <v>401</v>
      </c>
      <c r="C216" s="7" t="s">
        <v>391</v>
      </c>
      <c r="D216" s="7" t="s">
        <v>132</v>
      </c>
      <c r="E216" s="7" t="s">
        <v>244</v>
      </c>
      <c r="F216" s="8"/>
      <c r="G216" s="9">
        <v>-19160.624</v>
      </c>
      <c r="H216" s="10">
        <v>15705.7</v>
      </c>
      <c r="I216" s="11"/>
      <c r="J216" s="6">
        <v>27755324.69</v>
      </c>
      <c r="K216" s="10">
        <v>6757.1</v>
      </c>
      <c r="L216" s="10">
        <v>7640.3</v>
      </c>
    </row>
    <row r="217" spans="1:12" ht="47.25" hidden="1" outlineLevel="6">
      <c r="A217" s="37" t="s">
        <v>192</v>
      </c>
      <c r="B217" s="7" t="s">
        <v>401</v>
      </c>
      <c r="C217" s="7" t="s">
        <v>391</v>
      </c>
      <c r="D217" s="7" t="s">
        <v>132</v>
      </c>
      <c r="E217" s="7" t="s">
        <v>201</v>
      </c>
      <c r="F217" s="8"/>
      <c r="G217" s="9">
        <v>-4149.041</v>
      </c>
      <c r="H217" s="10">
        <v>0</v>
      </c>
      <c r="I217" s="11"/>
      <c r="J217" s="6">
        <v>3794607.5</v>
      </c>
      <c r="K217" s="10">
        <v>0</v>
      </c>
      <c r="L217" s="10">
        <v>0</v>
      </c>
    </row>
    <row r="218" spans="1:12" ht="47.25" hidden="1" outlineLevel="6">
      <c r="A218" s="37" t="s">
        <v>377</v>
      </c>
      <c r="B218" s="7"/>
      <c r="C218" s="7"/>
      <c r="D218" s="7"/>
      <c r="E218" s="7" t="s">
        <v>202</v>
      </c>
      <c r="F218" s="8"/>
      <c r="G218" s="9"/>
      <c r="H218" s="10"/>
      <c r="I218" s="11"/>
      <c r="J218" s="6"/>
      <c r="K218" s="10"/>
      <c r="L218" s="10"/>
    </row>
    <row r="219" spans="1:12" ht="31.5" hidden="1" outlineLevel="5" collapsed="1">
      <c r="A219" s="37" t="s">
        <v>337</v>
      </c>
      <c r="B219" s="7" t="s">
        <v>401</v>
      </c>
      <c r="C219" s="7" t="s">
        <v>391</v>
      </c>
      <c r="D219" s="7" t="s">
        <v>339</v>
      </c>
      <c r="E219" s="7"/>
      <c r="F219" s="8" t="str">
        <f>F221</f>
        <v>7500</v>
      </c>
      <c r="G219" s="9">
        <f>G221</f>
        <v>0</v>
      </c>
      <c r="H219" s="10">
        <f>H221</f>
        <v>0</v>
      </c>
      <c r="I219" s="11"/>
      <c r="J219" s="6">
        <v>7500000</v>
      </c>
      <c r="K219" s="10">
        <f>K221</f>
        <v>0</v>
      </c>
      <c r="L219" s="10">
        <f>L221</f>
        <v>0</v>
      </c>
    </row>
    <row r="220" spans="1:12" ht="15.75" hidden="1" outlineLevel="5">
      <c r="A220" s="37" t="s">
        <v>241</v>
      </c>
      <c r="B220" s="7" t="s">
        <v>401</v>
      </c>
      <c r="C220" s="7" t="s">
        <v>391</v>
      </c>
      <c r="D220" s="7" t="s">
        <v>339</v>
      </c>
      <c r="E220" s="7" t="s">
        <v>242</v>
      </c>
      <c r="F220" s="8"/>
      <c r="G220" s="9"/>
      <c r="H220" s="10">
        <f>H221</f>
        <v>0</v>
      </c>
      <c r="I220" s="10">
        <f>I221</f>
        <v>0</v>
      </c>
      <c r="J220" s="10">
        <f>J221</f>
        <v>7500000</v>
      </c>
      <c r="K220" s="10">
        <f>K221</f>
        <v>0</v>
      </c>
      <c r="L220" s="10">
        <f>L221</f>
        <v>0</v>
      </c>
    </row>
    <row r="221" spans="1:12" ht="78.75" hidden="1" outlineLevel="6">
      <c r="A221" s="37" t="s">
        <v>354</v>
      </c>
      <c r="B221" s="7" t="s">
        <v>401</v>
      </c>
      <c r="C221" s="7" t="s">
        <v>391</v>
      </c>
      <c r="D221" s="7" t="s">
        <v>339</v>
      </c>
      <c r="E221" s="7" t="s">
        <v>244</v>
      </c>
      <c r="F221" s="8" t="s">
        <v>330</v>
      </c>
      <c r="G221" s="9">
        <v>0</v>
      </c>
      <c r="H221" s="10">
        <v>0</v>
      </c>
      <c r="I221" s="11"/>
      <c r="J221" s="6">
        <v>7500000</v>
      </c>
      <c r="K221" s="10">
        <v>0</v>
      </c>
      <c r="L221" s="10">
        <v>0</v>
      </c>
    </row>
    <row r="222" spans="1:12" ht="31.5" outlineLevel="6">
      <c r="A222" s="37" t="s">
        <v>259</v>
      </c>
      <c r="B222" s="7" t="s">
        <v>401</v>
      </c>
      <c r="C222" s="7" t="s">
        <v>391</v>
      </c>
      <c r="D222" s="7" t="s">
        <v>132</v>
      </c>
      <c r="E222" s="7" t="s">
        <v>315</v>
      </c>
      <c r="F222" s="8"/>
      <c r="G222" s="9"/>
      <c r="H222" s="10">
        <f>H223</f>
        <v>2511.5</v>
      </c>
      <c r="I222" s="11"/>
      <c r="J222" s="6"/>
      <c r="K222" s="10"/>
      <c r="L222" s="10"/>
    </row>
    <row r="223" spans="1:12" ht="31.5" outlineLevel="6">
      <c r="A223" s="37" t="s">
        <v>260</v>
      </c>
      <c r="B223" s="7" t="s">
        <v>401</v>
      </c>
      <c r="C223" s="7" t="s">
        <v>391</v>
      </c>
      <c r="D223" s="7" t="s">
        <v>132</v>
      </c>
      <c r="E223" s="7" t="s">
        <v>201</v>
      </c>
      <c r="F223" s="8"/>
      <c r="G223" s="9"/>
      <c r="H223" s="10">
        <f>H224</f>
        <v>2511.5</v>
      </c>
      <c r="I223" s="11"/>
      <c r="J223" s="6"/>
      <c r="K223" s="10"/>
      <c r="L223" s="10"/>
    </row>
    <row r="224" spans="1:12" ht="31.5" outlineLevel="6">
      <c r="A224" s="37" t="s">
        <v>261</v>
      </c>
      <c r="B224" s="7" t="s">
        <v>401</v>
      </c>
      <c r="C224" s="7" t="s">
        <v>391</v>
      </c>
      <c r="D224" s="7" t="s">
        <v>132</v>
      </c>
      <c r="E224" s="7" t="s">
        <v>202</v>
      </c>
      <c r="F224" s="8"/>
      <c r="G224" s="9"/>
      <c r="H224" s="10">
        <v>2511.5</v>
      </c>
      <c r="I224" s="11"/>
      <c r="J224" s="6"/>
      <c r="K224" s="10"/>
      <c r="L224" s="10"/>
    </row>
    <row r="225" spans="1:12" ht="15.75" outlineLevel="4">
      <c r="A225" s="37" t="s">
        <v>6</v>
      </c>
      <c r="B225" s="7" t="s">
        <v>401</v>
      </c>
      <c r="C225" s="7" t="s">
        <v>391</v>
      </c>
      <c r="D225" s="7" t="s">
        <v>133</v>
      </c>
      <c r="E225" s="7"/>
      <c r="F225" s="8"/>
      <c r="G225" s="9"/>
      <c r="H225" s="10">
        <f>H227</f>
        <v>2441</v>
      </c>
      <c r="I225" s="11"/>
      <c r="J225" s="6">
        <v>1542244</v>
      </c>
      <c r="K225" s="10">
        <f>K227</f>
        <v>1857.8</v>
      </c>
      <c r="L225" s="10">
        <f>L227</f>
        <v>1857.8</v>
      </c>
    </row>
    <row r="226" spans="1:12" ht="15.75" outlineLevel="4">
      <c r="A226" s="37" t="s">
        <v>241</v>
      </c>
      <c r="B226" s="7" t="s">
        <v>401</v>
      </c>
      <c r="C226" s="7" t="s">
        <v>391</v>
      </c>
      <c r="D226" s="7" t="s">
        <v>133</v>
      </c>
      <c r="E226" s="7" t="s">
        <v>242</v>
      </c>
      <c r="F226" s="8"/>
      <c r="G226" s="9"/>
      <c r="H226" s="10">
        <f>H227</f>
        <v>2441</v>
      </c>
      <c r="I226" s="10">
        <f>I227</f>
        <v>0</v>
      </c>
      <c r="J226" s="10">
        <f>J227</f>
        <v>1542244</v>
      </c>
      <c r="K226" s="10">
        <f>K227</f>
        <v>1857.8</v>
      </c>
      <c r="L226" s="10">
        <f>L227</f>
        <v>1857.8</v>
      </c>
    </row>
    <row r="227" spans="1:12" ht="94.5" outlineLevel="6">
      <c r="A227" s="37" t="s">
        <v>262</v>
      </c>
      <c r="B227" s="7" t="s">
        <v>401</v>
      </c>
      <c r="C227" s="7" t="s">
        <v>391</v>
      </c>
      <c r="D227" s="7" t="s">
        <v>133</v>
      </c>
      <c r="E227" s="7" t="s">
        <v>244</v>
      </c>
      <c r="F227" s="8"/>
      <c r="G227" s="9"/>
      <c r="H227" s="10">
        <v>2441</v>
      </c>
      <c r="I227" s="11"/>
      <c r="J227" s="6">
        <v>1542244</v>
      </c>
      <c r="K227" s="10">
        <v>1857.8</v>
      </c>
      <c r="L227" s="10">
        <v>1857.8</v>
      </c>
    </row>
    <row r="228" spans="1:12" ht="47.25" outlineLevel="4">
      <c r="A228" s="37" t="s">
        <v>7</v>
      </c>
      <c r="B228" s="7" t="s">
        <v>401</v>
      </c>
      <c r="C228" s="7" t="s">
        <v>391</v>
      </c>
      <c r="D228" s="7" t="s">
        <v>134</v>
      </c>
      <c r="E228" s="7"/>
      <c r="F228" s="8"/>
      <c r="G228" s="9"/>
      <c r="H228" s="10">
        <f>H230</f>
        <v>395.3</v>
      </c>
      <c r="I228" s="11"/>
      <c r="J228" s="6">
        <v>430000</v>
      </c>
      <c r="K228" s="10">
        <f>K230</f>
        <v>430</v>
      </c>
      <c r="L228" s="10">
        <f>L230</f>
        <v>430</v>
      </c>
    </row>
    <row r="229" spans="1:12" ht="15.75" outlineLevel="4">
      <c r="A229" s="37" t="s">
        <v>241</v>
      </c>
      <c r="B229" s="7" t="s">
        <v>401</v>
      </c>
      <c r="C229" s="7" t="s">
        <v>391</v>
      </c>
      <c r="D229" s="7" t="s">
        <v>134</v>
      </c>
      <c r="E229" s="7" t="s">
        <v>242</v>
      </c>
      <c r="F229" s="8"/>
      <c r="G229" s="9"/>
      <c r="H229" s="10">
        <f>H230</f>
        <v>395.3</v>
      </c>
      <c r="I229" s="10">
        <f>I230</f>
        <v>0</v>
      </c>
      <c r="J229" s="10">
        <f>J230</f>
        <v>430000</v>
      </c>
      <c r="K229" s="10">
        <f>K230</f>
        <v>430</v>
      </c>
      <c r="L229" s="10">
        <f>L230</f>
        <v>430</v>
      </c>
    </row>
    <row r="230" spans="1:12" ht="94.5" outlineLevel="6">
      <c r="A230" s="37" t="s">
        <v>262</v>
      </c>
      <c r="B230" s="7" t="s">
        <v>401</v>
      </c>
      <c r="C230" s="7" t="s">
        <v>391</v>
      </c>
      <c r="D230" s="7" t="s">
        <v>134</v>
      </c>
      <c r="E230" s="7" t="s">
        <v>244</v>
      </c>
      <c r="F230" s="8"/>
      <c r="G230" s="9"/>
      <c r="H230" s="10">
        <v>395.3</v>
      </c>
      <c r="I230" s="11"/>
      <c r="J230" s="6">
        <v>430000</v>
      </c>
      <c r="K230" s="10">
        <v>430</v>
      </c>
      <c r="L230" s="10">
        <v>430</v>
      </c>
    </row>
    <row r="231" spans="1:12" ht="31.5" outlineLevel="3">
      <c r="A231" s="37" t="s">
        <v>371</v>
      </c>
      <c r="B231" s="7" t="s">
        <v>401</v>
      </c>
      <c r="C231" s="7" t="s">
        <v>391</v>
      </c>
      <c r="D231" s="7" t="s">
        <v>412</v>
      </c>
      <c r="E231" s="7"/>
      <c r="F231" s="8"/>
      <c r="G231" s="9">
        <f>G232+G234+G237</f>
        <v>24012.625</v>
      </c>
      <c r="H231" s="10">
        <f>H232+H234+H237</f>
        <v>2018</v>
      </c>
      <c r="I231" s="11"/>
      <c r="J231" s="6">
        <v>76336068.65</v>
      </c>
      <c r="K231" s="10">
        <f>K232+K234+K237</f>
        <v>0</v>
      </c>
      <c r="L231" s="10">
        <f>L232+L234+L237</f>
        <v>0</v>
      </c>
    </row>
    <row r="232" spans="1:12" ht="63" hidden="1" outlineLevel="5">
      <c r="A232" s="37" t="s">
        <v>440</v>
      </c>
      <c r="B232" s="7" t="s">
        <v>401</v>
      </c>
      <c r="C232" s="7" t="s">
        <v>391</v>
      </c>
      <c r="D232" s="7" t="s">
        <v>441</v>
      </c>
      <c r="E232" s="7"/>
      <c r="F232" s="8"/>
      <c r="G232" s="9">
        <f>G233</f>
        <v>-69700.511</v>
      </c>
      <c r="H232" s="10">
        <f>H233</f>
        <v>0</v>
      </c>
      <c r="I232" s="11"/>
      <c r="J232" s="6">
        <v>71729208.65</v>
      </c>
      <c r="K232" s="10">
        <f>K233</f>
        <v>0</v>
      </c>
      <c r="L232" s="10">
        <f>L233</f>
        <v>0</v>
      </c>
    </row>
    <row r="233" spans="1:12" ht="78.75" hidden="1" outlineLevel="6">
      <c r="A233" s="37" t="s">
        <v>243</v>
      </c>
      <c r="B233" s="7" t="s">
        <v>401</v>
      </c>
      <c r="C233" s="7" t="s">
        <v>391</v>
      </c>
      <c r="D233" s="7" t="s">
        <v>441</v>
      </c>
      <c r="E233" s="7" t="s">
        <v>244</v>
      </c>
      <c r="F233" s="8"/>
      <c r="G233" s="9">
        <v>-69700.511</v>
      </c>
      <c r="H233" s="10">
        <v>0</v>
      </c>
      <c r="I233" s="11"/>
      <c r="J233" s="6">
        <v>71729208.65</v>
      </c>
      <c r="K233" s="10">
        <v>0</v>
      </c>
      <c r="L233" s="10">
        <v>0</v>
      </c>
    </row>
    <row r="234" spans="1:12" ht="63" hidden="1" outlineLevel="5">
      <c r="A234" s="37" t="s">
        <v>156</v>
      </c>
      <c r="B234" s="7" t="s">
        <v>401</v>
      </c>
      <c r="C234" s="7" t="s">
        <v>391</v>
      </c>
      <c r="D234" s="7" t="s">
        <v>157</v>
      </c>
      <c r="E234" s="7"/>
      <c r="F234" s="8"/>
      <c r="G234" s="9"/>
      <c r="H234" s="10">
        <f>H235</f>
        <v>0</v>
      </c>
      <c r="I234" s="11"/>
      <c r="J234" s="6">
        <v>4606860</v>
      </c>
      <c r="K234" s="10">
        <f>K235</f>
        <v>0</v>
      </c>
      <c r="L234" s="10">
        <f>L235</f>
        <v>0</v>
      </c>
    </row>
    <row r="235" spans="1:12" ht="47.25" hidden="1" outlineLevel="6">
      <c r="A235" s="37" t="s">
        <v>192</v>
      </c>
      <c r="B235" s="7" t="s">
        <v>401</v>
      </c>
      <c r="C235" s="7" t="s">
        <v>391</v>
      </c>
      <c r="D235" s="7" t="s">
        <v>157</v>
      </c>
      <c r="E235" s="7" t="s">
        <v>201</v>
      </c>
      <c r="F235" s="8"/>
      <c r="G235" s="9"/>
      <c r="H235" s="10">
        <v>0</v>
      </c>
      <c r="I235" s="11"/>
      <c r="J235" s="6">
        <v>4606860</v>
      </c>
      <c r="K235" s="10">
        <v>0</v>
      </c>
      <c r="L235" s="10">
        <v>0</v>
      </c>
    </row>
    <row r="236" spans="1:12" ht="47.25" hidden="1" outlineLevel="6">
      <c r="A236" s="37" t="s">
        <v>377</v>
      </c>
      <c r="B236" s="7"/>
      <c r="C236" s="7"/>
      <c r="D236" s="7"/>
      <c r="E236" s="7" t="s">
        <v>202</v>
      </c>
      <c r="F236" s="8"/>
      <c r="G236" s="9"/>
      <c r="H236" s="10"/>
      <c r="I236" s="11"/>
      <c r="J236" s="6"/>
      <c r="K236" s="10"/>
      <c r="L236" s="10"/>
    </row>
    <row r="237" spans="1:12" ht="63" outlineLevel="6">
      <c r="A237" s="37" t="s">
        <v>477</v>
      </c>
      <c r="B237" s="7" t="s">
        <v>401</v>
      </c>
      <c r="C237" s="7" t="s">
        <v>391</v>
      </c>
      <c r="D237" s="7" t="s">
        <v>416</v>
      </c>
      <c r="E237" s="7"/>
      <c r="F237" s="8"/>
      <c r="G237" s="9">
        <f>G239+G240</f>
        <v>93713.136</v>
      </c>
      <c r="H237" s="10">
        <f>H239+H240</f>
        <v>2018</v>
      </c>
      <c r="I237" s="11"/>
      <c r="J237" s="6"/>
      <c r="K237" s="10">
        <f>K239+K240</f>
        <v>0</v>
      </c>
      <c r="L237" s="10">
        <f>L239+L240</f>
        <v>0</v>
      </c>
    </row>
    <row r="238" spans="1:12" ht="15.75" outlineLevel="6">
      <c r="A238" s="37" t="s">
        <v>241</v>
      </c>
      <c r="B238" s="7" t="s">
        <v>401</v>
      </c>
      <c r="C238" s="7" t="s">
        <v>391</v>
      </c>
      <c r="D238" s="7" t="s">
        <v>416</v>
      </c>
      <c r="E238" s="7" t="s">
        <v>242</v>
      </c>
      <c r="F238" s="8"/>
      <c r="G238" s="9"/>
      <c r="H238" s="10">
        <f>H239</f>
        <v>2018</v>
      </c>
      <c r="I238" s="10">
        <f>I239</f>
        <v>0</v>
      </c>
      <c r="J238" s="10">
        <f>J239</f>
        <v>0</v>
      </c>
      <c r="K238" s="10">
        <f>K239</f>
        <v>0</v>
      </c>
      <c r="L238" s="10">
        <f>L239</f>
        <v>0</v>
      </c>
    </row>
    <row r="239" spans="1:12" ht="94.5" outlineLevel="6">
      <c r="A239" s="37" t="s">
        <v>262</v>
      </c>
      <c r="B239" s="7" t="s">
        <v>401</v>
      </c>
      <c r="C239" s="7" t="s">
        <v>391</v>
      </c>
      <c r="D239" s="7" t="s">
        <v>416</v>
      </c>
      <c r="E239" s="7" t="s">
        <v>244</v>
      </c>
      <c r="F239" s="8"/>
      <c r="G239" s="9">
        <v>89564.095</v>
      </c>
      <c r="H239" s="10">
        <v>2018</v>
      </c>
      <c r="I239" s="11"/>
      <c r="J239" s="6"/>
      <c r="K239" s="10">
        <v>0</v>
      </c>
      <c r="L239" s="10">
        <v>0</v>
      </c>
    </row>
    <row r="240" spans="1:12" ht="47.25" hidden="1" outlineLevel="6">
      <c r="A240" s="37" t="s">
        <v>192</v>
      </c>
      <c r="B240" s="7" t="s">
        <v>401</v>
      </c>
      <c r="C240" s="7" t="s">
        <v>391</v>
      </c>
      <c r="D240" s="7" t="s">
        <v>416</v>
      </c>
      <c r="E240" s="7" t="s">
        <v>201</v>
      </c>
      <c r="F240" s="8"/>
      <c r="G240" s="9">
        <v>4149.041</v>
      </c>
      <c r="H240" s="10">
        <v>0</v>
      </c>
      <c r="I240" s="11"/>
      <c r="J240" s="6"/>
      <c r="K240" s="10">
        <v>0</v>
      </c>
      <c r="L240" s="10">
        <v>0</v>
      </c>
    </row>
    <row r="241" spans="1:12" ht="47.25" hidden="1" outlineLevel="6">
      <c r="A241" s="37" t="s">
        <v>377</v>
      </c>
      <c r="B241" s="7"/>
      <c r="C241" s="7"/>
      <c r="D241" s="7"/>
      <c r="E241" s="7" t="s">
        <v>202</v>
      </c>
      <c r="F241" s="8"/>
      <c r="G241" s="9"/>
      <c r="H241" s="10"/>
      <c r="I241" s="11"/>
      <c r="J241" s="6"/>
      <c r="K241" s="10"/>
      <c r="L241" s="10"/>
    </row>
    <row r="242" spans="1:12" ht="110.25" hidden="1" outlineLevel="5">
      <c r="A242" s="37" t="s">
        <v>303</v>
      </c>
      <c r="B242" s="7" t="s">
        <v>423</v>
      </c>
      <c r="C242" s="7" t="s">
        <v>396</v>
      </c>
      <c r="D242" s="7" t="s">
        <v>414</v>
      </c>
      <c r="E242" s="7"/>
      <c r="F242" s="8"/>
      <c r="G242" s="9"/>
      <c r="H242" s="10">
        <f>H243</f>
        <v>0</v>
      </c>
      <c r="I242" s="11"/>
      <c r="J242" s="6">
        <v>740000</v>
      </c>
      <c r="K242" s="10">
        <f>K243</f>
        <v>0</v>
      </c>
      <c r="L242" s="10">
        <f>L243</f>
        <v>0</v>
      </c>
    </row>
    <row r="243" spans="1:12" ht="47.25" hidden="1" outlineLevel="6">
      <c r="A243" s="37" t="s">
        <v>192</v>
      </c>
      <c r="B243" s="7" t="s">
        <v>423</v>
      </c>
      <c r="C243" s="7" t="s">
        <v>396</v>
      </c>
      <c r="D243" s="7" t="s">
        <v>414</v>
      </c>
      <c r="E243" s="7" t="s">
        <v>201</v>
      </c>
      <c r="F243" s="8"/>
      <c r="G243" s="9"/>
      <c r="H243" s="10">
        <f>H244</f>
        <v>0</v>
      </c>
      <c r="I243" s="10">
        <f>I244</f>
        <v>0</v>
      </c>
      <c r="J243" s="10">
        <f>J244</f>
        <v>0</v>
      </c>
      <c r="K243" s="10">
        <f>K244</f>
        <v>0</v>
      </c>
      <c r="L243" s="10">
        <f>L244</f>
        <v>0</v>
      </c>
    </row>
    <row r="244" spans="1:12" ht="47.25" hidden="1" outlineLevel="6">
      <c r="A244" s="37" t="s">
        <v>377</v>
      </c>
      <c r="B244" s="7" t="s">
        <v>423</v>
      </c>
      <c r="C244" s="7" t="s">
        <v>396</v>
      </c>
      <c r="D244" s="7" t="s">
        <v>414</v>
      </c>
      <c r="E244" s="7" t="s">
        <v>202</v>
      </c>
      <c r="F244" s="8"/>
      <c r="G244" s="9"/>
      <c r="H244" s="10"/>
      <c r="I244" s="11"/>
      <c r="J244" s="6"/>
      <c r="K244" s="10"/>
      <c r="L244" s="10"/>
    </row>
    <row r="245" spans="1:12" ht="15.75" hidden="1" outlineLevel="1" collapsed="1">
      <c r="A245" s="37" t="s">
        <v>158</v>
      </c>
      <c r="B245" s="7" t="s">
        <v>417</v>
      </c>
      <c r="C245" s="7"/>
      <c r="D245" s="7"/>
      <c r="E245" s="7"/>
      <c r="F245" s="8" t="e">
        <f>F246+#REF!</f>
        <v>#REF!</v>
      </c>
      <c r="G245" s="9"/>
      <c r="H245" s="10">
        <f>H246</f>
        <v>0</v>
      </c>
      <c r="I245" s="11"/>
      <c r="J245" s="6">
        <v>11000000</v>
      </c>
      <c r="K245" s="10">
        <f aca="true" t="shared" si="31" ref="K245:L249">K246</f>
        <v>0</v>
      </c>
      <c r="L245" s="10">
        <f t="shared" si="31"/>
        <v>0</v>
      </c>
    </row>
    <row r="246" spans="1:12" ht="31.5" hidden="1" outlineLevel="2">
      <c r="A246" s="37" t="s">
        <v>159</v>
      </c>
      <c r="B246" s="7" t="s">
        <v>417</v>
      </c>
      <c r="C246" s="7" t="s">
        <v>387</v>
      </c>
      <c r="D246" s="7"/>
      <c r="E246" s="7"/>
      <c r="F246" s="8"/>
      <c r="G246" s="9"/>
      <c r="H246" s="10">
        <f>H247</f>
        <v>0</v>
      </c>
      <c r="I246" s="11"/>
      <c r="J246" s="6">
        <v>11000000</v>
      </c>
      <c r="K246" s="10">
        <f t="shared" si="31"/>
        <v>0</v>
      </c>
      <c r="L246" s="10">
        <f t="shared" si="31"/>
        <v>0</v>
      </c>
    </row>
    <row r="247" spans="1:12" ht="63" hidden="1" outlineLevel="3">
      <c r="A247" s="37" t="s">
        <v>160</v>
      </c>
      <c r="B247" s="7" t="s">
        <v>417</v>
      </c>
      <c r="C247" s="7" t="s">
        <v>387</v>
      </c>
      <c r="D247" s="7" t="s">
        <v>161</v>
      </c>
      <c r="E247" s="7"/>
      <c r="F247" s="8"/>
      <c r="G247" s="9"/>
      <c r="H247" s="10">
        <f>H248</f>
        <v>0</v>
      </c>
      <c r="I247" s="11"/>
      <c r="J247" s="6">
        <v>11000000</v>
      </c>
      <c r="K247" s="10">
        <f t="shared" si="31"/>
        <v>0</v>
      </c>
      <c r="L247" s="10">
        <f t="shared" si="31"/>
        <v>0</v>
      </c>
    </row>
    <row r="248" spans="1:12" ht="31.5" hidden="1" outlineLevel="4">
      <c r="A248" s="37" t="s">
        <v>162</v>
      </c>
      <c r="B248" s="7" t="s">
        <v>417</v>
      </c>
      <c r="C248" s="7" t="s">
        <v>387</v>
      </c>
      <c r="D248" s="7" t="s">
        <v>163</v>
      </c>
      <c r="E248" s="7"/>
      <c r="F248" s="8"/>
      <c r="G248" s="9"/>
      <c r="H248" s="10">
        <f>H249</f>
        <v>0</v>
      </c>
      <c r="I248" s="11"/>
      <c r="J248" s="6">
        <v>11000000</v>
      </c>
      <c r="K248" s="10">
        <f t="shared" si="31"/>
        <v>0</v>
      </c>
      <c r="L248" s="10">
        <f t="shared" si="31"/>
        <v>0</v>
      </c>
    </row>
    <row r="249" spans="1:12" ht="63" hidden="1" outlineLevel="5">
      <c r="A249" s="37" t="s">
        <v>164</v>
      </c>
      <c r="B249" s="7" t="s">
        <v>417</v>
      </c>
      <c r="C249" s="7" t="s">
        <v>387</v>
      </c>
      <c r="D249" s="7" t="s">
        <v>165</v>
      </c>
      <c r="E249" s="7"/>
      <c r="F249" s="8"/>
      <c r="G249" s="9"/>
      <c r="H249" s="10">
        <f>H250</f>
        <v>0</v>
      </c>
      <c r="I249" s="11"/>
      <c r="J249" s="6">
        <v>11000000</v>
      </c>
      <c r="K249" s="10">
        <f t="shared" si="31"/>
        <v>0</v>
      </c>
      <c r="L249" s="10">
        <f t="shared" si="31"/>
        <v>0</v>
      </c>
    </row>
    <row r="250" spans="1:12" ht="78.75" hidden="1" outlineLevel="6">
      <c r="A250" s="37" t="s">
        <v>362</v>
      </c>
      <c r="B250" s="7" t="s">
        <v>417</v>
      </c>
      <c r="C250" s="7" t="s">
        <v>387</v>
      </c>
      <c r="D250" s="7" t="s">
        <v>165</v>
      </c>
      <c r="E250" s="7" t="s">
        <v>361</v>
      </c>
      <c r="F250" s="8"/>
      <c r="G250" s="9"/>
      <c r="H250" s="10">
        <v>0</v>
      </c>
      <c r="I250" s="11"/>
      <c r="J250" s="6">
        <v>11000000</v>
      </c>
      <c r="K250" s="10">
        <v>0</v>
      </c>
      <c r="L250" s="10">
        <v>0</v>
      </c>
    </row>
    <row r="251" spans="1:12" ht="78.75" hidden="1" outlineLevel="6">
      <c r="A251" s="37" t="s">
        <v>363</v>
      </c>
      <c r="B251" s="7" t="s">
        <v>417</v>
      </c>
      <c r="C251" s="7" t="s">
        <v>387</v>
      </c>
      <c r="D251" s="7" t="s">
        <v>165</v>
      </c>
      <c r="E251" s="7" t="s">
        <v>364</v>
      </c>
      <c r="F251" s="8"/>
      <c r="G251" s="9"/>
      <c r="H251" s="10"/>
      <c r="I251" s="11"/>
      <c r="J251" s="6"/>
      <c r="K251" s="10"/>
      <c r="L251" s="10"/>
    </row>
    <row r="252" spans="1:12" ht="31.5" hidden="1" outlineLevel="3">
      <c r="A252" s="37" t="s">
        <v>371</v>
      </c>
      <c r="B252" s="7" t="s">
        <v>406</v>
      </c>
      <c r="C252" s="7" t="s">
        <v>387</v>
      </c>
      <c r="D252" s="7" t="s">
        <v>412</v>
      </c>
      <c r="E252" s="7"/>
      <c r="F252" s="8"/>
      <c r="G252" s="9"/>
      <c r="H252" s="10">
        <f>H253</f>
        <v>0</v>
      </c>
      <c r="I252" s="11"/>
      <c r="J252" s="6">
        <v>285000</v>
      </c>
      <c r="K252" s="10">
        <f aca="true" t="shared" si="32" ref="K252:L254">K253</f>
        <v>0</v>
      </c>
      <c r="L252" s="10">
        <f t="shared" si="32"/>
        <v>0</v>
      </c>
    </row>
    <row r="253" spans="1:12" ht="63" hidden="1" outlineLevel="5">
      <c r="A253" s="37" t="s">
        <v>184</v>
      </c>
      <c r="B253" s="7" t="s">
        <v>406</v>
      </c>
      <c r="C253" s="7" t="s">
        <v>387</v>
      </c>
      <c r="D253" s="7" t="s">
        <v>185</v>
      </c>
      <c r="E253" s="7"/>
      <c r="F253" s="8"/>
      <c r="G253" s="9"/>
      <c r="H253" s="10">
        <f>H254</f>
        <v>0</v>
      </c>
      <c r="I253" s="10">
        <f>I254</f>
        <v>0</v>
      </c>
      <c r="J253" s="10">
        <f>J254</f>
        <v>0</v>
      </c>
      <c r="K253" s="10">
        <f t="shared" si="32"/>
        <v>0</v>
      </c>
      <c r="L253" s="10">
        <f t="shared" si="32"/>
        <v>0</v>
      </c>
    </row>
    <row r="254" spans="1:12" ht="47.25" hidden="1" outlineLevel="6">
      <c r="A254" s="37" t="s">
        <v>192</v>
      </c>
      <c r="B254" s="7" t="s">
        <v>406</v>
      </c>
      <c r="C254" s="7" t="s">
        <v>387</v>
      </c>
      <c r="D254" s="7" t="s">
        <v>185</v>
      </c>
      <c r="E254" s="7" t="s">
        <v>201</v>
      </c>
      <c r="F254" s="8"/>
      <c r="G254" s="9"/>
      <c r="H254" s="10">
        <f>H255</f>
        <v>0</v>
      </c>
      <c r="I254" s="10">
        <f>I255</f>
        <v>0</v>
      </c>
      <c r="J254" s="10">
        <f>J255</f>
        <v>0</v>
      </c>
      <c r="K254" s="10">
        <f t="shared" si="32"/>
        <v>0</v>
      </c>
      <c r="L254" s="10">
        <f t="shared" si="32"/>
        <v>0</v>
      </c>
    </row>
    <row r="255" spans="1:12" ht="47.25" hidden="1" outlineLevel="6">
      <c r="A255" s="37" t="s">
        <v>377</v>
      </c>
      <c r="B255" s="7" t="s">
        <v>406</v>
      </c>
      <c r="C255" s="7" t="s">
        <v>387</v>
      </c>
      <c r="D255" s="7" t="s">
        <v>185</v>
      </c>
      <c r="E255" s="7" t="s">
        <v>202</v>
      </c>
      <c r="F255" s="8"/>
      <c r="G255" s="9"/>
      <c r="H255" s="10"/>
      <c r="I255" s="11"/>
      <c r="J255" s="6"/>
      <c r="K255" s="10"/>
      <c r="L255" s="10"/>
    </row>
    <row r="256" spans="1:12" ht="15.75" outlineLevel="1" collapsed="1">
      <c r="A256" s="37" t="s">
        <v>8</v>
      </c>
      <c r="B256" s="1" t="s">
        <v>135</v>
      </c>
      <c r="C256" s="1"/>
      <c r="D256" s="1"/>
      <c r="E256" s="1"/>
      <c r="F256" s="2" t="e">
        <f>F257+F270+F455+#REF!+F516</f>
        <v>#REF!</v>
      </c>
      <c r="G256" s="3" t="e">
        <f>G257+G270+G455+#REF!+G516</f>
        <v>#REF!</v>
      </c>
      <c r="H256" s="4">
        <f>H257+H270+H455+H505+H516</f>
        <v>345051.19999999995</v>
      </c>
      <c r="I256" s="4">
        <f>I257+I270+I455+I505+I516</f>
        <v>0</v>
      </c>
      <c r="J256" s="4">
        <f>J257+J270+J455+J505+J516</f>
        <v>278181153.85</v>
      </c>
      <c r="K256" s="4">
        <f>K257+K270+K455+K505+K516</f>
        <v>333608.10000000003</v>
      </c>
      <c r="L256" s="4">
        <f>L257+L270+L455+L505+L516</f>
        <v>333624.1</v>
      </c>
    </row>
    <row r="257" spans="1:12" ht="15.75" outlineLevel="2">
      <c r="A257" s="37" t="s">
        <v>46</v>
      </c>
      <c r="B257" s="1" t="s">
        <v>135</v>
      </c>
      <c r="C257" s="1" t="s">
        <v>387</v>
      </c>
      <c r="D257" s="1"/>
      <c r="E257" s="1"/>
      <c r="F257" s="2"/>
      <c r="G257" s="3">
        <f>G258+G264</f>
        <v>-120.6</v>
      </c>
      <c r="H257" s="4">
        <f>H258+H264</f>
        <v>104390.6</v>
      </c>
      <c r="I257" s="5"/>
      <c r="J257" s="6">
        <v>105352590</v>
      </c>
      <c r="K257" s="4">
        <f>K258+K264</f>
        <v>104390.6</v>
      </c>
      <c r="L257" s="4">
        <f>L258+L264</f>
        <v>104390.6</v>
      </c>
    </row>
    <row r="258" spans="1:12" ht="15.75" outlineLevel="3">
      <c r="A258" s="37" t="s">
        <v>47</v>
      </c>
      <c r="B258" s="7" t="s">
        <v>135</v>
      </c>
      <c r="C258" s="7" t="s">
        <v>387</v>
      </c>
      <c r="D258" s="7" t="s">
        <v>206</v>
      </c>
      <c r="E258" s="7"/>
      <c r="F258" s="8"/>
      <c r="G258" s="9">
        <f>G259</f>
        <v>-120.6</v>
      </c>
      <c r="H258" s="10">
        <f>H259</f>
        <v>103640.6</v>
      </c>
      <c r="I258" s="11"/>
      <c r="J258" s="6">
        <v>105162590</v>
      </c>
      <c r="K258" s="10">
        <f aca="true" t="shared" si="33" ref="K258:L261">K259</f>
        <v>103640.6</v>
      </c>
      <c r="L258" s="10">
        <f t="shared" si="33"/>
        <v>103640.6</v>
      </c>
    </row>
    <row r="259" spans="1:12" ht="31.5" outlineLevel="4">
      <c r="A259" s="37" t="s">
        <v>359</v>
      </c>
      <c r="B259" s="7" t="s">
        <v>135</v>
      </c>
      <c r="C259" s="7" t="s">
        <v>387</v>
      </c>
      <c r="D259" s="7" t="s">
        <v>207</v>
      </c>
      <c r="E259" s="7"/>
      <c r="F259" s="8"/>
      <c r="G259" s="9">
        <f>G260</f>
        <v>-120.6</v>
      </c>
      <c r="H259" s="10">
        <f>H260</f>
        <v>103640.6</v>
      </c>
      <c r="I259" s="11"/>
      <c r="J259" s="6">
        <v>105162590</v>
      </c>
      <c r="K259" s="10">
        <f t="shared" si="33"/>
        <v>103640.6</v>
      </c>
      <c r="L259" s="10">
        <f t="shared" si="33"/>
        <v>103640.6</v>
      </c>
    </row>
    <row r="260" spans="1:12" ht="63" outlineLevel="6">
      <c r="A260" s="37" t="s">
        <v>451</v>
      </c>
      <c r="B260" s="7" t="s">
        <v>135</v>
      </c>
      <c r="C260" s="7" t="s">
        <v>387</v>
      </c>
      <c r="D260" s="7" t="s">
        <v>207</v>
      </c>
      <c r="E260" s="7" t="s">
        <v>353</v>
      </c>
      <c r="F260" s="8"/>
      <c r="G260" s="9">
        <v>-120.6</v>
      </c>
      <c r="H260" s="10">
        <f aca="true" t="shared" si="34" ref="H260:J261">H261</f>
        <v>103640.6</v>
      </c>
      <c r="I260" s="10">
        <f t="shared" si="34"/>
        <v>0</v>
      </c>
      <c r="J260" s="10">
        <f t="shared" si="34"/>
        <v>0</v>
      </c>
      <c r="K260" s="10">
        <f t="shared" si="33"/>
        <v>103640.6</v>
      </c>
      <c r="L260" s="10">
        <f t="shared" si="33"/>
        <v>103640.6</v>
      </c>
    </row>
    <row r="261" spans="1:12" ht="15.75" outlineLevel="6">
      <c r="A261" s="37" t="s">
        <v>346</v>
      </c>
      <c r="B261" s="7" t="s">
        <v>135</v>
      </c>
      <c r="C261" s="7" t="s">
        <v>387</v>
      </c>
      <c r="D261" s="7" t="s">
        <v>207</v>
      </c>
      <c r="E261" s="7" t="s">
        <v>347</v>
      </c>
      <c r="F261" s="8"/>
      <c r="G261" s="9"/>
      <c r="H261" s="10">
        <f t="shared" si="34"/>
        <v>103640.6</v>
      </c>
      <c r="I261" s="10">
        <f t="shared" si="34"/>
        <v>0</v>
      </c>
      <c r="J261" s="10">
        <f t="shared" si="34"/>
        <v>0</v>
      </c>
      <c r="K261" s="10">
        <f t="shared" si="33"/>
        <v>103640.6</v>
      </c>
      <c r="L261" s="10">
        <f t="shared" si="33"/>
        <v>103640.6</v>
      </c>
    </row>
    <row r="262" spans="1:12" ht="78.75" outlineLevel="6">
      <c r="A262" s="37" t="s">
        <v>452</v>
      </c>
      <c r="B262" s="7" t="s">
        <v>135</v>
      </c>
      <c r="C262" s="7" t="s">
        <v>387</v>
      </c>
      <c r="D262" s="7" t="s">
        <v>207</v>
      </c>
      <c r="E262" s="7" t="s">
        <v>302</v>
      </c>
      <c r="F262" s="8"/>
      <c r="G262" s="9"/>
      <c r="H262" s="10">
        <v>103640.6</v>
      </c>
      <c r="I262" s="11"/>
      <c r="J262" s="6"/>
      <c r="K262" s="10">
        <v>103640.6</v>
      </c>
      <c r="L262" s="10">
        <v>103640.6</v>
      </c>
    </row>
    <row r="263" spans="1:12" ht="31.5" hidden="1" outlineLevel="6">
      <c r="A263" s="37" t="s">
        <v>351</v>
      </c>
      <c r="B263" s="7"/>
      <c r="C263" s="7"/>
      <c r="D263" s="7"/>
      <c r="E263" s="7" t="s">
        <v>352</v>
      </c>
      <c r="F263" s="8"/>
      <c r="G263" s="9"/>
      <c r="H263" s="10"/>
      <c r="I263" s="11"/>
      <c r="J263" s="6"/>
      <c r="K263" s="10"/>
      <c r="L263" s="10"/>
    </row>
    <row r="264" spans="1:12" ht="78.75" outlineLevel="3" collapsed="1">
      <c r="A264" s="37" t="s">
        <v>471</v>
      </c>
      <c r="B264" s="7" t="s">
        <v>135</v>
      </c>
      <c r="C264" s="7" t="s">
        <v>387</v>
      </c>
      <c r="D264" s="7" t="s">
        <v>408</v>
      </c>
      <c r="E264" s="7"/>
      <c r="F264" s="8"/>
      <c r="G264" s="9"/>
      <c r="H264" s="10">
        <f>H265</f>
        <v>750</v>
      </c>
      <c r="I264" s="11"/>
      <c r="J264" s="6">
        <v>190000</v>
      </c>
      <c r="K264" s="10">
        <f aca="true" t="shared" si="35" ref="K264:L267">K265</f>
        <v>750</v>
      </c>
      <c r="L264" s="10">
        <f t="shared" si="35"/>
        <v>750</v>
      </c>
    </row>
    <row r="265" spans="1:12" ht="63" outlineLevel="4">
      <c r="A265" s="37" t="s">
        <v>472</v>
      </c>
      <c r="B265" s="7" t="s">
        <v>135</v>
      </c>
      <c r="C265" s="7" t="s">
        <v>387</v>
      </c>
      <c r="D265" s="7" t="s">
        <v>409</v>
      </c>
      <c r="E265" s="7"/>
      <c r="F265" s="8"/>
      <c r="G265" s="9"/>
      <c r="H265" s="10">
        <f>H266</f>
        <v>750</v>
      </c>
      <c r="I265" s="11"/>
      <c r="J265" s="6">
        <v>190000</v>
      </c>
      <c r="K265" s="10">
        <f t="shared" si="35"/>
        <v>750</v>
      </c>
      <c r="L265" s="10">
        <f t="shared" si="35"/>
        <v>750</v>
      </c>
    </row>
    <row r="266" spans="1:12" ht="173.25" outlineLevel="5">
      <c r="A266" s="37" t="s">
        <v>48</v>
      </c>
      <c r="B266" s="7" t="s">
        <v>135</v>
      </c>
      <c r="C266" s="7" t="s">
        <v>387</v>
      </c>
      <c r="D266" s="7" t="s">
        <v>208</v>
      </c>
      <c r="E266" s="7"/>
      <c r="F266" s="8"/>
      <c r="G266" s="9"/>
      <c r="H266" s="10">
        <f>H267</f>
        <v>750</v>
      </c>
      <c r="I266" s="10">
        <f aca="true" t="shared" si="36" ref="I266:J268">I267</f>
        <v>0</v>
      </c>
      <c r="J266" s="10">
        <f t="shared" si="36"/>
        <v>190000</v>
      </c>
      <c r="K266" s="10">
        <f t="shared" si="35"/>
        <v>750</v>
      </c>
      <c r="L266" s="10">
        <f t="shared" si="35"/>
        <v>750</v>
      </c>
    </row>
    <row r="267" spans="1:12" ht="31.5" outlineLevel="5">
      <c r="A267" s="37" t="s">
        <v>374</v>
      </c>
      <c r="B267" s="7" t="s">
        <v>135</v>
      </c>
      <c r="C267" s="7" t="s">
        <v>387</v>
      </c>
      <c r="D267" s="7" t="s">
        <v>208</v>
      </c>
      <c r="E267" s="7" t="s">
        <v>375</v>
      </c>
      <c r="F267" s="8"/>
      <c r="G267" s="9"/>
      <c r="H267" s="10">
        <f>H268</f>
        <v>750</v>
      </c>
      <c r="I267" s="10">
        <f t="shared" si="36"/>
        <v>0</v>
      </c>
      <c r="J267" s="10">
        <f t="shared" si="36"/>
        <v>190000</v>
      </c>
      <c r="K267" s="10">
        <f t="shared" si="35"/>
        <v>750</v>
      </c>
      <c r="L267" s="10">
        <f t="shared" si="35"/>
        <v>750</v>
      </c>
    </row>
    <row r="268" spans="1:12" ht="47.25" outlineLevel="5">
      <c r="A268" s="37" t="s">
        <v>348</v>
      </c>
      <c r="B268" s="7" t="s">
        <v>135</v>
      </c>
      <c r="C268" s="7" t="s">
        <v>387</v>
      </c>
      <c r="D268" s="7" t="s">
        <v>208</v>
      </c>
      <c r="E268" s="7" t="s">
        <v>345</v>
      </c>
      <c r="F268" s="8"/>
      <c r="G268" s="9"/>
      <c r="H268" s="10">
        <f>H269</f>
        <v>750</v>
      </c>
      <c r="I268" s="10">
        <f t="shared" si="36"/>
        <v>0</v>
      </c>
      <c r="J268" s="10">
        <f t="shared" si="36"/>
        <v>190000</v>
      </c>
      <c r="K268" s="10">
        <f>K269</f>
        <v>750</v>
      </c>
      <c r="L268" s="10">
        <f>L269</f>
        <v>750</v>
      </c>
    </row>
    <row r="269" spans="1:12" ht="63" outlineLevel="6">
      <c r="A269" s="37" t="s">
        <v>376</v>
      </c>
      <c r="B269" s="7" t="s">
        <v>135</v>
      </c>
      <c r="C269" s="7" t="s">
        <v>387</v>
      </c>
      <c r="D269" s="7" t="s">
        <v>208</v>
      </c>
      <c r="E269" s="7" t="s">
        <v>365</v>
      </c>
      <c r="F269" s="8"/>
      <c r="G269" s="9"/>
      <c r="H269" s="10">
        <v>750</v>
      </c>
      <c r="I269" s="11"/>
      <c r="J269" s="6">
        <v>190000</v>
      </c>
      <c r="K269" s="10">
        <v>750</v>
      </c>
      <c r="L269" s="10">
        <v>750</v>
      </c>
    </row>
    <row r="270" spans="1:12" ht="15.75" outlineLevel="2">
      <c r="A270" s="37" t="s">
        <v>9</v>
      </c>
      <c r="B270" s="1" t="s">
        <v>135</v>
      </c>
      <c r="C270" s="1" t="s">
        <v>415</v>
      </c>
      <c r="D270" s="1"/>
      <c r="E270" s="1"/>
      <c r="F270" s="2"/>
      <c r="G270" s="3" t="e">
        <f>G271+G326+G348+G401+#REF!</f>
        <v>#REF!</v>
      </c>
      <c r="H270" s="4">
        <f>H271+H326+H348+H401+H451</f>
        <v>212932.09999999998</v>
      </c>
      <c r="I270" s="4">
        <f>I271+I326+I348+I401+I451</f>
        <v>0</v>
      </c>
      <c r="J270" s="4">
        <f>J271+J326+J348+J401+J451</f>
        <v>150062605</v>
      </c>
      <c r="K270" s="4">
        <f>K271+K326+K348+K401+K451</f>
        <v>207936.6</v>
      </c>
      <c r="L270" s="4">
        <f>L271+L326+L348+L401+L451</f>
        <v>207952.59999999998</v>
      </c>
    </row>
    <row r="271" spans="1:12" ht="47.25" outlineLevel="3">
      <c r="A271" s="37" t="s">
        <v>49</v>
      </c>
      <c r="B271" s="7" t="s">
        <v>135</v>
      </c>
      <c r="C271" s="7" t="s">
        <v>415</v>
      </c>
      <c r="D271" s="7" t="s">
        <v>209</v>
      </c>
      <c r="E271" s="7"/>
      <c r="F271" s="8"/>
      <c r="G271" s="9">
        <f>G272</f>
        <v>-121.99600000000001</v>
      </c>
      <c r="H271" s="10">
        <f>H272</f>
        <v>40871.399999999994</v>
      </c>
      <c r="I271" s="11"/>
      <c r="J271" s="6">
        <v>42064570</v>
      </c>
      <c r="K271" s="10">
        <f aca="true" t="shared" si="37" ref="K271:L273">K272</f>
        <v>40639</v>
      </c>
      <c r="L271" s="10">
        <f t="shared" si="37"/>
        <v>40655</v>
      </c>
    </row>
    <row r="272" spans="1:12" ht="31.5" outlineLevel="3">
      <c r="A272" s="37" t="s">
        <v>359</v>
      </c>
      <c r="B272" s="7" t="s">
        <v>135</v>
      </c>
      <c r="C272" s="7" t="s">
        <v>415</v>
      </c>
      <c r="D272" s="7" t="s">
        <v>210</v>
      </c>
      <c r="E272" s="7"/>
      <c r="F272" s="8"/>
      <c r="G272" s="9">
        <f>G273</f>
        <v>-121.99600000000001</v>
      </c>
      <c r="H272" s="10">
        <f>H273</f>
        <v>40871.399999999994</v>
      </c>
      <c r="I272" s="11"/>
      <c r="J272" s="6">
        <v>42064570</v>
      </c>
      <c r="K272" s="10">
        <f t="shared" si="37"/>
        <v>40639</v>
      </c>
      <c r="L272" s="10">
        <f t="shared" si="37"/>
        <v>40655</v>
      </c>
    </row>
    <row r="273" spans="1:12" ht="63" outlineLevel="3">
      <c r="A273" s="37" t="s">
        <v>451</v>
      </c>
      <c r="B273" s="7" t="s">
        <v>135</v>
      </c>
      <c r="C273" s="7" t="s">
        <v>415</v>
      </c>
      <c r="D273" s="7" t="s">
        <v>210</v>
      </c>
      <c r="E273" s="7" t="s">
        <v>353</v>
      </c>
      <c r="F273" s="8"/>
      <c r="G273" s="9">
        <f>G278+G282+G286+G290+G294+G299+G303+G307+G311+G315+G319+G323</f>
        <v>-121.99600000000001</v>
      </c>
      <c r="H273" s="10">
        <f>H274</f>
        <v>40871.399999999994</v>
      </c>
      <c r="I273" s="10">
        <f>I274</f>
        <v>0</v>
      </c>
      <c r="J273" s="10">
        <f>J274</f>
        <v>0</v>
      </c>
      <c r="K273" s="10">
        <f t="shared" si="37"/>
        <v>40639</v>
      </c>
      <c r="L273" s="10">
        <f t="shared" si="37"/>
        <v>40655</v>
      </c>
    </row>
    <row r="274" spans="1:12" ht="15.75" outlineLevel="3">
      <c r="A274" s="37" t="s">
        <v>346</v>
      </c>
      <c r="B274" s="7" t="s">
        <v>135</v>
      </c>
      <c r="C274" s="7" t="s">
        <v>415</v>
      </c>
      <c r="D274" s="7" t="s">
        <v>210</v>
      </c>
      <c r="E274" s="7" t="s">
        <v>347</v>
      </c>
      <c r="F274" s="8"/>
      <c r="G274" s="9"/>
      <c r="H274" s="10">
        <f>H275+H276</f>
        <v>40871.399999999994</v>
      </c>
      <c r="I274" s="10">
        <f>I275+I276</f>
        <v>0</v>
      </c>
      <c r="J274" s="10">
        <f>J275+J276</f>
        <v>0</v>
      </c>
      <c r="K274" s="10">
        <f>K275+K276</f>
        <v>40639</v>
      </c>
      <c r="L274" s="10">
        <f>L275+L276</f>
        <v>40655</v>
      </c>
    </row>
    <row r="275" spans="1:12" ht="78.75" outlineLevel="3">
      <c r="A275" s="37" t="s">
        <v>452</v>
      </c>
      <c r="B275" s="7" t="s">
        <v>135</v>
      </c>
      <c r="C275" s="7" t="s">
        <v>415</v>
      </c>
      <c r="D275" s="7" t="s">
        <v>210</v>
      </c>
      <c r="E275" s="7" t="s">
        <v>302</v>
      </c>
      <c r="F275" s="8"/>
      <c r="G275" s="9"/>
      <c r="H275" s="10">
        <f>H280+H284+H288+H292+H296+H301+H305+H309+H313+H317+H321+H325</f>
        <v>40618.09999999999</v>
      </c>
      <c r="I275" s="10">
        <f>I280+I284+I288+I292+I296+I301+I305+I309+I313+I317+I321+I325</f>
        <v>0</v>
      </c>
      <c r="J275" s="10">
        <f>J280+J284+J288+J292+J296+J301+J305+J309+J313+J317+J321+J325</f>
        <v>0</v>
      </c>
      <c r="K275" s="10">
        <f>K280+K284+K288+K292+K296+K301+K305+K309+K313+K317+K321+K325</f>
        <v>40639</v>
      </c>
      <c r="L275" s="10">
        <f>L280+L284+L288+L292+L296+L301+L305+L309+L313+L317+L321+L325</f>
        <v>40655</v>
      </c>
    </row>
    <row r="276" spans="1:12" ht="31.5" outlineLevel="3">
      <c r="A276" s="37" t="s">
        <v>351</v>
      </c>
      <c r="B276" s="7" t="s">
        <v>135</v>
      </c>
      <c r="C276" s="7" t="s">
        <v>415</v>
      </c>
      <c r="D276" s="7" t="s">
        <v>210</v>
      </c>
      <c r="E276" s="7" t="s">
        <v>352</v>
      </c>
      <c r="F276" s="8"/>
      <c r="G276" s="9"/>
      <c r="H276" s="10">
        <f>H297</f>
        <v>253.3</v>
      </c>
      <c r="I276" s="12"/>
      <c r="J276" s="20"/>
      <c r="K276" s="10"/>
      <c r="L276" s="10"/>
    </row>
    <row r="277" spans="1:12" ht="63" outlineLevel="4">
      <c r="A277" s="37" t="s">
        <v>50</v>
      </c>
      <c r="B277" s="7" t="s">
        <v>135</v>
      </c>
      <c r="C277" s="7" t="s">
        <v>415</v>
      </c>
      <c r="D277" s="7" t="s">
        <v>210</v>
      </c>
      <c r="E277" s="7"/>
      <c r="F277" s="8"/>
      <c r="G277" s="9">
        <f>G278</f>
        <v>0</v>
      </c>
      <c r="H277" s="10">
        <f>H278</f>
        <v>6826.3</v>
      </c>
      <c r="I277" s="11"/>
      <c r="J277" s="6">
        <v>42064570</v>
      </c>
      <c r="K277" s="10">
        <f aca="true" t="shared" si="38" ref="K277:L279">K278</f>
        <v>6826.3</v>
      </c>
      <c r="L277" s="10">
        <f t="shared" si="38"/>
        <v>6826.3</v>
      </c>
    </row>
    <row r="278" spans="1:12" ht="63" outlineLevel="6">
      <c r="A278" s="37" t="s">
        <v>451</v>
      </c>
      <c r="B278" s="7" t="s">
        <v>135</v>
      </c>
      <c r="C278" s="7" t="s">
        <v>415</v>
      </c>
      <c r="D278" s="7" t="s">
        <v>210</v>
      </c>
      <c r="E278" s="7" t="s">
        <v>353</v>
      </c>
      <c r="F278" s="8"/>
      <c r="G278" s="9">
        <v>0</v>
      </c>
      <c r="H278" s="10">
        <f aca="true" t="shared" si="39" ref="H278:J279">H279</f>
        <v>6826.3</v>
      </c>
      <c r="I278" s="10">
        <f t="shared" si="39"/>
        <v>0</v>
      </c>
      <c r="J278" s="10">
        <f t="shared" si="39"/>
        <v>0</v>
      </c>
      <c r="K278" s="10">
        <f t="shared" si="38"/>
        <v>6826.3</v>
      </c>
      <c r="L278" s="10">
        <f t="shared" si="38"/>
        <v>6826.3</v>
      </c>
    </row>
    <row r="279" spans="1:12" ht="15.75" outlineLevel="6">
      <c r="A279" s="37" t="s">
        <v>346</v>
      </c>
      <c r="B279" s="7" t="s">
        <v>135</v>
      </c>
      <c r="C279" s="7" t="s">
        <v>415</v>
      </c>
      <c r="D279" s="7" t="s">
        <v>210</v>
      </c>
      <c r="E279" s="7" t="s">
        <v>347</v>
      </c>
      <c r="F279" s="8"/>
      <c r="G279" s="9"/>
      <c r="H279" s="10">
        <f t="shared" si="39"/>
        <v>6826.3</v>
      </c>
      <c r="I279" s="10">
        <f t="shared" si="39"/>
        <v>0</v>
      </c>
      <c r="J279" s="10">
        <f t="shared" si="39"/>
        <v>0</v>
      </c>
      <c r="K279" s="10">
        <f t="shared" si="38"/>
        <v>6826.3</v>
      </c>
      <c r="L279" s="10">
        <f t="shared" si="38"/>
        <v>6826.3</v>
      </c>
    </row>
    <row r="280" spans="1:12" ht="78.75" outlineLevel="6">
      <c r="A280" s="37" t="s">
        <v>452</v>
      </c>
      <c r="B280" s="7" t="s">
        <v>135</v>
      </c>
      <c r="C280" s="7" t="s">
        <v>415</v>
      </c>
      <c r="D280" s="7" t="s">
        <v>210</v>
      </c>
      <c r="E280" s="7" t="s">
        <v>302</v>
      </c>
      <c r="F280" s="8"/>
      <c r="G280" s="9"/>
      <c r="H280" s="10">
        <v>6826.3</v>
      </c>
      <c r="I280" s="11"/>
      <c r="J280" s="6"/>
      <c r="K280" s="10">
        <v>6826.3</v>
      </c>
      <c r="L280" s="10">
        <v>6826.3</v>
      </c>
    </row>
    <row r="281" spans="1:12" ht="47.25" outlineLevel="5">
      <c r="A281" s="37" t="s">
        <v>51</v>
      </c>
      <c r="B281" s="7" t="s">
        <v>135</v>
      </c>
      <c r="C281" s="7" t="s">
        <v>415</v>
      </c>
      <c r="D281" s="7" t="s">
        <v>211</v>
      </c>
      <c r="E281" s="7"/>
      <c r="F281" s="8"/>
      <c r="G281" s="9">
        <f>G282</f>
        <v>-107.596</v>
      </c>
      <c r="H281" s="10">
        <f>H282</f>
        <v>3953.7</v>
      </c>
      <c r="I281" s="11"/>
      <c r="J281" s="6">
        <v>4460740</v>
      </c>
      <c r="K281" s="10">
        <f aca="true" t="shared" si="40" ref="K281:L283">K282</f>
        <v>3953.7</v>
      </c>
      <c r="L281" s="10">
        <f t="shared" si="40"/>
        <v>3953.7</v>
      </c>
    </row>
    <row r="282" spans="1:12" ht="63" outlineLevel="6">
      <c r="A282" s="37" t="s">
        <v>335</v>
      </c>
      <c r="B282" s="7" t="s">
        <v>135</v>
      </c>
      <c r="C282" s="7" t="s">
        <v>415</v>
      </c>
      <c r="D282" s="7" t="s">
        <v>211</v>
      </c>
      <c r="E282" s="7" t="s">
        <v>353</v>
      </c>
      <c r="F282" s="8"/>
      <c r="G282" s="9">
        <v>-107.596</v>
      </c>
      <c r="H282" s="10">
        <f aca="true" t="shared" si="41" ref="H282:J283">H283</f>
        <v>3953.7</v>
      </c>
      <c r="I282" s="10">
        <f t="shared" si="41"/>
        <v>0</v>
      </c>
      <c r="J282" s="10">
        <f t="shared" si="41"/>
        <v>0</v>
      </c>
      <c r="K282" s="10">
        <f t="shared" si="40"/>
        <v>3953.7</v>
      </c>
      <c r="L282" s="10">
        <f t="shared" si="40"/>
        <v>3953.7</v>
      </c>
    </row>
    <row r="283" spans="1:12" ht="15.75" outlineLevel="6">
      <c r="A283" s="37" t="s">
        <v>346</v>
      </c>
      <c r="B283" s="7" t="s">
        <v>135</v>
      </c>
      <c r="C283" s="7" t="s">
        <v>415</v>
      </c>
      <c r="D283" s="7" t="s">
        <v>211</v>
      </c>
      <c r="E283" s="7" t="s">
        <v>347</v>
      </c>
      <c r="F283" s="8"/>
      <c r="G283" s="9"/>
      <c r="H283" s="10">
        <f t="shared" si="41"/>
        <v>3953.7</v>
      </c>
      <c r="I283" s="10">
        <f t="shared" si="41"/>
        <v>0</v>
      </c>
      <c r="J283" s="10">
        <f t="shared" si="41"/>
        <v>0</v>
      </c>
      <c r="K283" s="10">
        <f t="shared" si="40"/>
        <v>3953.7</v>
      </c>
      <c r="L283" s="10">
        <f t="shared" si="40"/>
        <v>3953.7</v>
      </c>
    </row>
    <row r="284" spans="1:12" ht="78.75" outlineLevel="6">
      <c r="A284" s="37" t="s">
        <v>452</v>
      </c>
      <c r="B284" s="7" t="s">
        <v>135</v>
      </c>
      <c r="C284" s="7" t="s">
        <v>415</v>
      </c>
      <c r="D284" s="7" t="s">
        <v>211</v>
      </c>
      <c r="E284" s="7" t="s">
        <v>302</v>
      </c>
      <c r="F284" s="8"/>
      <c r="G284" s="9"/>
      <c r="H284" s="10">
        <v>3953.7</v>
      </c>
      <c r="I284" s="11"/>
      <c r="J284" s="6"/>
      <c r="K284" s="10">
        <v>3953.7</v>
      </c>
      <c r="L284" s="10">
        <v>3953.7</v>
      </c>
    </row>
    <row r="285" spans="1:12" ht="47.25" outlineLevel="5">
      <c r="A285" s="37" t="s">
        <v>52</v>
      </c>
      <c r="B285" s="7" t="s">
        <v>135</v>
      </c>
      <c r="C285" s="7" t="s">
        <v>415</v>
      </c>
      <c r="D285" s="7" t="s">
        <v>212</v>
      </c>
      <c r="E285" s="7"/>
      <c r="F285" s="8"/>
      <c r="G285" s="9"/>
      <c r="H285" s="10">
        <f>H286</f>
        <v>2243.9</v>
      </c>
      <c r="I285" s="11"/>
      <c r="J285" s="6">
        <v>2242290</v>
      </c>
      <c r="K285" s="10">
        <f aca="true" t="shared" si="42" ref="K285:L287">K286</f>
        <v>2287.6</v>
      </c>
      <c r="L285" s="10">
        <f t="shared" si="42"/>
        <v>2301.7</v>
      </c>
    </row>
    <row r="286" spans="1:12" ht="63" outlineLevel="6">
      <c r="A286" s="37" t="s">
        <v>451</v>
      </c>
      <c r="B286" s="7" t="s">
        <v>135</v>
      </c>
      <c r="C286" s="7" t="s">
        <v>415</v>
      </c>
      <c r="D286" s="7" t="s">
        <v>212</v>
      </c>
      <c r="E286" s="7" t="s">
        <v>353</v>
      </c>
      <c r="F286" s="8"/>
      <c r="G286" s="9"/>
      <c r="H286" s="10">
        <f>H287</f>
        <v>2243.9</v>
      </c>
      <c r="I286" s="10">
        <f>I287</f>
        <v>0</v>
      </c>
      <c r="J286" s="10">
        <f>J287</f>
        <v>0</v>
      </c>
      <c r="K286" s="10">
        <f t="shared" si="42"/>
        <v>2287.6</v>
      </c>
      <c r="L286" s="10">
        <f t="shared" si="42"/>
        <v>2301.7</v>
      </c>
    </row>
    <row r="287" spans="1:12" ht="15.75" outlineLevel="6">
      <c r="A287" s="37" t="s">
        <v>346</v>
      </c>
      <c r="B287" s="7" t="s">
        <v>135</v>
      </c>
      <c r="C287" s="7" t="s">
        <v>415</v>
      </c>
      <c r="D287" s="7" t="s">
        <v>212</v>
      </c>
      <c r="E287" s="7" t="s">
        <v>347</v>
      </c>
      <c r="F287" s="8"/>
      <c r="G287" s="9"/>
      <c r="H287" s="10">
        <f>H288</f>
        <v>2243.9</v>
      </c>
      <c r="I287" s="10">
        <f>I288</f>
        <v>0</v>
      </c>
      <c r="J287" s="10">
        <f>J288</f>
        <v>0</v>
      </c>
      <c r="K287" s="10">
        <f t="shared" si="42"/>
        <v>2287.6</v>
      </c>
      <c r="L287" s="10">
        <f t="shared" si="42"/>
        <v>2301.7</v>
      </c>
    </row>
    <row r="288" spans="1:12" ht="78.75" outlineLevel="6">
      <c r="A288" s="37" t="s">
        <v>452</v>
      </c>
      <c r="B288" s="7" t="s">
        <v>135</v>
      </c>
      <c r="C288" s="7" t="s">
        <v>415</v>
      </c>
      <c r="D288" s="7" t="s">
        <v>212</v>
      </c>
      <c r="E288" s="7" t="s">
        <v>302</v>
      </c>
      <c r="F288" s="8"/>
      <c r="G288" s="9"/>
      <c r="H288" s="10">
        <v>2243.9</v>
      </c>
      <c r="I288" s="11"/>
      <c r="J288" s="6"/>
      <c r="K288" s="10">
        <v>2287.6</v>
      </c>
      <c r="L288" s="10">
        <v>2301.7</v>
      </c>
    </row>
    <row r="289" spans="1:12" ht="47.25" outlineLevel="5">
      <c r="A289" s="37" t="s">
        <v>53</v>
      </c>
      <c r="B289" s="7" t="s">
        <v>135</v>
      </c>
      <c r="C289" s="7" t="s">
        <v>415</v>
      </c>
      <c r="D289" s="7" t="s">
        <v>213</v>
      </c>
      <c r="E289" s="7"/>
      <c r="F289" s="8"/>
      <c r="G289" s="9"/>
      <c r="H289" s="10">
        <f>H290</f>
        <v>4052.6</v>
      </c>
      <c r="I289" s="11"/>
      <c r="J289" s="6">
        <v>4159560</v>
      </c>
      <c r="K289" s="10">
        <f aca="true" t="shared" si="43" ref="K289:L291">K290</f>
        <v>4052.6</v>
      </c>
      <c r="L289" s="10">
        <f t="shared" si="43"/>
        <v>4052.6</v>
      </c>
    </row>
    <row r="290" spans="1:12" ht="63" outlineLevel="6">
      <c r="A290" s="37" t="s">
        <v>451</v>
      </c>
      <c r="B290" s="7" t="s">
        <v>135</v>
      </c>
      <c r="C290" s="7" t="s">
        <v>415</v>
      </c>
      <c r="D290" s="7" t="s">
        <v>213</v>
      </c>
      <c r="E290" s="7" t="s">
        <v>353</v>
      </c>
      <c r="F290" s="8"/>
      <c r="G290" s="9"/>
      <c r="H290" s="10">
        <f>H291</f>
        <v>4052.6</v>
      </c>
      <c r="I290" s="10">
        <f>I291</f>
        <v>0</v>
      </c>
      <c r="J290" s="10">
        <f>J291</f>
        <v>0</v>
      </c>
      <c r="K290" s="10">
        <f t="shared" si="43"/>
        <v>4052.6</v>
      </c>
      <c r="L290" s="10">
        <f t="shared" si="43"/>
        <v>4052.6</v>
      </c>
    </row>
    <row r="291" spans="1:12" ht="15.75" outlineLevel="6">
      <c r="A291" s="37" t="s">
        <v>346</v>
      </c>
      <c r="B291" s="7" t="s">
        <v>135</v>
      </c>
      <c r="C291" s="7" t="s">
        <v>415</v>
      </c>
      <c r="D291" s="7" t="s">
        <v>213</v>
      </c>
      <c r="E291" s="7" t="s">
        <v>347</v>
      </c>
      <c r="F291" s="8"/>
      <c r="G291" s="9"/>
      <c r="H291" s="10">
        <f>H292</f>
        <v>4052.6</v>
      </c>
      <c r="I291" s="10">
        <f>I292</f>
        <v>0</v>
      </c>
      <c r="J291" s="10">
        <f>J292</f>
        <v>0</v>
      </c>
      <c r="K291" s="10">
        <f t="shared" si="43"/>
        <v>4052.6</v>
      </c>
      <c r="L291" s="10">
        <f t="shared" si="43"/>
        <v>4052.6</v>
      </c>
    </row>
    <row r="292" spans="1:12" ht="78.75" outlineLevel="6">
      <c r="A292" s="37" t="s">
        <v>452</v>
      </c>
      <c r="B292" s="7" t="s">
        <v>135</v>
      </c>
      <c r="C292" s="7" t="s">
        <v>415</v>
      </c>
      <c r="D292" s="7" t="s">
        <v>213</v>
      </c>
      <c r="E292" s="7" t="s">
        <v>302</v>
      </c>
      <c r="F292" s="8"/>
      <c r="G292" s="9"/>
      <c r="H292" s="10">
        <v>4052.6</v>
      </c>
      <c r="I292" s="11"/>
      <c r="J292" s="6"/>
      <c r="K292" s="10">
        <v>4052.6</v>
      </c>
      <c r="L292" s="10">
        <v>4052.6</v>
      </c>
    </row>
    <row r="293" spans="1:12" ht="47.25" outlineLevel="5">
      <c r="A293" s="37" t="s">
        <v>54</v>
      </c>
      <c r="B293" s="7" t="s">
        <v>135</v>
      </c>
      <c r="C293" s="7" t="s">
        <v>415</v>
      </c>
      <c r="D293" s="7" t="s">
        <v>214</v>
      </c>
      <c r="E293" s="7"/>
      <c r="F293" s="8"/>
      <c r="G293" s="9"/>
      <c r="H293" s="10">
        <f>H294</f>
        <v>2564.4</v>
      </c>
      <c r="I293" s="11"/>
      <c r="J293" s="6">
        <v>2454652</v>
      </c>
      <c r="K293" s="10">
        <f>K294</f>
        <v>2290.2</v>
      </c>
      <c r="L293" s="10">
        <f>L294</f>
        <v>2290.2</v>
      </c>
    </row>
    <row r="294" spans="1:12" ht="63" outlineLevel="6">
      <c r="A294" s="37" t="s">
        <v>451</v>
      </c>
      <c r="B294" s="7" t="s">
        <v>135</v>
      </c>
      <c r="C294" s="7" t="s">
        <v>415</v>
      </c>
      <c r="D294" s="7" t="s">
        <v>214</v>
      </c>
      <c r="E294" s="7" t="s">
        <v>353</v>
      </c>
      <c r="F294" s="8"/>
      <c r="G294" s="9"/>
      <c r="H294" s="10">
        <f>H295</f>
        <v>2564.4</v>
      </c>
      <c r="I294" s="10">
        <f>I295</f>
        <v>0</v>
      </c>
      <c r="J294" s="10">
        <f>J295</f>
        <v>0</v>
      </c>
      <c r="K294" s="10">
        <f>K295</f>
        <v>2290.2</v>
      </c>
      <c r="L294" s="10">
        <f>L295</f>
        <v>2290.2</v>
      </c>
    </row>
    <row r="295" spans="1:12" ht="15.75" outlineLevel="6">
      <c r="A295" s="37" t="s">
        <v>346</v>
      </c>
      <c r="B295" s="7" t="s">
        <v>135</v>
      </c>
      <c r="C295" s="7" t="s">
        <v>415</v>
      </c>
      <c r="D295" s="7" t="s">
        <v>214</v>
      </c>
      <c r="E295" s="7" t="s">
        <v>347</v>
      </c>
      <c r="F295" s="8"/>
      <c r="G295" s="9"/>
      <c r="H295" s="10">
        <f>H296+H297</f>
        <v>2564.4</v>
      </c>
      <c r="I295" s="10">
        <f>I296+I297</f>
        <v>0</v>
      </c>
      <c r="J295" s="10">
        <f>J296+J297</f>
        <v>0</v>
      </c>
      <c r="K295" s="10">
        <f>K296+K297</f>
        <v>2290.2</v>
      </c>
      <c r="L295" s="10">
        <f>L296+L297</f>
        <v>2290.2</v>
      </c>
    </row>
    <row r="296" spans="1:12" ht="78.75" outlineLevel="6">
      <c r="A296" s="37" t="s">
        <v>452</v>
      </c>
      <c r="B296" s="7" t="s">
        <v>135</v>
      </c>
      <c r="C296" s="7" t="s">
        <v>415</v>
      </c>
      <c r="D296" s="7" t="s">
        <v>214</v>
      </c>
      <c r="E296" s="7" t="s">
        <v>302</v>
      </c>
      <c r="F296" s="8"/>
      <c r="G296" s="9"/>
      <c r="H296" s="10">
        <v>2311.1</v>
      </c>
      <c r="I296" s="11"/>
      <c r="J296" s="6"/>
      <c r="K296" s="10">
        <v>2290.2</v>
      </c>
      <c r="L296" s="10">
        <v>2290.2</v>
      </c>
    </row>
    <row r="297" spans="1:12" ht="31.5" outlineLevel="6">
      <c r="A297" s="37" t="s">
        <v>351</v>
      </c>
      <c r="B297" s="7" t="s">
        <v>135</v>
      </c>
      <c r="C297" s="7" t="s">
        <v>415</v>
      </c>
      <c r="D297" s="7" t="s">
        <v>214</v>
      </c>
      <c r="E297" s="7" t="s">
        <v>352</v>
      </c>
      <c r="F297" s="8"/>
      <c r="G297" s="9"/>
      <c r="H297" s="10">
        <v>253.3</v>
      </c>
      <c r="I297" s="11"/>
      <c r="J297" s="6"/>
      <c r="K297" s="10"/>
      <c r="L297" s="10"/>
    </row>
    <row r="298" spans="1:12" ht="47.25" outlineLevel="5">
      <c r="A298" s="37" t="s">
        <v>55</v>
      </c>
      <c r="B298" s="7" t="s">
        <v>135</v>
      </c>
      <c r="C298" s="7" t="s">
        <v>415</v>
      </c>
      <c r="D298" s="7" t="s">
        <v>215</v>
      </c>
      <c r="E298" s="7"/>
      <c r="F298" s="8"/>
      <c r="G298" s="9"/>
      <c r="H298" s="10">
        <f>H299</f>
        <v>1489.6</v>
      </c>
      <c r="I298" s="11"/>
      <c r="J298" s="6">
        <v>1749600</v>
      </c>
      <c r="K298" s="10">
        <f aca="true" t="shared" si="44" ref="K298:L300">K299</f>
        <v>1489.6</v>
      </c>
      <c r="L298" s="10">
        <f t="shared" si="44"/>
        <v>1489.6</v>
      </c>
    </row>
    <row r="299" spans="1:12" ht="63" outlineLevel="6">
      <c r="A299" s="37" t="s">
        <v>451</v>
      </c>
      <c r="B299" s="7" t="s">
        <v>135</v>
      </c>
      <c r="C299" s="7" t="s">
        <v>415</v>
      </c>
      <c r="D299" s="7" t="s">
        <v>215</v>
      </c>
      <c r="E299" s="7" t="s">
        <v>353</v>
      </c>
      <c r="F299" s="8"/>
      <c r="G299" s="9"/>
      <c r="H299" s="10">
        <f>H300</f>
        <v>1489.6</v>
      </c>
      <c r="I299" s="10">
        <f>I300</f>
        <v>0</v>
      </c>
      <c r="J299" s="10">
        <f>J300</f>
        <v>0</v>
      </c>
      <c r="K299" s="10">
        <f t="shared" si="44"/>
        <v>1489.6</v>
      </c>
      <c r="L299" s="10">
        <f t="shared" si="44"/>
        <v>1489.6</v>
      </c>
    </row>
    <row r="300" spans="1:12" ht="15.75" outlineLevel="6">
      <c r="A300" s="37" t="s">
        <v>346</v>
      </c>
      <c r="B300" s="7" t="s">
        <v>135</v>
      </c>
      <c r="C300" s="7" t="s">
        <v>415</v>
      </c>
      <c r="D300" s="7" t="s">
        <v>215</v>
      </c>
      <c r="E300" s="7" t="s">
        <v>347</v>
      </c>
      <c r="F300" s="8"/>
      <c r="G300" s="9"/>
      <c r="H300" s="10">
        <f>H301</f>
        <v>1489.6</v>
      </c>
      <c r="I300" s="10">
        <f>I301</f>
        <v>0</v>
      </c>
      <c r="J300" s="10">
        <f>J301</f>
        <v>0</v>
      </c>
      <c r="K300" s="10">
        <f t="shared" si="44"/>
        <v>1489.6</v>
      </c>
      <c r="L300" s="10">
        <f t="shared" si="44"/>
        <v>1489.6</v>
      </c>
    </row>
    <row r="301" spans="1:12" ht="78.75" outlineLevel="6">
      <c r="A301" s="37" t="s">
        <v>452</v>
      </c>
      <c r="B301" s="7" t="s">
        <v>135</v>
      </c>
      <c r="C301" s="7" t="s">
        <v>415</v>
      </c>
      <c r="D301" s="7" t="s">
        <v>215</v>
      </c>
      <c r="E301" s="7" t="s">
        <v>302</v>
      </c>
      <c r="F301" s="8"/>
      <c r="G301" s="9"/>
      <c r="H301" s="10">
        <v>1489.6</v>
      </c>
      <c r="I301" s="11"/>
      <c r="J301" s="6"/>
      <c r="K301" s="10">
        <v>1489.6</v>
      </c>
      <c r="L301" s="10">
        <v>1489.6</v>
      </c>
    </row>
    <row r="302" spans="1:12" ht="47.25" outlineLevel="5">
      <c r="A302" s="37" t="s">
        <v>59</v>
      </c>
      <c r="B302" s="7" t="s">
        <v>135</v>
      </c>
      <c r="C302" s="7" t="s">
        <v>415</v>
      </c>
      <c r="D302" s="7" t="s">
        <v>216</v>
      </c>
      <c r="E302" s="7"/>
      <c r="F302" s="8"/>
      <c r="G302" s="9">
        <f>G303</f>
        <v>0</v>
      </c>
      <c r="H302" s="10">
        <f>H303</f>
        <v>3650</v>
      </c>
      <c r="I302" s="11"/>
      <c r="J302" s="6">
        <v>3762143</v>
      </c>
      <c r="K302" s="10">
        <f aca="true" t="shared" si="45" ref="K302:L304">K303</f>
        <v>3650</v>
      </c>
      <c r="L302" s="10">
        <f t="shared" si="45"/>
        <v>3650</v>
      </c>
    </row>
    <row r="303" spans="1:12" ht="63" outlineLevel="6">
      <c r="A303" s="37" t="s">
        <v>451</v>
      </c>
      <c r="B303" s="7" t="s">
        <v>135</v>
      </c>
      <c r="C303" s="7" t="s">
        <v>415</v>
      </c>
      <c r="D303" s="7" t="s">
        <v>216</v>
      </c>
      <c r="E303" s="7" t="s">
        <v>353</v>
      </c>
      <c r="F303" s="8"/>
      <c r="G303" s="9">
        <v>0</v>
      </c>
      <c r="H303" s="10">
        <f aca="true" t="shared" si="46" ref="H303:J304">H304</f>
        <v>3650</v>
      </c>
      <c r="I303" s="10">
        <f t="shared" si="46"/>
        <v>0</v>
      </c>
      <c r="J303" s="10">
        <f t="shared" si="46"/>
        <v>0</v>
      </c>
      <c r="K303" s="10">
        <f t="shared" si="45"/>
        <v>3650</v>
      </c>
      <c r="L303" s="10">
        <f t="shared" si="45"/>
        <v>3650</v>
      </c>
    </row>
    <row r="304" spans="1:12" ht="15.75" outlineLevel="6">
      <c r="A304" s="37" t="s">
        <v>346</v>
      </c>
      <c r="B304" s="7" t="s">
        <v>135</v>
      </c>
      <c r="C304" s="7" t="s">
        <v>415</v>
      </c>
      <c r="D304" s="7" t="s">
        <v>216</v>
      </c>
      <c r="E304" s="7" t="s">
        <v>347</v>
      </c>
      <c r="F304" s="8"/>
      <c r="G304" s="9"/>
      <c r="H304" s="10">
        <f t="shared" si="46"/>
        <v>3650</v>
      </c>
      <c r="I304" s="10">
        <f t="shared" si="46"/>
        <v>0</v>
      </c>
      <c r="J304" s="10">
        <f t="shared" si="46"/>
        <v>0</v>
      </c>
      <c r="K304" s="10">
        <f t="shared" si="45"/>
        <v>3650</v>
      </c>
      <c r="L304" s="10">
        <f t="shared" si="45"/>
        <v>3650</v>
      </c>
    </row>
    <row r="305" spans="1:12" ht="78.75" outlineLevel="6">
      <c r="A305" s="37" t="s">
        <v>452</v>
      </c>
      <c r="B305" s="7" t="s">
        <v>135</v>
      </c>
      <c r="C305" s="7" t="s">
        <v>415</v>
      </c>
      <c r="D305" s="7" t="s">
        <v>216</v>
      </c>
      <c r="E305" s="7" t="s">
        <v>302</v>
      </c>
      <c r="F305" s="8"/>
      <c r="G305" s="9"/>
      <c r="H305" s="10">
        <v>3650</v>
      </c>
      <c r="I305" s="11"/>
      <c r="J305" s="6"/>
      <c r="K305" s="10">
        <v>3650</v>
      </c>
      <c r="L305" s="10">
        <v>3650</v>
      </c>
    </row>
    <row r="306" spans="1:12" ht="47.25" outlineLevel="5">
      <c r="A306" s="37" t="s">
        <v>60</v>
      </c>
      <c r="B306" s="7" t="s">
        <v>135</v>
      </c>
      <c r="C306" s="7" t="s">
        <v>415</v>
      </c>
      <c r="D306" s="7" t="s">
        <v>217</v>
      </c>
      <c r="E306" s="7"/>
      <c r="F306" s="8"/>
      <c r="G306" s="9"/>
      <c r="H306" s="10">
        <f>H307</f>
        <v>4583.5</v>
      </c>
      <c r="I306" s="11"/>
      <c r="J306" s="6">
        <v>4659495</v>
      </c>
      <c r="K306" s="10">
        <f aca="true" t="shared" si="47" ref="K306:L308">K307</f>
        <v>4583.5</v>
      </c>
      <c r="L306" s="10">
        <f t="shared" si="47"/>
        <v>4583.5</v>
      </c>
    </row>
    <row r="307" spans="1:12" ht="63" outlineLevel="6">
      <c r="A307" s="37" t="s">
        <v>451</v>
      </c>
      <c r="B307" s="7" t="s">
        <v>135</v>
      </c>
      <c r="C307" s="7" t="s">
        <v>415</v>
      </c>
      <c r="D307" s="7" t="s">
        <v>217</v>
      </c>
      <c r="E307" s="7" t="s">
        <v>353</v>
      </c>
      <c r="F307" s="8"/>
      <c r="G307" s="9"/>
      <c r="H307" s="10">
        <f>H308</f>
        <v>4583.5</v>
      </c>
      <c r="I307" s="10">
        <f>I308</f>
        <v>0</v>
      </c>
      <c r="J307" s="10">
        <f>J308</f>
        <v>0</v>
      </c>
      <c r="K307" s="10">
        <f t="shared" si="47"/>
        <v>4583.5</v>
      </c>
      <c r="L307" s="10">
        <f t="shared" si="47"/>
        <v>4583.5</v>
      </c>
    </row>
    <row r="308" spans="1:12" ht="15.75" outlineLevel="6">
      <c r="A308" s="37" t="s">
        <v>346</v>
      </c>
      <c r="B308" s="7" t="s">
        <v>135</v>
      </c>
      <c r="C308" s="7" t="s">
        <v>415</v>
      </c>
      <c r="D308" s="7" t="s">
        <v>217</v>
      </c>
      <c r="E308" s="7" t="s">
        <v>347</v>
      </c>
      <c r="F308" s="8"/>
      <c r="G308" s="9"/>
      <c r="H308" s="10">
        <f>H309</f>
        <v>4583.5</v>
      </c>
      <c r="I308" s="10">
        <f>I309</f>
        <v>0</v>
      </c>
      <c r="J308" s="10">
        <f>J309</f>
        <v>0</v>
      </c>
      <c r="K308" s="10">
        <f t="shared" si="47"/>
        <v>4583.5</v>
      </c>
      <c r="L308" s="10">
        <f t="shared" si="47"/>
        <v>4583.5</v>
      </c>
    </row>
    <row r="309" spans="1:12" ht="78.75" outlineLevel="6">
      <c r="A309" s="37" t="s">
        <v>452</v>
      </c>
      <c r="B309" s="7" t="s">
        <v>135</v>
      </c>
      <c r="C309" s="7" t="s">
        <v>415</v>
      </c>
      <c r="D309" s="7" t="s">
        <v>217</v>
      </c>
      <c r="E309" s="7" t="s">
        <v>302</v>
      </c>
      <c r="F309" s="8"/>
      <c r="G309" s="9"/>
      <c r="H309" s="10">
        <v>4583.5</v>
      </c>
      <c r="I309" s="11"/>
      <c r="J309" s="6"/>
      <c r="K309" s="10">
        <v>4583.5</v>
      </c>
      <c r="L309" s="10">
        <v>4583.5</v>
      </c>
    </row>
    <row r="310" spans="1:12" ht="47.25" outlineLevel="5">
      <c r="A310" s="37" t="s">
        <v>61</v>
      </c>
      <c r="B310" s="7" t="s">
        <v>135</v>
      </c>
      <c r="C310" s="7" t="s">
        <v>415</v>
      </c>
      <c r="D310" s="7" t="s">
        <v>218</v>
      </c>
      <c r="E310" s="7"/>
      <c r="F310" s="8"/>
      <c r="G310" s="9">
        <f>G311</f>
        <v>-14.4</v>
      </c>
      <c r="H310" s="10">
        <f>H311</f>
        <v>1947.2</v>
      </c>
      <c r="I310" s="11"/>
      <c r="J310" s="6">
        <v>1983184</v>
      </c>
      <c r="K310" s="10">
        <f aca="true" t="shared" si="48" ref="K310:L312">K311</f>
        <v>1945.4</v>
      </c>
      <c r="L310" s="10">
        <f t="shared" si="48"/>
        <v>1947.2</v>
      </c>
    </row>
    <row r="311" spans="1:12" ht="63" outlineLevel="6">
      <c r="A311" s="37" t="s">
        <v>451</v>
      </c>
      <c r="B311" s="7" t="s">
        <v>135</v>
      </c>
      <c r="C311" s="7" t="s">
        <v>415</v>
      </c>
      <c r="D311" s="7" t="s">
        <v>218</v>
      </c>
      <c r="E311" s="7" t="s">
        <v>353</v>
      </c>
      <c r="F311" s="8"/>
      <c r="G311" s="9">
        <v>-14.4</v>
      </c>
      <c r="H311" s="10">
        <f aca="true" t="shared" si="49" ref="H311:J312">H312</f>
        <v>1947.2</v>
      </c>
      <c r="I311" s="10">
        <f t="shared" si="49"/>
        <v>0</v>
      </c>
      <c r="J311" s="10">
        <f t="shared" si="49"/>
        <v>0</v>
      </c>
      <c r="K311" s="10">
        <f t="shared" si="48"/>
        <v>1945.4</v>
      </c>
      <c r="L311" s="10">
        <f t="shared" si="48"/>
        <v>1947.2</v>
      </c>
    </row>
    <row r="312" spans="1:12" ht="15.75" outlineLevel="6">
      <c r="A312" s="37" t="s">
        <v>346</v>
      </c>
      <c r="B312" s="7" t="s">
        <v>135</v>
      </c>
      <c r="C312" s="7" t="s">
        <v>415</v>
      </c>
      <c r="D312" s="7" t="s">
        <v>218</v>
      </c>
      <c r="E312" s="7" t="s">
        <v>347</v>
      </c>
      <c r="F312" s="8"/>
      <c r="G312" s="9"/>
      <c r="H312" s="10">
        <f t="shared" si="49"/>
        <v>1947.2</v>
      </c>
      <c r="I312" s="10">
        <f t="shared" si="49"/>
        <v>0</v>
      </c>
      <c r="J312" s="10">
        <f t="shared" si="49"/>
        <v>0</v>
      </c>
      <c r="K312" s="10">
        <f t="shared" si="48"/>
        <v>1945.4</v>
      </c>
      <c r="L312" s="10">
        <f t="shared" si="48"/>
        <v>1947.2</v>
      </c>
    </row>
    <row r="313" spans="1:12" ht="78.75" outlineLevel="6">
      <c r="A313" s="37" t="s">
        <v>452</v>
      </c>
      <c r="B313" s="7" t="s">
        <v>135</v>
      </c>
      <c r="C313" s="7" t="s">
        <v>415</v>
      </c>
      <c r="D313" s="7" t="s">
        <v>218</v>
      </c>
      <c r="E313" s="7" t="s">
        <v>302</v>
      </c>
      <c r="F313" s="8"/>
      <c r="G313" s="9"/>
      <c r="H313" s="10">
        <v>1947.2</v>
      </c>
      <c r="I313" s="11"/>
      <c r="J313" s="6"/>
      <c r="K313" s="10">
        <v>1945.4</v>
      </c>
      <c r="L313" s="10">
        <v>1947.2</v>
      </c>
    </row>
    <row r="314" spans="1:12" ht="47.25" outlineLevel="5">
      <c r="A314" s="37" t="s">
        <v>62</v>
      </c>
      <c r="B314" s="7" t="s">
        <v>135</v>
      </c>
      <c r="C314" s="7" t="s">
        <v>415</v>
      </c>
      <c r="D314" s="7" t="s">
        <v>219</v>
      </c>
      <c r="E314" s="7"/>
      <c r="F314" s="8"/>
      <c r="G314" s="9"/>
      <c r="H314" s="10">
        <f>H315</f>
        <v>4890</v>
      </c>
      <c r="I314" s="11"/>
      <c r="J314" s="6">
        <v>5035393</v>
      </c>
      <c r="K314" s="10">
        <f aca="true" t="shared" si="50" ref="K314:L316">K315</f>
        <v>4890</v>
      </c>
      <c r="L314" s="10">
        <f t="shared" si="50"/>
        <v>4890</v>
      </c>
    </row>
    <row r="315" spans="1:12" ht="63" outlineLevel="6">
      <c r="A315" s="37" t="s">
        <v>451</v>
      </c>
      <c r="B315" s="7" t="s">
        <v>135</v>
      </c>
      <c r="C315" s="7" t="s">
        <v>415</v>
      </c>
      <c r="D315" s="7" t="s">
        <v>219</v>
      </c>
      <c r="E315" s="7" t="s">
        <v>353</v>
      </c>
      <c r="F315" s="8"/>
      <c r="G315" s="9"/>
      <c r="H315" s="10">
        <f>H316</f>
        <v>4890</v>
      </c>
      <c r="I315" s="10">
        <f>I316</f>
        <v>0</v>
      </c>
      <c r="J315" s="10">
        <f>J316</f>
        <v>0</v>
      </c>
      <c r="K315" s="10">
        <f t="shared" si="50"/>
        <v>4890</v>
      </c>
      <c r="L315" s="10">
        <f t="shared" si="50"/>
        <v>4890</v>
      </c>
    </row>
    <row r="316" spans="1:12" ht="15.75" outlineLevel="6">
      <c r="A316" s="37" t="s">
        <v>346</v>
      </c>
      <c r="B316" s="7" t="s">
        <v>135</v>
      </c>
      <c r="C316" s="7" t="s">
        <v>415</v>
      </c>
      <c r="D316" s="7" t="s">
        <v>219</v>
      </c>
      <c r="E316" s="7" t="s">
        <v>347</v>
      </c>
      <c r="F316" s="8"/>
      <c r="G316" s="9"/>
      <c r="H316" s="10">
        <f>H317</f>
        <v>4890</v>
      </c>
      <c r="I316" s="10">
        <f>I317</f>
        <v>0</v>
      </c>
      <c r="J316" s="10">
        <f>J317</f>
        <v>0</v>
      </c>
      <c r="K316" s="10">
        <f t="shared" si="50"/>
        <v>4890</v>
      </c>
      <c r="L316" s="10">
        <f t="shared" si="50"/>
        <v>4890</v>
      </c>
    </row>
    <row r="317" spans="1:12" ht="78.75" outlineLevel="6">
      <c r="A317" s="37" t="s">
        <v>452</v>
      </c>
      <c r="B317" s="7" t="s">
        <v>135</v>
      </c>
      <c r="C317" s="7" t="s">
        <v>415</v>
      </c>
      <c r="D317" s="7" t="s">
        <v>219</v>
      </c>
      <c r="E317" s="7" t="s">
        <v>302</v>
      </c>
      <c r="F317" s="8"/>
      <c r="G317" s="9"/>
      <c r="H317" s="10">
        <v>4890</v>
      </c>
      <c r="I317" s="11"/>
      <c r="J317" s="6"/>
      <c r="K317" s="10">
        <v>4890</v>
      </c>
      <c r="L317" s="10">
        <v>4890</v>
      </c>
    </row>
    <row r="318" spans="1:12" ht="47.25" outlineLevel="5">
      <c r="A318" s="37" t="s">
        <v>63</v>
      </c>
      <c r="B318" s="7" t="s">
        <v>135</v>
      </c>
      <c r="C318" s="7" t="s">
        <v>415</v>
      </c>
      <c r="D318" s="7" t="s">
        <v>220</v>
      </c>
      <c r="E318" s="7"/>
      <c r="F318" s="8"/>
      <c r="G318" s="9"/>
      <c r="H318" s="10">
        <f>H319</f>
        <v>1606.2</v>
      </c>
      <c r="I318" s="11"/>
      <c r="J318" s="6">
        <v>1629194</v>
      </c>
      <c r="K318" s="10">
        <f aca="true" t="shared" si="51" ref="K318:L320">K319</f>
        <v>1606.1</v>
      </c>
      <c r="L318" s="10">
        <f t="shared" si="51"/>
        <v>1606.2</v>
      </c>
    </row>
    <row r="319" spans="1:12" ht="63" outlineLevel="6">
      <c r="A319" s="37" t="s">
        <v>451</v>
      </c>
      <c r="B319" s="7" t="s">
        <v>135</v>
      </c>
      <c r="C319" s="7" t="s">
        <v>415</v>
      </c>
      <c r="D319" s="7" t="s">
        <v>220</v>
      </c>
      <c r="E319" s="7" t="s">
        <v>353</v>
      </c>
      <c r="F319" s="8"/>
      <c r="G319" s="9"/>
      <c r="H319" s="10">
        <f>H320</f>
        <v>1606.2</v>
      </c>
      <c r="I319" s="10">
        <f>I320</f>
        <v>0</v>
      </c>
      <c r="J319" s="10">
        <f>J320</f>
        <v>0</v>
      </c>
      <c r="K319" s="10">
        <f t="shared" si="51"/>
        <v>1606.1</v>
      </c>
      <c r="L319" s="10">
        <f t="shared" si="51"/>
        <v>1606.2</v>
      </c>
    </row>
    <row r="320" spans="1:12" ht="15.75" outlineLevel="6">
      <c r="A320" s="37" t="s">
        <v>346</v>
      </c>
      <c r="B320" s="7" t="s">
        <v>135</v>
      </c>
      <c r="C320" s="7" t="s">
        <v>415</v>
      </c>
      <c r="D320" s="7" t="s">
        <v>220</v>
      </c>
      <c r="E320" s="7" t="s">
        <v>347</v>
      </c>
      <c r="F320" s="8"/>
      <c r="G320" s="9"/>
      <c r="H320" s="10">
        <f>H321</f>
        <v>1606.2</v>
      </c>
      <c r="I320" s="10">
        <f>I321</f>
        <v>0</v>
      </c>
      <c r="J320" s="10">
        <f>J321</f>
        <v>0</v>
      </c>
      <c r="K320" s="10">
        <f t="shared" si="51"/>
        <v>1606.1</v>
      </c>
      <c r="L320" s="10">
        <f t="shared" si="51"/>
        <v>1606.2</v>
      </c>
    </row>
    <row r="321" spans="1:12" ht="78.75" outlineLevel="6">
      <c r="A321" s="37" t="s">
        <v>452</v>
      </c>
      <c r="B321" s="7" t="s">
        <v>135</v>
      </c>
      <c r="C321" s="7" t="s">
        <v>415</v>
      </c>
      <c r="D321" s="7" t="s">
        <v>220</v>
      </c>
      <c r="E321" s="7" t="s">
        <v>302</v>
      </c>
      <c r="F321" s="8"/>
      <c r="G321" s="9"/>
      <c r="H321" s="10">
        <v>1606.2</v>
      </c>
      <c r="I321" s="11"/>
      <c r="J321" s="6"/>
      <c r="K321" s="10">
        <v>1606.1</v>
      </c>
      <c r="L321" s="10">
        <v>1606.2</v>
      </c>
    </row>
    <row r="322" spans="1:12" ht="47.25" outlineLevel="5">
      <c r="A322" s="37" t="s">
        <v>64</v>
      </c>
      <c r="B322" s="7" t="s">
        <v>135</v>
      </c>
      <c r="C322" s="7" t="s">
        <v>415</v>
      </c>
      <c r="D322" s="7" t="s">
        <v>221</v>
      </c>
      <c r="E322" s="7"/>
      <c r="F322" s="8"/>
      <c r="G322" s="9"/>
      <c r="H322" s="10">
        <f>H323</f>
        <v>3064</v>
      </c>
      <c r="I322" s="11"/>
      <c r="J322" s="6">
        <v>3101976</v>
      </c>
      <c r="K322" s="10">
        <f aca="true" t="shared" si="52" ref="K322:L324">K323</f>
        <v>3064</v>
      </c>
      <c r="L322" s="10">
        <f t="shared" si="52"/>
        <v>3064</v>
      </c>
    </row>
    <row r="323" spans="1:12" ht="63" outlineLevel="6">
      <c r="A323" s="37" t="s">
        <v>451</v>
      </c>
      <c r="B323" s="7" t="s">
        <v>135</v>
      </c>
      <c r="C323" s="7" t="s">
        <v>415</v>
      </c>
      <c r="D323" s="7" t="s">
        <v>221</v>
      </c>
      <c r="E323" s="7" t="s">
        <v>353</v>
      </c>
      <c r="F323" s="8"/>
      <c r="G323" s="9"/>
      <c r="H323" s="10">
        <f>H324</f>
        <v>3064</v>
      </c>
      <c r="I323" s="10">
        <f>I324</f>
        <v>0</v>
      </c>
      <c r="J323" s="10">
        <f>J324</f>
        <v>0</v>
      </c>
      <c r="K323" s="10">
        <f t="shared" si="52"/>
        <v>3064</v>
      </c>
      <c r="L323" s="10">
        <f t="shared" si="52"/>
        <v>3064</v>
      </c>
    </row>
    <row r="324" spans="1:12" ht="15.75" outlineLevel="6">
      <c r="A324" s="37" t="s">
        <v>346</v>
      </c>
      <c r="B324" s="7" t="s">
        <v>135</v>
      </c>
      <c r="C324" s="7" t="s">
        <v>415</v>
      </c>
      <c r="D324" s="7" t="s">
        <v>221</v>
      </c>
      <c r="E324" s="7" t="s">
        <v>347</v>
      </c>
      <c r="F324" s="8"/>
      <c r="G324" s="9"/>
      <c r="H324" s="10">
        <f>H325</f>
        <v>3064</v>
      </c>
      <c r="I324" s="10">
        <f>I325</f>
        <v>0</v>
      </c>
      <c r="J324" s="10">
        <f>J325</f>
        <v>0</v>
      </c>
      <c r="K324" s="10">
        <f t="shared" si="52"/>
        <v>3064</v>
      </c>
      <c r="L324" s="10">
        <f t="shared" si="52"/>
        <v>3064</v>
      </c>
    </row>
    <row r="325" spans="1:12" ht="78.75" outlineLevel="6">
      <c r="A325" s="37" t="s">
        <v>452</v>
      </c>
      <c r="B325" s="7" t="s">
        <v>135</v>
      </c>
      <c r="C325" s="7" t="s">
        <v>415</v>
      </c>
      <c r="D325" s="7" t="s">
        <v>221</v>
      </c>
      <c r="E325" s="7" t="s">
        <v>302</v>
      </c>
      <c r="F325" s="8"/>
      <c r="G325" s="9"/>
      <c r="H325" s="10">
        <v>3064</v>
      </c>
      <c r="I325" s="11"/>
      <c r="J325" s="6"/>
      <c r="K325" s="10">
        <v>3064</v>
      </c>
      <c r="L325" s="10">
        <v>3064</v>
      </c>
    </row>
    <row r="326" spans="1:12" ht="31.5" outlineLevel="3">
      <c r="A326" s="37" t="s">
        <v>10</v>
      </c>
      <c r="B326" s="7" t="s">
        <v>135</v>
      </c>
      <c r="C326" s="7" t="s">
        <v>415</v>
      </c>
      <c r="D326" s="7" t="s">
        <v>136</v>
      </c>
      <c r="E326" s="7"/>
      <c r="F326" s="8"/>
      <c r="G326" s="9">
        <f aca="true" t="shared" si="53" ref="G326:J330">G327</f>
        <v>80.1</v>
      </c>
      <c r="H326" s="10">
        <f t="shared" si="53"/>
        <v>45106.9</v>
      </c>
      <c r="I326" s="11"/>
      <c r="J326" s="6">
        <v>6062935</v>
      </c>
      <c r="K326" s="10">
        <f aca="true" t="shared" si="54" ref="K326:L329">K327</f>
        <v>34165.8</v>
      </c>
      <c r="L326" s="10">
        <f t="shared" si="54"/>
        <v>34165.799999999996</v>
      </c>
    </row>
    <row r="327" spans="1:12" ht="31.5" outlineLevel="4">
      <c r="A327" s="37" t="s">
        <v>359</v>
      </c>
      <c r="B327" s="7" t="s">
        <v>135</v>
      </c>
      <c r="C327" s="7" t="s">
        <v>415</v>
      </c>
      <c r="D327" s="7" t="s">
        <v>137</v>
      </c>
      <c r="E327" s="7"/>
      <c r="F327" s="8"/>
      <c r="G327" s="9">
        <f t="shared" si="53"/>
        <v>80.1</v>
      </c>
      <c r="H327" s="10">
        <f>H328+H332+H336+H340+H344</f>
        <v>45106.9</v>
      </c>
      <c r="I327" s="10">
        <f>I328+I332+I336+I340+I344</f>
        <v>0</v>
      </c>
      <c r="J327" s="10">
        <f>J328+J332+J336+J340+J344</f>
        <v>35303674</v>
      </c>
      <c r="K327" s="10">
        <f>K328+K332+K336+K340+K344</f>
        <v>34165.8</v>
      </c>
      <c r="L327" s="10">
        <f>L328+L332+L336+L340+L344</f>
        <v>34165.799999999996</v>
      </c>
    </row>
    <row r="328" spans="1:12" ht="47.25" outlineLevel="5">
      <c r="A328" s="37" t="s">
        <v>65</v>
      </c>
      <c r="B328" s="7" t="s">
        <v>135</v>
      </c>
      <c r="C328" s="7" t="s">
        <v>415</v>
      </c>
      <c r="D328" s="7" t="s">
        <v>222</v>
      </c>
      <c r="E328" s="7"/>
      <c r="F328" s="8"/>
      <c r="G328" s="9">
        <f t="shared" si="53"/>
        <v>80.1</v>
      </c>
      <c r="H328" s="10">
        <f t="shared" si="53"/>
        <v>6004</v>
      </c>
      <c r="I328" s="11"/>
      <c r="J328" s="6">
        <v>6062935</v>
      </c>
      <c r="K328" s="10">
        <f t="shared" si="54"/>
        <v>6062.9</v>
      </c>
      <c r="L328" s="10">
        <f t="shared" si="54"/>
        <v>6062.9</v>
      </c>
    </row>
    <row r="329" spans="1:12" ht="63" outlineLevel="6">
      <c r="A329" s="37" t="s">
        <v>451</v>
      </c>
      <c r="B329" s="7" t="s">
        <v>135</v>
      </c>
      <c r="C329" s="7" t="s">
        <v>415</v>
      </c>
      <c r="D329" s="7" t="s">
        <v>222</v>
      </c>
      <c r="E329" s="7" t="s">
        <v>353</v>
      </c>
      <c r="F329" s="8"/>
      <c r="G329" s="9">
        <v>80.1</v>
      </c>
      <c r="H329" s="10">
        <f t="shared" si="53"/>
        <v>6004</v>
      </c>
      <c r="I329" s="10">
        <f t="shared" si="53"/>
        <v>0</v>
      </c>
      <c r="J329" s="10">
        <f t="shared" si="53"/>
        <v>0</v>
      </c>
      <c r="K329" s="10">
        <f t="shared" si="54"/>
        <v>6062.9</v>
      </c>
      <c r="L329" s="10">
        <f t="shared" si="54"/>
        <v>6062.9</v>
      </c>
    </row>
    <row r="330" spans="1:12" ht="15.75" outlineLevel="6">
      <c r="A330" s="37" t="s">
        <v>346</v>
      </c>
      <c r="B330" s="7" t="s">
        <v>135</v>
      </c>
      <c r="C330" s="7" t="s">
        <v>415</v>
      </c>
      <c r="D330" s="7" t="s">
        <v>222</v>
      </c>
      <c r="E330" s="7" t="s">
        <v>347</v>
      </c>
      <c r="F330" s="8"/>
      <c r="G330" s="9"/>
      <c r="H330" s="10">
        <f t="shared" si="53"/>
        <v>6004</v>
      </c>
      <c r="I330" s="10">
        <f t="shared" si="53"/>
        <v>0</v>
      </c>
      <c r="J330" s="10">
        <f t="shared" si="53"/>
        <v>0</v>
      </c>
      <c r="K330" s="10">
        <f>K331</f>
        <v>6062.9</v>
      </c>
      <c r="L330" s="10">
        <f>L331</f>
        <v>6062.9</v>
      </c>
    </row>
    <row r="331" spans="1:12" ht="78.75" outlineLevel="6">
      <c r="A331" s="37" t="s">
        <v>452</v>
      </c>
      <c r="B331" s="7" t="s">
        <v>135</v>
      </c>
      <c r="C331" s="7" t="s">
        <v>415</v>
      </c>
      <c r="D331" s="7" t="s">
        <v>222</v>
      </c>
      <c r="E331" s="7" t="s">
        <v>302</v>
      </c>
      <c r="F331" s="8"/>
      <c r="G331" s="9"/>
      <c r="H331" s="10">
        <v>6004</v>
      </c>
      <c r="I331" s="11"/>
      <c r="J331" s="6"/>
      <c r="K331" s="10">
        <v>6062.9</v>
      </c>
      <c r="L331" s="10">
        <v>6062.9</v>
      </c>
    </row>
    <row r="332" spans="1:12" ht="47.25" outlineLevel="6">
      <c r="A332" s="37" t="s">
        <v>11</v>
      </c>
      <c r="B332" s="7" t="s">
        <v>135</v>
      </c>
      <c r="C332" s="7" t="s">
        <v>415</v>
      </c>
      <c r="D332" s="7" t="s">
        <v>138</v>
      </c>
      <c r="E332" s="7"/>
      <c r="F332" s="8"/>
      <c r="G332" s="9"/>
      <c r="H332" s="10">
        <f>H335</f>
        <v>14761.7</v>
      </c>
      <c r="I332" s="11"/>
      <c r="J332" s="6">
        <v>15899517</v>
      </c>
      <c r="K332" s="10">
        <f>K335</f>
        <v>14761.7</v>
      </c>
      <c r="L332" s="10">
        <f>L335</f>
        <v>14761.7</v>
      </c>
    </row>
    <row r="333" spans="1:12" ht="63" outlineLevel="6">
      <c r="A333" s="37" t="s">
        <v>451</v>
      </c>
      <c r="B333" s="7" t="s">
        <v>135</v>
      </c>
      <c r="C333" s="7" t="s">
        <v>415</v>
      </c>
      <c r="D333" s="7" t="s">
        <v>138</v>
      </c>
      <c r="E333" s="7" t="s">
        <v>353</v>
      </c>
      <c r="F333" s="8"/>
      <c r="G333" s="9"/>
      <c r="H333" s="10">
        <f aca="true" t="shared" si="55" ref="H333:L334">H334</f>
        <v>14761.7</v>
      </c>
      <c r="I333" s="10">
        <f t="shared" si="55"/>
        <v>0</v>
      </c>
      <c r="J333" s="10">
        <f t="shared" si="55"/>
        <v>15899517</v>
      </c>
      <c r="K333" s="10">
        <f t="shared" si="55"/>
        <v>14761.7</v>
      </c>
      <c r="L333" s="10">
        <f t="shared" si="55"/>
        <v>14761.7</v>
      </c>
    </row>
    <row r="334" spans="1:12" ht="15.75" outlineLevel="6">
      <c r="A334" s="37" t="s">
        <v>346</v>
      </c>
      <c r="B334" s="7" t="s">
        <v>135</v>
      </c>
      <c r="C334" s="7" t="s">
        <v>415</v>
      </c>
      <c r="D334" s="7" t="s">
        <v>138</v>
      </c>
      <c r="E334" s="7" t="s">
        <v>347</v>
      </c>
      <c r="F334" s="8"/>
      <c r="G334" s="9"/>
      <c r="H334" s="10">
        <f t="shared" si="55"/>
        <v>14761.7</v>
      </c>
      <c r="I334" s="10">
        <f t="shared" si="55"/>
        <v>0</v>
      </c>
      <c r="J334" s="10">
        <f t="shared" si="55"/>
        <v>15899517</v>
      </c>
      <c r="K334" s="10">
        <f t="shared" si="55"/>
        <v>14761.7</v>
      </c>
      <c r="L334" s="10">
        <f t="shared" si="55"/>
        <v>14761.7</v>
      </c>
    </row>
    <row r="335" spans="1:12" ht="78.75" outlineLevel="6">
      <c r="A335" s="37" t="s">
        <v>452</v>
      </c>
      <c r="B335" s="7" t="s">
        <v>135</v>
      </c>
      <c r="C335" s="7" t="s">
        <v>415</v>
      </c>
      <c r="D335" s="7" t="s">
        <v>138</v>
      </c>
      <c r="E335" s="7" t="s">
        <v>302</v>
      </c>
      <c r="F335" s="8"/>
      <c r="G335" s="9"/>
      <c r="H335" s="10">
        <v>14761.7</v>
      </c>
      <c r="I335" s="11"/>
      <c r="J335" s="6">
        <v>15899517</v>
      </c>
      <c r="K335" s="10">
        <v>14761.7</v>
      </c>
      <c r="L335" s="10">
        <v>14761.7</v>
      </c>
    </row>
    <row r="336" spans="1:12" ht="47.25" outlineLevel="6">
      <c r="A336" s="37" t="s">
        <v>12</v>
      </c>
      <c r="B336" s="7" t="s">
        <v>135</v>
      </c>
      <c r="C336" s="7" t="s">
        <v>415</v>
      </c>
      <c r="D336" s="7" t="s">
        <v>139</v>
      </c>
      <c r="E336" s="7"/>
      <c r="F336" s="8"/>
      <c r="G336" s="9"/>
      <c r="H336" s="10">
        <f>H339</f>
        <v>9447.4</v>
      </c>
      <c r="I336" s="11"/>
      <c r="J336" s="6">
        <v>9971700</v>
      </c>
      <c r="K336" s="10">
        <f>K339</f>
        <v>9444.7</v>
      </c>
      <c r="L336" s="10">
        <f>L339</f>
        <v>9456</v>
      </c>
    </row>
    <row r="337" spans="1:12" ht="63" outlineLevel="6">
      <c r="A337" s="37" t="s">
        <v>451</v>
      </c>
      <c r="B337" s="7" t="s">
        <v>135</v>
      </c>
      <c r="C337" s="7" t="s">
        <v>415</v>
      </c>
      <c r="D337" s="7" t="s">
        <v>139</v>
      </c>
      <c r="E337" s="7" t="s">
        <v>353</v>
      </c>
      <c r="F337" s="8"/>
      <c r="G337" s="9"/>
      <c r="H337" s="10">
        <f aca="true" t="shared" si="56" ref="H337:L338">H338</f>
        <v>9447.4</v>
      </c>
      <c r="I337" s="10">
        <f t="shared" si="56"/>
        <v>0</v>
      </c>
      <c r="J337" s="10">
        <f t="shared" si="56"/>
        <v>9971700</v>
      </c>
      <c r="K337" s="10">
        <f t="shared" si="56"/>
        <v>9444.7</v>
      </c>
      <c r="L337" s="10">
        <f t="shared" si="56"/>
        <v>9456</v>
      </c>
    </row>
    <row r="338" spans="1:12" ht="15.75" outlineLevel="6">
      <c r="A338" s="37" t="s">
        <v>346</v>
      </c>
      <c r="B338" s="7" t="s">
        <v>135</v>
      </c>
      <c r="C338" s="7" t="s">
        <v>415</v>
      </c>
      <c r="D338" s="7" t="s">
        <v>139</v>
      </c>
      <c r="E338" s="7" t="s">
        <v>347</v>
      </c>
      <c r="F338" s="8"/>
      <c r="G338" s="9"/>
      <c r="H338" s="10">
        <f t="shared" si="56"/>
        <v>9447.4</v>
      </c>
      <c r="I338" s="10">
        <f t="shared" si="56"/>
        <v>0</v>
      </c>
      <c r="J338" s="10">
        <f t="shared" si="56"/>
        <v>9971700</v>
      </c>
      <c r="K338" s="10">
        <f t="shared" si="56"/>
        <v>9444.7</v>
      </c>
      <c r="L338" s="10">
        <f t="shared" si="56"/>
        <v>9456</v>
      </c>
    </row>
    <row r="339" spans="1:12" ht="78.75" outlineLevel="6">
      <c r="A339" s="37" t="s">
        <v>452</v>
      </c>
      <c r="B339" s="7" t="s">
        <v>135</v>
      </c>
      <c r="C339" s="7" t="s">
        <v>415</v>
      </c>
      <c r="D339" s="7" t="s">
        <v>139</v>
      </c>
      <c r="E339" s="7" t="s">
        <v>302</v>
      </c>
      <c r="F339" s="8"/>
      <c r="G339" s="9"/>
      <c r="H339" s="10">
        <v>9447.4</v>
      </c>
      <c r="I339" s="11"/>
      <c r="J339" s="6">
        <v>9971700</v>
      </c>
      <c r="K339" s="10">
        <v>9444.7</v>
      </c>
      <c r="L339" s="10">
        <v>9456</v>
      </c>
    </row>
    <row r="340" spans="1:12" ht="47.25" outlineLevel="6">
      <c r="A340" s="37" t="s">
        <v>13</v>
      </c>
      <c r="B340" s="7" t="s">
        <v>135</v>
      </c>
      <c r="C340" s="7" t="s">
        <v>415</v>
      </c>
      <c r="D340" s="7" t="s">
        <v>140</v>
      </c>
      <c r="E340" s="7"/>
      <c r="F340" s="8"/>
      <c r="G340" s="9"/>
      <c r="H340" s="10">
        <f>H343</f>
        <v>3893.8</v>
      </c>
      <c r="I340" s="11"/>
      <c r="J340" s="6">
        <v>3369522</v>
      </c>
      <c r="K340" s="10">
        <f>K343</f>
        <v>3896.5</v>
      </c>
      <c r="L340" s="10">
        <f>L343</f>
        <v>3885.2</v>
      </c>
    </row>
    <row r="341" spans="1:12" ht="63" outlineLevel="6">
      <c r="A341" s="37" t="s">
        <v>451</v>
      </c>
      <c r="B341" s="7" t="s">
        <v>135</v>
      </c>
      <c r="C341" s="7" t="s">
        <v>415</v>
      </c>
      <c r="D341" s="7" t="s">
        <v>140</v>
      </c>
      <c r="E341" s="7" t="s">
        <v>353</v>
      </c>
      <c r="F341" s="8"/>
      <c r="G341" s="9"/>
      <c r="H341" s="10">
        <f aca="true" t="shared" si="57" ref="H341:L342">H342</f>
        <v>3893.8</v>
      </c>
      <c r="I341" s="10">
        <f t="shared" si="57"/>
        <v>0</v>
      </c>
      <c r="J341" s="10">
        <f t="shared" si="57"/>
        <v>3369522</v>
      </c>
      <c r="K341" s="10">
        <f t="shared" si="57"/>
        <v>3896.5</v>
      </c>
      <c r="L341" s="10">
        <f t="shared" si="57"/>
        <v>3885.2</v>
      </c>
    </row>
    <row r="342" spans="1:12" ht="15.75" outlineLevel="6">
      <c r="A342" s="37" t="s">
        <v>346</v>
      </c>
      <c r="B342" s="7" t="s">
        <v>135</v>
      </c>
      <c r="C342" s="7" t="s">
        <v>415</v>
      </c>
      <c r="D342" s="7" t="s">
        <v>140</v>
      </c>
      <c r="E342" s="7" t="s">
        <v>347</v>
      </c>
      <c r="F342" s="8"/>
      <c r="G342" s="9"/>
      <c r="H342" s="10">
        <f t="shared" si="57"/>
        <v>3893.8</v>
      </c>
      <c r="I342" s="10">
        <f t="shared" si="57"/>
        <v>0</v>
      </c>
      <c r="J342" s="10">
        <f t="shared" si="57"/>
        <v>3369522</v>
      </c>
      <c r="K342" s="10">
        <f t="shared" si="57"/>
        <v>3896.5</v>
      </c>
      <c r="L342" s="10">
        <f t="shared" si="57"/>
        <v>3885.2</v>
      </c>
    </row>
    <row r="343" spans="1:12" ht="78.75" outlineLevel="6">
      <c r="A343" s="37" t="s">
        <v>452</v>
      </c>
      <c r="B343" s="7" t="s">
        <v>135</v>
      </c>
      <c r="C343" s="7" t="s">
        <v>415</v>
      </c>
      <c r="D343" s="7" t="s">
        <v>140</v>
      </c>
      <c r="E343" s="7" t="s">
        <v>302</v>
      </c>
      <c r="F343" s="8"/>
      <c r="G343" s="9"/>
      <c r="H343" s="10">
        <v>3893.8</v>
      </c>
      <c r="I343" s="11"/>
      <c r="J343" s="6">
        <v>3369522</v>
      </c>
      <c r="K343" s="10">
        <v>3896.5</v>
      </c>
      <c r="L343" s="10">
        <v>3885.2</v>
      </c>
    </row>
    <row r="344" spans="1:12" ht="47.25" outlineLevel="6">
      <c r="A344" s="37" t="s">
        <v>11</v>
      </c>
      <c r="B344" s="7" t="s">
        <v>135</v>
      </c>
      <c r="C344" s="7" t="s">
        <v>415</v>
      </c>
      <c r="D344" s="7" t="s">
        <v>56</v>
      </c>
      <c r="E344" s="7"/>
      <c r="F344" s="8"/>
      <c r="G344" s="9"/>
      <c r="H344" s="10">
        <f>H345</f>
        <v>11000</v>
      </c>
      <c r="I344" s="11"/>
      <c r="J344" s="6"/>
      <c r="K344" s="10"/>
      <c r="L344" s="10"/>
    </row>
    <row r="345" spans="1:12" ht="63" outlineLevel="6">
      <c r="A345" s="37" t="s">
        <v>451</v>
      </c>
      <c r="B345" s="7" t="s">
        <v>135</v>
      </c>
      <c r="C345" s="7" t="s">
        <v>415</v>
      </c>
      <c r="D345" s="7" t="s">
        <v>56</v>
      </c>
      <c r="E345" s="7" t="s">
        <v>353</v>
      </c>
      <c r="F345" s="8"/>
      <c r="G345" s="9"/>
      <c r="H345" s="10">
        <f>H347</f>
        <v>11000</v>
      </c>
      <c r="I345" s="11"/>
      <c r="J345" s="6"/>
      <c r="K345" s="10"/>
      <c r="L345" s="10"/>
    </row>
    <row r="346" spans="1:12" ht="15.75" outlineLevel="6">
      <c r="A346" s="37" t="s">
        <v>346</v>
      </c>
      <c r="B346" s="7" t="s">
        <v>135</v>
      </c>
      <c r="C346" s="7" t="s">
        <v>415</v>
      </c>
      <c r="D346" s="7" t="s">
        <v>56</v>
      </c>
      <c r="E346" s="7" t="s">
        <v>347</v>
      </c>
      <c r="F346" s="8"/>
      <c r="G346" s="9"/>
      <c r="H346" s="10">
        <f>H347</f>
        <v>11000</v>
      </c>
      <c r="I346" s="11"/>
      <c r="J346" s="6"/>
      <c r="K346" s="10"/>
      <c r="L346" s="10"/>
    </row>
    <row r="347" spans="1:12" ht="78.75" outlineLevel="6">
      <c r="A347" s="37" t="s">
        <v>452</v>
      </c>
      <c r="B347" s="7" t="s">
        <v>135</v>
      </c>
      <c r="C347" s="7" t="s">
        <v>415</v>
      </c>
      <c r="D347" s="7" t="s">
        <v>56</v>
      </c>
      <c r="E347" s="7" t="s">
        <v>302</v>
      </c>
      <c r="F347" s="8"/>
      <c r="G347" s="9"/>
      <c r="H347" s="10">
        <v>11000</v>
      </c>
      <c r="I347" s="11"/>
      <c r="J347" s="6"/>
      <c r="K347" s="10"/>
      <c r="L347" s="10"/>
    </row>
    <row r="348" spans="1:12" ht="31.5" outlineLevel="3">
      <c r="A348" s="37" t="s">
        <v>35</v>
      </c>
      <c r="B348" s="7" t="s">
        <v>135</v>
      </c>
      <c r="C348" s="7" t="s">
        <v>415</v>
      </c>
      <c r="D348" s="7" t="s">
        <v>177</v>
      </c>
      <c r="E348" s="7"/>
      <c r="F348" s="8"/>
      <c r="G348" s="9"/>
      <c r="H348" s="10">
        <f>H349</f>
        <v>4289.8</v>
      </c>
      <c r="I348" s="11"/>
      <c r="J348" s="6">
        <v>3441200</v>
      </c>
      <c r="K348" s="10">
        <f>K349</f>
        <v>4289.8</v>
      </c>
      <c r="L348" s="10">
        <f>L349</f>
        <v>4289.8</v>
      </c>
    </row>
    <row r="349" spans="1:12" ht="47.25" outlineLevel="3">
      <c r="A349" s="37" t="s">
        <v>66</v>
      </c>
      <c r="B349" s="7" t="s">
        <v>135</v>
      </c>
      <c r="C349" s="7" t="s">
        <v>415</v>
      </c>
      <c r="D349" s="7" t="s">
        <v>223</v>
      </c>
      <c r="E349" s="7"/>
      <c r="F349" s="8"/>
      <c r="G349" s="9"/>
      <c r="H349" s="10">
        <f>H352</f>
        <v>4289.8</v>
      </c>
      <c r="I349" s="11"/>
      <c r="J349" s="6">
        <v>3441200</v>
      </c>
      <c r="K349" s="10">
        <f>K352</f>
        <v>4289.8</v>
      </c>
      <c r="L349" s="10">
        <f>L352</f>
        <v>4289.8</v>
      </c>
    </row>
    <row r="350" spans="1:12" ht="63" outlineLevel="3">
      <c r="A350" s="37" t="s">
        <v>451</v>
      </c>
      <c r="B350" s="7" t="s">
        <v>135</v>
      </c>
      <c r="C350" s="7" t="s">
        <v>415</v>
      </c>
      <c r="D350" s="7" t="s">
        <v>223</v>
      </c>
      <c r="E350" s="7" t="s">
        <v>353</v>
      </c>
      <c r="F350" s="8"/>
      <c r="G350" s="9"/>
      <c r="H350" s="10">
        <f aca="true" t="shared" si="58" ref="H350:L351">H351</f>
        <v>4289.8</v>
      </c>
      <c r="I350" s="10">
        <f t="shared" si="58"/>
        <v>0</v>
      </c>
      <c r="J350" s="10">
        <f t="shared" si="58"/>
        <v>227100</v>
      </c>
      <c r="K350" s="10">
        <f t="shared" si="58"/>
        <v>4289.8</v>
      </c>
      <c r="L350" s="10">
        <f t="shared" si="58"/>
        <v>4289.8</v>
      </c>
    </row>
    <row r="351" spans="1:12" ht="15.75" outlineLevel="3">
      <c r="A351" s="37" t="s">
        <v>346</v>
      </c>
      <c r="B351" s="7" t="s">
        <v>135</v>
      </c>
      <c r="C351" s="7" t="s">
        <v>415</v>
      </c>
      <c r="D351" s="7" t="s">
        <v>223</v>
      </c>
      <c r="E351" s="7" t="s">
        <v>347</v>
      </c>
      <c r="F351" s="8"/>
      <c r="G351" s="9"/>
      <c r="H351" s="10">
        <f t="shared" si="58"/>
        <v>4289.8</v>
      </c>
      <c r="I351" s="10">
        <f t="shared" si="58"/>
        <v>0</v>
      </c>
      <c r="J351" s="10">
        <f t="shared" si="58"/>
        <v>227100</v>
      </c>
      <c r="K351" s="10">
        <f t="shared" si="58"/>
        <v>4289.8</v>
      </c>
      <c r="L351" s="10">
        <f t="shared" si="58"/>
        <v>4289.8</v>
      </c>
    </row>
    <row r="352" spans="1:12" ht="31.5" outlineLevel="3">
      <c r="A352" s="37" t="s">
        <v>351</v>
      </c>
      <c r="B352" s="7" t="s">
        <v>135</v>
      </c>
      <c r="C352" s="7" t="s">
        <v>415</v>
      </c>
      <c r="D352" s="7" t="s">
        <v>223</v>
      </c>
      <c r="E352" s="7" t="s">
        <v>352</v>
      </c>
      <c r="F352" s="8"/>
      <c r="G352" s="9"/>
      <c r="H352" s="10">
        <f>H356+H360+H368+H372+H376+H380+H384+H388+H392+H396+H400+H364</f>
        <v>4289.8</v>
      </c>
      <c r="I352" s="11"/>
      <c r="J352" s="6">
        <v>227100</v>
      </c>
      <c r="K352" s="10">
        <f>K356+K360+K368+K372+K376+K380+K384+K388+K392+K396+K400+K364</f>
        <v>4289.8</v>
      </c>
      <c r="L352" s="10">
        <f>L356+L360+L368+L372+L376+L380+L384+L388+L392+L396+L400+L364</f>
        <v>4289.8</v>
      </c>
    </row>
    <row r="353" spans="1:12" ht="78.75" outlineLevel="4">
      <c r="A353" s="37" t="s">
        <v>67</v>
      </c>
      <c r="B353" s="7" t="s">
        <v>135</v>
      </c>
      <c r="C353" s="7" t="s">
        <v>415</v>
      </c>
      <c r="D353" s="7" t="s">
        <v>223</v>
      </c>
      <c r="E353" s="7"/>
      <c r="F353" s="8"/>
      <c r="G353" s="9"/>
      <c r="H353" s="10">
        <f>H356</f>
        <v>227.8</v>
      </c>
      <c r="I353" s="11"/>
      <c r="J353" s="6">
        <v>3441200</v>
      </c>
      <c r="K353" s="10">
        <f>K356</f>
        <v>227.8</v>
      </c>
      <c r="L353" s="10">
        <f>L356</f>
        <v>227.8</v>
      </c>
    </row>
    <row r="354" spans="1:12" ht="63" outlineLevel="4">
      <c r="A354" s="37" t="s">
        <v>451</v>
      </c>
      <c r="B354" s="7" t="s">
        <v>135</v>
      </c>
      <c r="C354" s="7" t="s">
        <v>415</v>
      </c>
      <c r="D354" s="7" t="s">
        <v>223</v>
      </c>
      <c r="E354" s="7" t="s">
        <v>353</v>
      </c>
      <c r="F354" s="8"/>
      <c r="G354" s="9"/>
      <c r="H354" s="10">
        <f aca="true" t="shared" si="59" ref="H354:L355">H355</f>
        <v>227.8</v>
      </c>
      <c r="I354" s="10">
        <f t="shared" si="59"/>
        <v>0</v>
      </c>
      <c r="J354" s="10">
        <f t="shared" si="59"/>
        <v>0</v>
      </c>
      <c r="K354" s="10">
        <f t="shared" si="59"/>
        <v>227.8</v>
      </c>
      <c r="L354" s="10">
        <f t="shared" si="59"/>
        <v>227.8</v>
      </c>
    </row>
    <row r="355" spans="1:12" ht="15.75" outlineLevel="4">
      <c r="A355" s="37" t="s">
        <v>346</v>
      </c>
      <c r="B355" s="7" t="s">
        <v>135</v>
      </c>
      <c r="C355" s="7" t="s">
        <v>415</v>
      </c>
      <c r="D355" s="7" t="s">
        <v>223</v>
      </c>
      <c r="E355" s="7" t="s">
        <v>347</v>
      </c>
      <c r="F355" s="8"/>
      <c r="G355" s="9"/>
      <c r="H355" s="10">
        <f t="shared" si="59"/>
        <v>227.8</v>
      </c>
      <c r="I355" s="10">
        <f t="shared" si="59"/>
        <v>0</v>
      </c>
      <c r="J355" s="10">
        <f t="shared" si="59"/>
        <v>0</v>
      </c>
      <c r="K355" s="10">
        <f t="shared" si="59"/>
        <v>227.8</v>
      </c>
      <c r="L355" s="10">
        <f t="shared" si="59"/>
        <v>227.8</v>
      </c>
    </row>
    <row r="356" spans="1:12" ht="31.5" outlineLevel="6">
      <c r="A356" s="37" t="s">
        <v>351</v>
      </c>
      <c r="B356" s="7" t="s">
        <v>135</v>
      </c>
      <c r="C356" s="7" t="s">
        <v>415</v>
      </c>
      <c r="D356" s="7" t="s">
        <v>223</v>
      </c>
      <c r="E356" s="7" t="s">
        <v>352</v>
      </c>
      <c r="F356" s="8"/>
      <c r="G356" s="9"/>
      <c r="H356" s="10">
        <v>227.8</v>
      </c>
      <c r="I356" s="11"/>
      <c r="J356" s="6"/>
      <c r="K356" s="10">
        <v>227.8</v>
      </c>
      <c r="L356" s="10">
        <v>227.8</v>
      </c>
    </row>
    <row r="357" spans="1:12" ht="63" outlineLevel="5">
      <c r="A357" s="37" t="s">
        <v>68</v>
      </c>
      <c r="B357" s="7" t="s">
        <v>135</v>
      </c>
      <c r="C357" s="7" t="s">
        <v>415</v>
      </c>
      <c r="D357" s="7" t="s">
        <v>224</v>
      </c>
      <c r="E357" s="7"/>
      <c r="F357" s="8"/>
      <c r="G357" s="9"/>
      <c r="H357" s="10">
        <f>H360</f>
        <v>514.5</v>
      </c>
      <c r="I357" s="11"/>
      <c r="J357" s="6">
        <v>416000</v>
      </c>
      <c r="K357" s="10">
        <f>K360</f>
        <v>514.5</v>
      </c>
      <c r="L357" s="10">
        <f>L360</f>
        <v>514.5</v>
      </c>
    </row>
    <row r="358" spans="1:12" ht="63" outlineLevel="5">
      <c r="A358" s="37" t="s">
        <v>451</v>
      </c>
      <c r="B358" s="7" t="s">
        <v>135</v>
      </c>
      <c r="C358" s="7" t="s">
        <v>415</v>
      </c>
      <c r="D358" s="7" t="s">
        <v>224</v>
      </c>
      <c r="E358" s="7" t="s">
        <v>353</v>
      </c>
      <c r="F358" s="8"/>
      <c r="G358" s="9"/>
      <c r="H358" s="10">
        <f aca="true" t="shared" si="60" ref="H358:L359">H359</f>
        <v>514.5</v>
      </c>
      <c r="I358" s="10">
        <f t="shared" si="60"/>
        <v>0</v>
      </c>
      <c r="J358" s="10">
        <f t="shared" si="60"/>
        <v>0</v>
      </c>
      <c r="K358" s="10">
        <f t="shared" si="60"/>
        <v>514.5</v>
      </c>
      <c r="L358" s="10">
        <f t="shared" si="60"/>
        <v>514.5</v>
      </c>
    </row>
    <row r="359" spans="1:12" ht="15.75" outlineLevel="5">
      <c r="A359" s="37" t="s">
        <v>346</v>
      </c>
      <c r="B359" s="7" t="s">
        <v>135</v>
      </c>
      <c r="C359" s="7" t="s">
        <v>415</v>
      </c>
      <c r="D359" s="7" t="s">
        <v>224</v>
      </c>
      <c r="E359" s="7" t="s">
        <v>347</v>
      </c>
      <c r="F359" s="8"/>
      <c r="G359" s="9"/>
      <c r="H359" s="10">
        <f t="shared" si="60"/>
        <v>514.5</v>
      </c>
      <c r="I359" s="10">
        <f t="shared" si="60"/>
        <v>0</v>
      </c>
      <c r="J359" s="10">
        <f t="shared" si="60"/>
        <v>0</v>
      </c>
      <c r="K359" s="10">
        <f t="shared" si="60"/>
        <v>514.5</v>
      </c>
      <c r="L359" s="10">
        <f t="shared" si="60"/>
        <v>514.5</v>
      </c>
    </row>
    <row r="360" spans="1:12" ht="31.5" outlineLevel="6">
      <c r="A360" s="37" t="s">
        <v>351</v>
      </c>
      <c r="B360" s="7" t="s">
        <v>135</v>
      </c>
      <c r="C360" s="7" t="s">
        <v>415</v>
      </c>
      <c r="D360" s="7" t="s">
        <v>224</v>
      </c>
      <c r="E360" s="7" t="s">
        <v>352</v>
      </c>
      <c r="F360" s="8"/>
      <c r="G360" s="9"/>
      <c r="H360" s="10">
        <v>514.5</v>
      </c>
      <c r="I360" s="11"/>
      <c r="J360" s="6"/>
      <c r="K360" s="10">
        <v>514.5</v>
      </c>
      <c r="L360" s="10">
        <v>514.5</v>
      </c>
    </row>
    <row r="361" spans="1:12" ht="63" outlineLevel="5">
      <c r="A361" s="37" t="s">
        <v>69</v>
      </c>
      <c r="B361" s="7" t="s">
        <v>135</v>
      </c>
      <c r="C361" s="7" t="s">
        <v>415</v>
      </c>
      <c r="D361" s="7" t="s">
        <v>225</v>
      </c>
      <c r="E361" s="7"/>
      <c r="F361" s="8"/>
      <c r="G361" s="9"/>
      <c r="H361" s="10">
        <f>H364</f>
        <v>388.8</v>
      </c>
      <c r="I361" s="11"/>
      <c r="J361" s="6">
        <v>351300</v>
      </c>
      <c r="K361" s="10">
        <f>K364</f>
        <v>388.8</v>
      </c>
      <c r="L361" s="10">
        <f>L364</f>
        <v>388.8</v>
      </c>
    </row>
    <row r="362" spans="1:12" ht="63" outlineLevel="5">
      <c r="A362" s="37" t="s">
        <v>451</v>
      </c>
      <c r="B362" s="7" t="s">
        <v>135</v>
      </c>
      <c r="C362" s="7" t="s">
        <v>415</v>
      </c>
      <c r="D362" s="7" t="s">
        <v>225</v>
      </c>
      <c r="E362" s="7" t="s">
        <v>353</v>
      </c>
      <c r="F362" s="8"/>
      <c r="G362" s="9"/>
      <c r="H362" s="10">
        <f aca="true" t="shared" si="61" ref="H362:L363">H363</f>
        <v>388.8</v>
      </c>
      <c r="I362" s="10">
        <f t="shared" si="61"/>
        <v>0</v>
      </c>
      <c r="J362" s="10">
        <f t="shared" si="61"/>
        <v>0</v>
      </c>
      <c r="K362" s="10">
        <f t="shared" si="61"/>
        <v>388.8</v>
      </c>
      <c r="L362" s="10">
        <f t="shared" si="61"/>
        <v>388.8</v>
      </c>
    </row>
    <row r="363" spans="1:12" ht="15.75" outlineLevel="5">
      <c r="A363" s="37" t="s">
        <v>346</v>
      </c>
      <c r="B363" s="7" t="s">
        <v>135</v>
      </c>
      <c r="C363" s="7" t="s">
        <v>415</v>
      </c>
      <c r="D363" s="7" t="s">
        <v>225</v>
      </c>
      <c r="E363" s="7" t="s">
        <v>347</v>
      </c>
      <c r="F363" s="8"/>
      <c r="G363" s="9"/>
      <c r="H363" s="10">
        <f t="shared" si="61"/>
        <v>388.8</v>
      </c>
      <c r="I363" s="10">
        <f t="shared" si="61"/>
        <v>0</v>
      </c>
      <c r="J363" s="10">
        <f t="shared" si="61"/>
        <v>0</v>
      </c>
      <c r="K363" s="10">
        <f t="shared" si="61"/>
        <v>388.8</v>
      </c>
      <c r="L363" s="10">
        <f t="shared" si="61"/>
        <v>388.8</v>
      </c>
    </row>
    <row r="364" spans="1:12" ht="31.5" outlineLevel="6">
      <c r="A364" s="37" t="s">
        <v>351</v>
      </c>
      <c r="B364" s="7" t="s">
        <v>135</v>
      </c>
      <c r="C364" s="7" t="s">
        <v>415</v>
      </c>
      <c r="D364" s="7" t="s">
        <v>225</v>
      </c>
      <c r="E364" s="7" t="s">
        <v>352</v>
      </c>
      <c r="F364" s="8"/>
      <c r="G364" s="9"/>
      <c r="H364" s="10">
        <v>388.8</v>
      </c>
      <c r="I364" s="11"/>
      <c r="J364" s="6"/>
      <c r="K364" s="10">
        <v>388.8</v>
      </c>
      <c r="L364" s="10">
        <v>388.8</v>
      </c>
    </row>
    <row r="365" spans="1:12" ht="63" outlineLevel="5">
      <c r="A365" s="37" t="s">
        <v>70</v>
      </c>
      <c r="B365" s="7" t="s">
        <v>135</v>
      </c>
      <c r="C365" s="7" t="s">
        <v>415</v>
      </c>
      <c r="D365" s="7" t="s">
        <v>226</v>
      </c>
      <c r="E365" s="7"/>
      <c r="F365" s="8"/>
      <c r="G365" s="9"/>
      <c r="H365" s="10">
        <f>H368</f>
        <v>610.7</v>
      </c>
      <c r="I365" s="11"/>
      <c r="J365" s="6">
        <v>469700</v>
      </c>
      <c r="K365" s="10">
        <f>K368</f>
        <v>610.7</v>
      </c>
      <c r="L365" s="10">
        <f>L368</f>
        <v>610.7</v>
      </c>
    </row>
    <row r="366" spans="1:12" ht="63" outlineLevel="5">
      <c r="A366" s="37" t="s">
        <v>451</v>
      </c>
      <c r="B366" s="7" t="s">
        <v>135</v>
      </c>
      <c r="C366" s="7" t="s">
        <v>415</v>
      </c>
      <c r="D366" s="7" t="s">
        <v>226</v>
      </c>
      <c r="E366" s="7" t="s">
        <v>353</v>
      </c>
      <c r="F366" s="8"/>
      <c r="G366" s="9"/>
      <c r="H366" s="10">
        <f aca="true" t="shared" si="62" ref="H366:L367">H367</f>
        <v>610.7</v>
      </c>
      <c r="I366" s="10">
        <f t="shared" si="62"/>
        <v>0</v>
      </c>
      <c r="J366" s="10">
        <f t="shared" si="62"/>
        <v>0</v>
      </c>
      <c r="K366" s="10">
        <f t="shared" si="62"/>
        <v>610.7</v>
      </c>
      <c r="L366" s="10">
        <f t="shared" si="62"/>
        <v>610.7</v>
      </c>
    </row>
    <row r="367" spans="1:12" ht="15.75" outlineLevel="5">
      <c r="A367" s="37" t="s">
        <v>346</v>
      </c>
      <c r="B367" s="7" t="s">
        <v>135</v>
      </c>
      <c r="C367" s="7" t="s">
        <v>415</v>
      </c>
      <c r="D367" s="7" t="s">
        <v>226</v>
      </c>
      <c r="E367" s="7" t="s">
        <v>347</v>
      </c>
      <c r="F367" s="8"/>
      <c r="G367" s="9"/>
      <c r="H367" s="10">
        <f t="shared" si="62"/>
        <v>610.7</v>
      </c>
      <c r="I367" s="10">
        <f t="shared" si="62"/>
        <v>0</v>
      </c>
      <c r="J367" s="10">
        <f t="shared" si="62"/>
        <v>0</v>
      </c>
      <c r="K367" s="10">
        <f t="shared" si="62"/>
        <v>610.7</v>
      </c>
      <c r="L367" s="10">
        <f t="shared" si="62"/>
        <v>610.7</v>
      </c>
    </row>
    <row r="368" spans="1:12" ht="31.5" outlineLevel="6">
      <c r="A368" s="37" t="s">
        <v>351</v>
      </c>
      <c r="B368" s="7" t="s">
        <v>135</v>
      </c>
      <c r="C368" s="7" t="s">
        <v>415</v>
      </c>
      <c r="D368" s="7" t="s">
        <v>226</v>
      </c>
      <c r="E368" s="7" t="s">
        <v>352</v>
      </c>
      <c r="F368" s="8"/>
      <c r="G368" s="9"/>
      <c r="H368" s="10">
        <v>610.7</v>
      </c>
      <c r="I368" s="11"/>
      <c r="J368" s="6"/>
      <c r="K368" s="10">
        <v>610.7</v>
      </c>
      <c r="L368" s="10">
        <v>610.7</v>
      </c>
    </row>
    <row r="369" spans="1:12" ht="47.25" outlineLevel="5">
      <c r="A369" s="37" t="s">
        <v>71</v>
      </c>
      <c r="B369" s="7" t="s">
        <v>135</v>
      </c>
      <c r="C369" s="7" t="s">
        <v>415</v>
      </c>
      <c r="D369" s="7" t="s">
        <v>227</v>
      </c>
      <c r="E369" s="7"/>
      <c r="F369" s="8"/>
      <c r="G369" s="9"/>
      <c r="H369" s="10">
        <f>H372</f>
        <v>347.9</v>
      </c>
      <c r="I369" s="11"/>
      <c r="J369" s="6">
        <v>281800</v>
      </c>
      <c r="K369" s="10">
        <f>K372</f>
        <v>347.9</v>
      </c>
      <c r="L369" s="10">
        <f>L372</f>
        <v>347.9</v>
      </c>
    </row>
    <row r="370" spans="1:12" ht="63" outlineLevel="5">
      <c r="A370" s="37" t="s">
        <v>451</v>
      </c>
      <c r="B370" s="7" t="s">
        <v>135</v>
      </c>
      <c r="C370" s="7" t="s">
        <v>415</v>
      </c>
      <c r="D370" s="7" t="s">
        <v>227</v>
      </c>
      <c r="E370" s="7" t="s">
        <v>353</v>
      </c>
      <c r="F370" s="8"/>
      <c r="G370" s="9"/>
      <c r="H370" s="10">
        <f aca="true" t="shared" si="63" ref="H370:L371">H371</f>
        <v>347.9</v>
      </c>
      <c r="I370" s="10">
        <f t="shared" si="63"/>
        <v>0</v>
      </c>
      <c r="J370" s="10">
        <f t="shared" si="63"/>
        <v>0</v>
      </c>
      <c r="K370" s="10">
        <f t="shared" si="63"/>
        <v>347.9</v>
      </c>
      <c r="L370" s="10">
        <f t="shared" si="63"/>
        <v>347.9</v>
      </c>
    </row>
    <row r="371" spans="1:12" ht="15.75" outlineLevel="5">
      <c r="A371" s="37" t="s">
        <v>346</v>
      </c>
      <c r="B371" s="7" t="s">
        <v>135</v>
      </c>
      <c r="C371" s="7" t="s">
        <v>415</v>
      </c>
      <c r="D371" s="7" t="s">
        <v>227</v>
      </c>
      <c r="E371" s="7" t="s">
        <v>347</v>
      </c>
      <c r="F371" s="8"/>
      <c r="G371" s="9"/>
      <c r="H371" s="10">
        <f t="shared" si="63"/>
        <v>347.9</v>
      </c>
      <c r="I371" s="10">
        <f t="shared" si="63"/>
        <v>0</v>
      </c>
      <c r="J371" s="10">
        <f t="shared" si="63"/>
        <v>0</v>
      </c>
      <c r="K371" s="10">
        <f t="shared" si="63"/>
        <v>347.9</v>
      </c>
      <c r="L371" s="10">
        <f t="shared" si="63"/>
        <v>347.9</v>
      </c>
    </row>
    <row r="372" spans="1:12" ht="31.5" outlineLevel="6">
      <c r="A372" s="37" t="s">
        <v>351</v>
      </c>
      <c r="B372" s="7" t="s">
        <v>135</v>
      </c>
      <c r="C372" s="7" t="s">
        <v>415</v>
      </c>
      <c r="D372" s="7" t="s">
        <v>227</v>
      </c>
      <c r="E372" s="7" t="s">
        <v>352</v>
      </c>
      <c r="F372" s="8"/>
      <c r="G372" s="9"/>
      <c r="H372" s="10">
        <v>347.9</v>
      </c>
      <c r="I372" s="11"/>
      <c r="J372" s="6"/>
      <c r="K372" s="10">
        <v>347.9</v>
      </c>
      <c r="L372" s="10">
        <v>347.9</v>
      </c>
    </row>
    <row r="373" spans="1:12" ht="47.25" outlineLevel="5">
      <c r="A373" s="37" t="s">
        <v>72</v>
      </c>
      <c r="B373" s="7" t="s">
        <v>135</v>
      </c>
      <c r="C373" s="7" t="s">
        <v>415</v>
      </c>
      <c r="D373" s="7" t="s">
        <v>228</v>
      </c>
      <c r="E373" s="7"/>
      <c r="F373" s="8"/>
      <c r="G373" s="9"/>
      <c r="H373" s="10">
        <f>H376</f>
        <v>152.7</v>
      </c>
      <c r="I373" s="11"/>
      <c r="J373" s="6">
        <v>149200</v>
      </c>
      <c r="K373" s="10">
        <f>K376</f>
        <v>152.7</v>
      </c>
      <c r="L373" s="10">
        <f>L376</f>
        <v>152.7</v>
      </c>
    </row>
    <row r="374" spans="1:12" ht="63" outlineLevel="5">
      <c r="A374" s="37" t="s">
        <v>335</v>
      </c>
      <c r="B374" s="7" t="s">
        <v>135</v>
      </c>
      <c r="C374" s="7" t="s">
        <v>415</v>
      </c>
      <c r="D374" s="7" t="s">
        <v>228</v>
      </c>
      <c r="E374" s="7" t="s">
        <v>353</v>
      </c>
      <c r="F374" s="8"/>
      <c r="G374" s="9"/>
      <c r="H374" s="10">
        <f aca="true" t="shared" si="64" ref="H374:L375">H375</f>
        <v>152.7</v>
      </c>
      <c r="I374" s="10">
        <f t="shared" si="64"/>
        <v>0</v>
      </c>
      <c r="J374" s="10">
        <f t="shared" si="64"/>
        <v>0</v>
      </c>
      <c r="K374" s="10">
        <f t="shared" si="64"/>
        <v>152.7</v>
      </c>
      <c r="L374" s="10">
        <f t="shared" si="64"/>
        <v>152.7</v>
      </c>
    </row>
    <row r="375" spans="1:12" ht="15.75" outlineLevel="5">
      <c r="A375" s="37" t="s">
        <v>346</v>
      </c>
      <c r="B375" s="7" t="s">
        <v>135</v>
      </c>
      <c r="C375" s="7" t="s">
        <v>415</v>
      </c>
      <c r="D375" s="7" t="s">
        <v>228</v>
      </c>
      <c r="E375" s="7" t="s">
        <v>347</v>
      </c>
      <c r="F375" s="8"/>
      <c r="G375" s="9"/>
      <c r="H375" s="10">
        <f t="shared" si="64"/>
        <v>152.7</v>
      </c>
      <c r="I375" s="10">
        <f t="shared" si="64"/>
        <v>0</v>
      </c>
      <c r="J375" s="10">
        <f t="shared" si="64"/>
        <v>0</v>
      </c>
      <c r="K375" s="10">
        <f t="shared" si="64"/>
        <v>152.7</v>
      </c>
      <c r="L375" s="10">
        <f t="shared" si="64"/>
        <v>152.7</v>
      </c>
    </row>
    <row r="376" spans="1:12" ht="31.5" outlineLevel="6">
      <c r="A376" s="37" t="s">
        <v>351</v>
      </c>
      <c r="B376" s="7" t="s">
        <v>135</v>
      </c>
      <c r="C376" s="7" t="s">
        <v>415</v>
      </c>
      <c r="D376" s="7" t="s">
        <v>228</v>
      </c>
      <c r="E376" s="7" t="s">
        <v>352</v>
      </c>
      <c r="F376" s="8"/>
      <c r="G376" s="9"/>
      <c r="H376" s="10">
        <v>152.7</v>
      </c>
      <c r="I376" s="11"/>
      <c r="J376" s="6"/>
      <c r="K376" s="10">
        <v>152.7</v>
      </c>
      <c r="L376" s="10">
        <v>152.7</v>
      </c>
    </row>
    <row r="377" spans="1:12" ht="63" outlineLevel="5">
      <c r="A377" s="37" t="s">
        <v>73</v>
      </c>
      <c r="B377" s="7" t="s">
        <v>135</v>
      </c>
      <c r="C377" s="7" t="s">
        <v>415</v>
      </c>
      <c r="D377" s="7" t="s">
        <v>229</v>
      </c>
      <c r="E377" s="7"/>
      <c r="F377" s="8"/>
      <c r="G377" s="9"/>
      <c r="H377" s="10">
        <f>H380</f>
        <v>264.9</v>
      </c>
      <c r="I377" s="11"/>
      <c r="J377" s="6">
        <v>254100</v>
      </c>
      <c r="K377" s="10">
        <f>K380</f>
        <v>264.9</v>
      </c>
      <c r="L377" s="10">
        <f>L380</f>
        <v>264.9</v>
      </c>
    </row>
    <row r="378" spans="1:12" ht="63" outlineLevel="5">
      <c r="A378" s="37" t="s">
        <v>451</v>
      </c>
      <c r="B378" s="7" t="s">
        <v>135</v>
      </c>
      <c r="C378" s="7" t="s">
        <v>415</v>
      </c>
      <c r="D378" s="7" t="s">
        <v>229</v>
      </c>
      <c r="E378" s="7" t="s">
        <v>353</v>
      </c>
      <c r="F378" s="8"/>
      <c r="G378" s="9"/>
      <c r="H378" s="10">
        <f aca="true" t="shared" si="65" ref="H378:L379">H379</f>
        <v>264.9</v>
      </c>
      <c r="I378" s="10">
        <f t="shared" si="65"/>
        <v>0</v>
      </c>
      <c r="J378" s="10">
        <f t="shared" si="65"/>
        <v>0</v>
      </c>
      <c r="K378" s="10">
        <f t="shared" si="65"/>
        <v>264.9</v>
      </c>
      <c r="L378" s="10">
        <f t="shared" si="65"/>
        <v>264.9</v>
      </c>
    </row>
    <row r="379" spans="1:12" ht="15.75" outlineLevel="5">
      <c r="A379" s="37" t="s">
        <v>346</v>
      </c>
      <c r="B379" s="7" t="s">
        <v>135</v>
      </c>
      <c r="C379" s="7" t="s">
        <v>415</v>
      </c>
      <c r="D379" s="7" t="s">
        <v>229</v>
      </c>
      <c r="E379" s="7" t="s">
        <v>347</v>
      </c>
      <c r="F379" s="8"/>
      <c r="G379" s="9"/>
      <c r="H379" s="10">
        <f t="shared" si="65"/>
        <v>264.9</v>
      </c>
      <c r="I379" s="10">
        <f t="shared" si="65"/>
        <v>0</v>
      </c>
      <c r="J379" s="10">
        <f t="shared" si="65"/>
        <v>0</v>
      </c>
      <c r="K379" s="10">
        <f t="shared" si="65"/>
        <v>264.9</v>
      </c>
      <c r="L379" s="10">
        <f t="shared" si="65"/>
        <v>264.9</v>
      </c>
    </row>
    <row r="380" spans="1:12" ht="31.5" outlineLevel="6">
      <c r="A380" s="37" t="s">
        <v>351</v>
      </c>
      <c r="B380" s="7" t="s">
        <v>135</v>
      </c>
      <c r="C380" s="7" t="s">
        <v>415</v>
      </c>
      <c r="D380" s="7" t="s">
        <v>229</v>
      </c>
      <c r="E380" s="7" t="s">
        <v>352</v>
      </c>
      <c r="F380" s="8"/>
      <c r="G380" s="9"/>
      <c r="H380" s="10">
        <v>264.9</v>
      </c>
      <c r="I380" s="11"/>
      <c r="J380" s="6"/>
      <c r="K380" s="10">
        <v>264.9</v>
      </c>
      <c r="L380" s="10">
        <v>264.9</v>
      </c>
    </row>
    <row r="381" spans="1:12" ht="47.25" outlineLevel="5">
      <c r="A381" s="37" t="s">
        <v>74</v>
      </c>
      <c r="B381" s="7" t="s">
        <v>135</v>
      </c>
      <c r="C381" s="7" t="s">
        <v>415</v>
      </c>
      <c r="D381" s="7" t="s">
        <v>230</v>
      </c>
      <c r="E381" s="7"/>
      <c r="F381" s="8"/>
      <c r="G381" s="9"/>
      <c r="H381" s="10">
        <f>H384</f>
        <v>378.2</v>
      </c>
      <c r="I381" s="11"/>
      <c r="J381" s="6">
        <v>237200</v>
      </c>
      <c r="K381" s="10">
        <f>K384</f>
        <v>378.2</v>
      </c>
      <c r="L381" s="10">
        <f>L384</f>
        <v>378.2</v>
      </c>
    </row>
    <row r="382" spans="1:12" ht="63" outlineLevel="5">
      <c r="A382" s="37" t="s">
        <v>451</v>
      </c>
      <c r="B382" s="7" t="s">
        <v>135</v>
      </c>
      <c r="C382" s="7" t="s">
        <v>415</v>
      </c>
      <c r="D382" s="7" t="s">
        <v>230</v>
      </c>
      <c r="E382" s="7" t="s">
        <v>353</v>
      </c>
      <c r="F382" s="8"/>
      <c r="G382" s="9"/>
      <c r="H382" s="10">
        <f aca="true" t="shared" si="66" ref="H382:L383">H383</f>
        <v>378.2</v>
      </c>
      <c r="I382" s="10">
        <f t="shared" si="66"/>
        <v>0</v>
      </c>
      <c r="J382" s="10">
        <f t="shared" si="66"/>
        <v>0</v>
      </c>
      <c r="K382" s="10">
        <f t="shared" si="66"/>
        <v>378.2</v>
      </c>
      <c r="L382" s="10">
        <f t="shared" si="66"/>
        <v>378.2</v>
      </c>
    </row>
    <row r="383" spans="1:12" ht="15.75" outlineLevel="5">
      <c r="A383" s="37" t="s">
        <v>346</v>
      </c>
      <c r="B383" s="7" t="s">
        <v>135</v>
      </c>
      <c r="C383" s="7" t="s">
        <v>415</v>
      </c>
      <c r="D383" s="7" t="s">
        <v>230</v>
      </c>
      <c r="E383" s="7" t="s">
        <v>347</v>
      </c>
      <c r="F383" s="8"/>
      <c r="G383" s="9"/>
      <c r="H383" s="10">
        <f t="shared" si="66"/>
        <v>378.2</v>
      </c>
      <c r="I383" s="10">
        <f t="shared" si="66"/>
        <v>0</v>
      </c>
      <c r="J383" s="10">
        <f t="shared" si="66"/>
        <v>0</v>
      </c>
      <c r="K383" s="10">
        <f t="shared" si="66"/>
        <v>378.2</v>
      </c>
      <c r="L383" s="10">
        <f t="shared" si="66"/>
        <v>378.2</v>
      </c>
    </row>
    <row r="384" spans="1:12" ht="31.5" outlineLevel="6">
      <c r="A384" s="37" t="s">
        <v>351</v>
      </c>
      <c r="B384" s="7" t="s">
        <v>135</v>
      </c>
      <c r="C384" s="7" t="s">
        <v>415</v>
      </c>
      <c r="D384" s="7" t="s">
        <v>230</v>
      </c>
      <c r="E384" s="7" t="s">
        <v>352</v>
      </c>
      <c r="F384" s="8"/>
      <c r="G384" s="9"/>
      <c r="H384" s="10">
        <v>378.2</v>
      </c>
      <c r="I384" s="11"/>
      <c r="J384" s="6"/>
      <c r="K384" s="10">
        <v>378.2</v>
      </c>
      <c r="L384" s="10">
        <v>378.2</v>
      </c>
    </row>
    <row r="385" spans="1:12" ht="47.25" outlineLevel="5">
      <c r="A385" s="37" t="s">
        <v>75</v>
      </c>
      <c r="B385" s="7" t="s">
        <v>135</v>
      </c>
      <c r="C385" s="7" t="s">
        <v>415</v>
      </c>
      <c r="D385" s="7" t="s">
        <v>231</v>
      </c>
      <c r="E385" s="7"/>
      <c r="F385" s="8"/>
      <c r="G385" s="9"/>
      <c r="H385" s="10">
        <f>H388</f>
        <v>331.9</v>
      </c>
      <c r="I385" s="11"/>
      <c r="J385" s="6">
        <v>218700</v>
      </c>
      <c r="K385" s="10">
        <f>K388</f>
        <v>331.9</v>
      </c>
      <c r="L385" s="10">
        <f>L388</f>
        <v>331.9</v>
      </c>
    </row>
    <row r="386" spans="1:12" ht="63" outlineLevel="5">
      <c r="A386" s="37" t="s">
        <v>451</v>
      </c>
      <c r="B386" s="7" t="s">
        <v>135</v>
      </c>
      <c r="C386" s="7" t="s">
        <v>415</v>
      </c>
      <c r="D386" s="7" t="s">
        <v>231</v>
      </c>
      <c r="E386" s="7" t="s">
        <v>353</v>
      </c>
      <c r="F386" s="8"/>
      <c r="G386" s="9"/>
      <c r="H386" s="10">
        <f aca="true" t="shared" si="67" ref="H386:L387">H387</f>
        <v>331.9</v>
      </c>
      <c r="I386" s="10">
        <f t="shared" si="67"/>
        <v>0</v>
      </c>
      <c r="J386" s="10">
        <f t="shared" si="67"/>
        <v>0</v>
      </c>
      <c r="K386" s="10">
        <f t="shared" si="67"/>
        <v>331.9</v>
      </c>
      <c r="L386" s="10">
        <f t="shared" si="67"/>
        <v>331.9</v>
      </c>
    </row>
    <row r="387" spans="1:12" ht="15.75" outlineLevel="5">
      <c r="A387" s="37" t="s">
        <v>346</v>
      </c>
      <c r="B387" s="7" t="s">
        <v>135</v>
      </c>
      <c r="C387" s="7" t="s">
        <v>415</v>
      </c>
      <c r="D387" s="7" t="s">
        <v>231</v>
      </c>
      <c r="E387" s="7" t="s">
        <v>347</v>
      </c>
      <c r="F387" s="8"/>
      <c r="G387" s="9"/>
      <c r="H387" s="10">
        <f t="shared" si="67"/>
        <v>331.9</v>
      </c>
      <c r="I387" s="10">
        <f t="shared" si="67"/>
        <v>0</v>
      </c>
      <c r="J387" s="10">
        <f t="shared" si="67"/>
        <v>0</v>
      </c>
      <c r="K387" s="10">
        <f t="shared" si="67"/>
        <v>331.9</v>
      </c>
      <c r="L387" s="10">
        <f t="shared" si="67"/>
        <v>331.9</v>
      </c>
    </row>
    <row r="388" spans="1:12" ht="31.5" outlineLevel="6">
      <c r="A388" s="37" t="s">
        <v>351</v>
      </c>
      <c r="B388" s="7" t="s">
        <v>135</v>
      </c>
      <c r="C388" s="7" t="s">
        <v>415</v>
      </c>
      <c r="D388" s="7" t="s">
        <v>231</v>
      </c>
      <c r="E388" s="7" t="s">
        <v>352</v>
      </c>
      <c r="F388" s="8"/>
      <c r="G388" s="9"/>
      <c r="H388" s="10">
        <v>331.9</v>
      </c>
      <c r="I388" s="11"/>
      <c r="J388" s="6"/>
      <c r="K388" s="10">
        <v>331.9</v>
      </c>
      <c r="L388" s="10">
        <v>331.9</v>
      </c>
    </row>
    <row r="389" spans="1:12" ht="47.25" outlineLevel="5">
      <c r="A389" s="37" t="s">
        <v>76</v>
      </c>
      <c r="B389" s="7" t="s">
        <v>135</v>
      </c>
      <c r="C389" s="7" t="s">
        <v>415</v>
      </c>
      <c r="D389" s="7" t="s">
        <v>232</v>
      </c>
      <c r="E389" s="7"/>
      <c r="F389" s="8"/>
      <c r="G389" s="9"/>
      <c r="H389" s="10">
        <f>H392</f>
        <v>615.4</v>
      </c>
      <c r="I389" s="11"/>
      <c r="J389" s="6">
        <v>469700</v>
      </c>
      <c r="K389" s="10">
        <f>K392</f>
        <v>615.4</v>
      </c>
      <c r="L389" s="10">
        <f>L392</f>
        <v>615.4</v>
      </c>
    </row>
    <row r="390" spans="1:12" ht="63" outlineLevel="5">
      <c r="A390" s="37" t="s">
        <v>451</v>
      </c>
      <c r="B390" s="7" t="s">
        <v>135</v>
      </c>
      <c r="C390" s="7" t="s">
        <v>415</v>
      </c>
      <c r="D390" s="7" t="s">
        <v>232</v>
      </c>
      <c r="E390" s="7" t="s">
        <v>353</v>
      </c>
      <c r="F390" s="8"/>
      <c r="G390" s="9"/>
      <c r="H390" s="10">
        <f aca="true" t="shared" si="68" ref="H390:L391">H391</f>
        <v>615.4</v>
      </c>
      <c r="I390" s="10">
        <f t="shared" si="68"/>
        <v>0</v>
      </c>
      <c r="J390" s="10">
        <f t="shared" si="68"/>
        <v>0</v>
      </c>
      <c r="K390" s="10">
        <f t="shared" si="68"/>
        <v>615.4</v>
      </c>
      <c r="L390" s="10">
        <f t="shared" si="68"/>
        <v>615.4</v>
      </c>
    </row>
    <row r="391" spans="1:12" ht="15.75" outlineLevel="5">
      <c r="A391" s="37" t="s">
        <v>346</v>
      </c>
      <c r="B391" s="7" t="s">
        <v>135</v>
      </c>
      <c r="C391" s="7" t="s">
        <v>415</v>
      </c>
      <c r="D391" s="7" t="s">
        <v>232</v>
      </c>
      <c r="E391" s="7" t="s">
        <v>347</v>
      </c>
      <c r="F391" s="8"/>
      <c r="G391" s="9"/>
      <c r="H391" s="10">
        <f t="shared" si="68"/>
        <v>615.4</v>
      </c>
      <c r="I391" s="10">
        <f t="shared" si="68"/>
        <v>0</v>
      </c>
      <c r="J391" s="10">
        <f t="shared" si="68"/>
        <v>0</v>
      </c>
      <c r="K391" s="10">
        <f t="shared" si="68"/>
        <v>615.4</v>
      </c>
      <c r="L391" s="10">
        <f t="shared" si="68"/>
        <v>615.4</v>
      </c>
    </row>
    <row r="392" spans="1:12" ht="31.5" outlineLevel="6">
      <c r="A392" s="37" t="s">
        <v>351</v>
      </c>
      <c r="B392" s="7" t="s">
        <v>135</v>
      </c>
      <c r="C392" s="7" t="s">
        <v>415</v>
      </c>
      <c r="D392" s="7" t="s">
        <v>232</v>
      </c>
      <c r="E392" s="7" t="s">
        <v>352</v>
      </c>
      <c r="F392" s="8"/>
      <c r="G392" s="9"/>
      <c r="H392" s="10">
        <v>615.4</v>
      </c>
      <c r="I392" s="11"/>
      <c r="J392" s="6"/>
      <c r="K392" s="10">
        <v>615.4</v>
      </c>
      <c r="L392" s="10">
        <v>615.4</v>
      </c>
    </row>
    <row r="393" spans="1:12" ht="47.25" outlineLevel="5">
      <c r="A393" s="37" t="s">
        <v>77</v>
      </c>
      <c r="B393" s="7" t="s">
        <v>135</v>
      </c>
      <c r="C393" s="7" t="s">
        <v>415</v>
      </c>
      <c r="D393" s="7" t="s">
        <v>233</v>
      </c>
      <c r="E393" s="7"/>
      <c r="F393" s="8"/>
      <c r="G393" s="9"/>
      <c r="H393" s="10">
        <f>H396</f>
        <v>175.7</v>
      </c>
      <c r="I393" s="11"/>
      <c r="J393" s="6">
        <v>157000</v>
      </c>
      <c r="K393" s="10">
        <f>K396</f>
        <v>175.7</v>
      </c>
      <c r="L393" s="10">
        <f>L396</f>
        <v>175.7</v>
      </c>
    </row>
    <row r="394" spans="1:12" ht="63" outlineLevel="5">
      <c r="A394" s="37" t="s">
        <v>451</v>
      </c>
      <c r="B394" s="7" t="s">
        <v>135</v>
      </c>
      <c r="C394" s="7" t="s">
        <v>415</v>
      </c>
      <c r="D394" s="7" t="s">
        <v>233</v>
      </c>
      <c r="E394" s="7" t="s">
        <v>353</v>
      </c>
      <c r="F394" s="8"/>
      <c r="G394" s="9"/>
      <c r="H394" s="10">
        <f aca="true" t="shared" si="69" ref="H394:L395">H395</f>
        <v>175.7</v>
      </c>
      <c r="I394" s="10">
        <f t="shared" si="69"/>
        <v>0</v>
      </c>
      <c r="J394" s="10">
        <f t="shared" si="69"/>
        <v>0</v>
      </c>
      <c r="K394" s="10">
        <f t="shared" si="69"/>
        <v>175.7</v>
      </c>
      <c r="L394" s="10">
        <f t="shared" si="69"/>
        <v>175.7</v>
      </c>
    </row>
    <row r="395" spans="1:12" ht="15.75" outlineLevel="5">
      <c r="A395" s="37" t="s">
        <v>346</v>
      </c>
      <c r="B395" s="7" t="s">
        <v>135</v>
      </c>
      <c r="C395" s="7" t="s">
        <v>415</v>
      </c>
      <c r="D395" s="7" t="s">
        <v>233</v>
      </c>
      <c r="E395" s="7" t="s">
        <v>347</v>
      </c>
      <c r="F395" s="8"/>
      <c r="G395" s="9"/>
      <c r="H395" s="10">
        <f t="shared" si="69"/>
        <v>175.7</v>
      </c>
      <c r="I395" s="10">
        <f t="shared" si="69"/>
        <v>0</v>
      </c>
      <c r="J395" s="10">
        <f t="shared" si="69"/>
        <v>0</v>
      </c>
      <c r="K395" s="10">
        <f t="shared" si="69"/>
        <v>175.7</v>
      </c>
      <c r="L395" s="10">
        <f t="shared" si="69"/>
        <v>175.7</v>
      </c>
    </row>
    <row r="396" spans="1:12" ht="31.5" outlineLevel="6">
      <c r="A396" s="37" t="s">
        <v>351</v>
      </c>
      <c r="B396" s="7" t="s">
        <v>135</v>
      </c>
      <c r="C396" s="7" t="s">
        <v>415</v>
      </c>
      <c r="D396" s="7" t="s">
        <v>233</v>
      </c>
      <c r="E396" s="7" t="s">
        <v>352</v>
      </c>
      <c r="F396" s="8"/>
      <c r="G396" s="9"/>
      <c r="H396" s="10">
        <v>175.7</v>
      </c>
      <c r="I396" s="11"/>
      <c r="J396" s="6"/>
      <c r="K396" s="10">
        <v>175.7</v>
      </c>
      <c r="L396" s="10">
        <v>175.7</v>
      </c>
    </row>
    <row r="397" spans="1:12" ht="47.25" outlineLevel="5">
      <c r="A397" s="37" t="s">
        <v>78</v>
      </c>
      <c r="B397" s="7" t="s">
        <v>135</v>
      </c>
      <c r="C397" s="7" t="s">
        <v>415</v>
      </c>
      <c r="D397" s="7" t="s">
        <v>234</v>
      </c>
      <c r="E397" s="7"/>
      <c r="F397" s="8"/>
      <c r="G397" s="9"/>
      <c r="H397" s="10">
        <f>H400</f>
        <v>281.3</v>
      </c>
      <c r="I397" s="11"/>
      <c r="J397" s="6">
        <v>209400</v>
      </c>
      <c r="K397" s="10">
        <f>K400</f>
        <v>281.3</v>
      </c>
      <c r="L397" s="10">
        <f>L400</f>
        <v>281.3</v>
      </c>
    </row>
    <row r="398" spans="1:12" ht="63" outlineLevel="5">
      <c r="A398" s="37" t="s">
        <v>451</v>
      </c>
      <c r="B398" s="7" t="s">
        <v>135</v>
      </c>
      <c r="C398" s="7" t="s">
        <v>415</v>
      </c>
      <c r="D398" s="7" t="s">
        <v>234</v>
      </c>
      <c r="E398" s="7" t="s">
        <v>353</v>
      </c>
      <c r="F398" s="8"/>
      <c r="G398" s="9"/>
      <c r="H398" s="10">
        <f aca="true" t="shared" si="70" ref="H398:L399">H399</f>
        <v>281.3</v>
      </c>
      <c r="I398" s="10">
        <f t="shared" si="70"/>
        <v>0</v>
      </c>
      <c r="J398" s="10">
        <f t="shared" si="70"/>
        <v>0</v>
      </c>
      <c r="K398" s="10">
        <f t="shared" si="70"/>
        <v>281.3</v>
      </c>
      <c r="L398" s="10">
        <f t="shared" si="70"/>
        <v>281.3</v>
      </c>
    </row>
    <row r="399" spans="1:12" ht="15.75" outlineLevel="5">
      <c r="A399" s="37" t="s">
        <v>346</v>
      </c>
      <c r="B399" s="7" t="s">
        <v>135</v>
      </c>
      <c r="C399" s="7" t="s">
        <v>415</v>
      </c>
      <c r="D399" s="7" t="s">
        <v>234</v>
      </c>
      <c r="E399" s="7" t="s">
        <v>347</v>
      </c>
      <c r="F399" s="8"/>
      <c r="G399" s="9"/>
      <c r="H399" s="10">
        <f t="shared" si="70"/>
        <v>281.3</v>
      </c>
      <c r="I399" s="10">
        <f t="shared" si="70"/>
        <v>0</v>
      </c>
      <c r="J399" s="10">
        <f t="shared" si="70"/>
        <v>0</v>
      </c>
      <c r="K399" s="10">
        <f t="shared" si="70"/>
        <v>281.3</v>
      </c>
      <c r="L399" s="10">
        <f t="shared" si="70"/>
        <v>281.3</v>
      </c>
    </row>
    <row r="400" spans="1:12" ht="31.5" outlineLevel="6">
      <c r="A400" s="37" t="s">
        <v>351</v>
      </c>
      <c r="B400" s="7" t="s">
        <v>135</v>
      </c>
      <c r="C400" s="7" t="s">
        <v>415</v>
      </c>
      <c r="D400" s="7" t="s">
        <v>234</v>
      </c>
      <c r="E400" s="7" t="s">
        <v>352</v>
      </c>
      <c r="F400" s="8"/>
      <c r="G400" s="9"/>
      <c r="H400" s="10">
        <v>281.3</v>
      </c>
      <c r="I400" s="11"/>
      <c r="J400" s="6"/>
      <c r="K400" s="10">
        <v>281.3</v>
      </c>
      <c r="L400" s="10">
        <v>281.3</v>
      </c>
    </row>
    <row r="401" spans="1:12" ht="78.75" outlineLevel="3">
      <c r="A401" s="37" t="s">
        <v>471</v>
      </c>
      <c r="B401" s="7" t="s">
        <v>135</v>
      </c>
      <c r="C401" s="7" t="s">
        <v>415</v>
      </c>
      <c r="D401" s="7" t="s">
        <v>408</v>
      </c>
      <c r="E401" s="7"/>
      <c r="F401" s="8"/>
      <c r="G401" s="9"/>
      <c r="H401" s="10">
        <f>H402</f>
        <v>122482</v>
      </c>
      <c r="I401" s="11"/>
      <c r="J401" s="6">
        <v>98493900</v>
      </c>
      <c r="K401" s="10">
        <f>K402</f>
        <v>128660</v>
      </c>
      <c r="L401" s="10">
        <f>L402</f>
        <v>128660</v>
      </c>
    </row>
    <row r="402" spans="1:12" ht="63" outlineLevel="4">
      <c r="A402" s="37" t="s">
        <v>472</v>
      </c>
      <c r="B402" s="7" t="s">
        <v>135</v>
      </c>
      <c r="C402" s="7" t="s">
        <v>415</v>
      </c>
      <c r="D402" s="7" t="s">
        <v>409</v>
      </c>
      <c r="E402" s="7"/>
      <c r="F402" s="8"/>
      <c r="G402" s="9"/>
      <c r="H402" s="10">
        <f>H403+H407+H411+H415+H419+H423+H427+H431+H435+H439+H443+H447</f>
        <v>122482</v>
      </c>
      <c r="I402" s="10">
        <f>I403+I407+I411+I415+I419+I423+I427+I431+I435+I439+I443+I447</f>
        <v>0</v>
      </c>
      <c r="J402" s="10">
        <f>J403+J407+J411+J415+J419+J423+J427+J431+J435+J439+J443+J447</f>
        <v>8569800</v>
      </c>
      <c r="K402" s="10">
        <f>K403+K407+K411+K415+K419+K423+K427+K431+K435+K439+K443+K447</f>
        <v>128660</v>
      </c>
      <c r="L402" s="10">
        <f>L403+L407+L411+L415+L419+L423+L427+L431+L435+L439+L443+L447</f>
        <v>128660</v>
      </c>
    </row>
    <row r="403" spans="1:12" ht="110.25" outlineLevel="5">
      <c r="A403" s="37" t="s">
        <v>79</v>
      </c>
      <c r="B403" s="7" t="s">
        <v>135</v>
      </c>
      <c r="C403" s="7" t="s">
        <v>415</v>
      </c>
      <c r="D403" s="7" t="s">
        <v>235</v>
      </c>
      <c r="E403" s="7"/>
      <c r="F403" s="8"/>
      <c r="G403" s="9"/>
      <c r="H403" s="10">
        <f aca="true" t="shared" si="71" ref="H403:L404">H404</f>
        <v>9173.3</v>
      </c>
      <c r="I403" s="10">
        <f t="shared" si="71"/>
        <v>0</v>
      </c>
      <c r="J403" s="10">
        <f t="shared" si="71"/>
        <v>8569800</v>
      </c>
      <c r="K403" s="10">
        <f t="shared" si="71"/>
        <v>9594.6</v>
      </c>
      <c r="L403" s="10">
        <f t="shared" si="71"/>
        <v>9594.6</v>
      </c>
    </row>
    <row r="404" spans="1:12" ht="63" outlineLevel="5">
      <c r="A404" s="37" t="s">
        <v>451</v>
      </c>
      <c r="B404" s="7" t="s">
        <v>135</v>
      </c>
      <c r="C404" s="7" t="s">
        <v>415</v>
      </c>
      <c r="D404" s="7" t="s">
        <v>235</v>
      </c>
      <c r="E404" s="7" t="s">
        <v>353</v>
      </c>
      <c r="F404" s="8"/>
      <c r="G404" s="9"/>
      <c r="H404" s="10">
        <f>H405</f>
        <v>9173.3</v>
      </c>
      <c r="I404" s="10">
        <f t="shared" si="71"/>
        <v>0</v>
      </c>
      <c r="J404" s="10">
        <f t="shared" si="71"/>
        <v>8569800</v>
      </c>
      <c r="K404" s="10">
        <f t="shared" si="71"/>
        <v>9594.6</v>
      </c>
      <c r="L404" s="10">
        <f t="shared" si="71"/>
        <v>9594.6</v>
      </c>
    </row>
    <row r="405" spans="1:12" ht="15.75" outlineLevel="5">
      <c r="A405" s="37" t="s">
        <v>346</v>
      </c>
      <c r="B405" s="7" t="s">
        <v>135</v>
      </c>
      <c r="C405" s="7" t="s">
        <v>415</v>
      </c>
      <c r="D405" s="7" t="s">
        <v>235</v>
      </c>
      <c r="E405" s="7" t="s">
        <v>347</v>
      </c>
      <c r="F405" s="8"/>
      <c r="G405" s="9"/>
      <c r="H405" s="10">
        <f>H406</f>
        <v>9173.3</v>
      </c>
      <c r="I405" s="10">
        <f>I406</f>
        <v>0</v>
      </c>
      <c r="J405" s="10">
        <f>J406</f>
        <v>8569800</v>
      </c>
      <c r="K405" s="10">
        <f>K406</f>
        <v>9594.6</v>
      </c>
      <c r="L405" s="10">
        <f>L406</f>
        <v>9594.6</v>
      </c>
    </row>
    <row r="406" spans="1:12" ht="31.5" outlineLevel="6">
      <c r="A406" s="37" t="s">
        <v>351</v>
      </c>
      <c r="B406" s="7" t="s">
        <v>135</v>
      </c>
      <c r="C406" s="7" t="s">
        <v>415</v>
      </c>
      <c r="D406" s="7" t="s">
        <v>235</v>
      </c>
      <c r="E406" s="7" t="s">
        <v>352</v>
      </c>
      <c r="F406" s="8"/>
      <c r="G406" s="9"/>
      <c r="H406" s="10">
        <v>9173.3</v>
      </c>
      <c r="I406" s="11"/>
      <c r="J406" s="6">
        <v>8569800</v>
      </c>
      <c r="K406" s="10">
        <v>9594.6</v>
      </c>
      <c r="L406" s="10">
        <v>9594.6</v>
      </c>
    </row>
    <row r="407" spans="1:12" ht="78.75" outlineLevel="5">
      <c r="A407" s="37" t="s">
        <v>80</v>
      </c>
      <c r="B407" s="7" t="s">
        <v>135</v>
      </c>
      <c r="C407" s="7" t="s">
        <v>415</v>
      </c>
      <c r="D407" s="7" t="s">
        <v>236</v>
      </c>
      <c r="E407" s="7"/>
      <c r="F407" s="8"/>
      <c r="G407" s="9"/>
      <c r="H407" s="10">
        <f>H408</f>
        <v>5487.8</v>
      </c>
      <c r="I407" s="10">
        <f>I408</f>
        <v>0</v>
      </c>
      <c r="J407" s="10">
        <f>J408</f>
        <v>0</v>
      </c>
      <c r="K407" s="10">
        <f>K408</f>
        <v>5766.3</v>
      </c>
      <c r="L407" s="10">
        <f>L408</f>
        <v>5766.3</v>
      </c>
    </row>
    <row r="408" spans="1:12" ht="63" outlineLevel="5">
      <c r="A408" s="37" t="s">
        <v>451</v>
      </c>
      <c r="B408" s="7" t="s">
        <v>135</v>
      </c>
      <c r="C408" s="7" t="s">
        <v>415</v>
      </c>
      <c r="D408" s="7" t="s">
        <v>236</v>
      </c>
      <c r="E408" s="7" t="s">
        <v>353</v>
      </c>
      <c r="F408" s="8"/>
      <c r="G408" s="9"/>
      <c r="H408" s="10">
        <f>H409</f>
        <v>5487.8</v>
      </c>
      <c r="I408" s="10">
        <f>I410</f>
        <v>0</v>
      </c>
      <c r="J408" s="10">
        <f>J410</f>
        <v>0</v>
      </c>
      <c r="K408" s="10">
        <f>K410</f>
        <v>5766.3</v>
      </c>
      <c r="L408" s="10">
        <f>L410</f>
        <v>5766.3</v>
      </c>
    </row>
    <row r="409" spans="1:12" ht="15.75" outlineLevel="5">
      <c r="A409" s="37" t="s">
        <v>346</v>
      </c>
      <c r="B409" s="7" t="s">
        <v>135</v>
      </c>
      <c r="C409" s="7" t="s">
        <v>415</v>
      </c>
      <c r="D409" s="7" t="s">
        <v>236</v>
      </c>
      <c r="E409" s="7" t="s">
        <v>347</v>
      </c>
      <c r="F409" s="8"/>
      <c r="G409" s="9"/>
      <c r="H409" s="10">
        <f>H410</f>
        <v>5487.8</v>
      </c>
      <c r="I409" s="12"/>
      <c r="J409" s="20"/>
      <c r="K409" s="10"/>
      <c r="L409" s="10"/>
    </row>
    <row r="410" spans="1:12" ht="31.5" outlineLevel="6">
      <c r="A410" s="37" t="s">
        <v>351</v>
      </c>
      <c r="B410" s="7" t="s">
        <v>135</v>
      </c>
      <c r="C410" s="7" t="s">
        <v>415</v>
      </c>
      <c r="D410" s="7" t="s">
        <v>236</v>
      </c>
      <c r="E410" s="7" t="s">
        <v>352</v>
      </c>
      <c r="F410" s="8"/>
      <c r="G410" s="9"/>
      <c r="H410" s="10">
        <v>5487.8</v>
      </c>
      <c r="I410" s="11"/>
      <c r="J410" s="6"/>
      <c r="K410" s="10">
        <v>5766.3</v>
      </c>
      <c r="L410" s="10">
        <v>5766.3</v>
      </c>
    </row>
    <row r="411" spans="1:12" ht="78.75" outlineLevel="5">
      <c r="A411" s="37" t="s">
        <v>81</v>
      </c>
      <c r="B411" s="7" t="s">
        <v>135</v>
      </c>
      <c r="C411" s="7" t="s">
        <v>415</v>
      </c>
      <c r="D411" s="7" t="s">
        <v>237</v>
      </c>
      <c r="E411" s="7"/>
      <c r="F411" s="8"/>
      <c r="G411" s="9"/>
      <c r="H411" s="10">
        <f aca="true" t="shared" si="72" ref="H411:L412">H412</f>
        <v>7603.7</v>
      </c>
      <c r="I411" s="10">
        <f t="shared" si="72"/>
        <v>0</v>
      </c>
      <c r="J411" s="10">
        <f t="shared" si="72"/>
        <v>0</v>
      </c>
      <c r="K411" s="10">
        <f t="shared" si="72"/>
        <v>7989.4</v>
      </c>
      <c r="L411" s="10">
        <f t="shared" si="72"/>
        <v>7989.4</v>
      </c>
    </row>
    <row r="412" spans="1:12" ht="63" outlineLevel="5">
      <c r="A412" s="37" t="s">
        <v>451</v>
      </c>
      <c r="B412" s="7" t="s">
        <v>135</v>
      </c>
      <c r="C412" s="7" t="s">
        <v>415</v>
      </c>
      <c r="D412" s="7" t="s">
        <v>237</v>
      </c>
      <c r="E412" s="7" t="s">
        <v>353</v>
      </c>
      <c r="F412" s="8"/>
      <c r="G412" s="9"/>
      <c r="H412" s="10">
        <f>H413</f>
        <v>7603.7</v>
      </c>
      <c r="I412" s="10">
        <f t="shared" si="72"/>
        <v>0</v>
      </c>
      <c r="J412" s="10">
        <f t="shared" si="72"/>
        <v>0</v>
      </c>
      <c r="K412" s="10">
        <f t="shared" si="72"/>
        <v>7989.4</v>
      </c>
      <c r="L412" s="10">
        <f t="shared" si="72"/>
        <v>7989.4</v>
      </c>
    </row>
    <row r="413" spans="1:12" ht="15.75" outlineLevel="5">
      <c r="A413" s="37" t="s">
        <v>346</v>
      </c>
      <c r="B413" s="7" t="s">
        <v>135</v>
      </c>
      <c r="C413" s="7" t="s">
        <v>415</v>
      </c>
      <c r="D413" s="7" t="s">
        <v>237</v>
      </c>
      <c r="E413" s="7" t="s">
        <v>347</v>
      </c>
      <c r="F413" s="8"/>
      <c r="G413" s="9"/>
      <c r="H413" s="10">
        <f>H414</f>
        <v>7603.7</v>
      </c>
      <c r="I413" s="10">
        <f>I414</f>
        <v>0</v>
      </c>
      <c r="J413" s="10">
        <f>J414</f>
        <v>0</v>
      </c>
      <c r="K413" s="10">
        <f>K414</f>
        <v>7989.4</v>
      </c>
      <c r="L413" s="10">
        <f>L414</f>
        <v>7989.4</v>
      </c>
    </row>
    <row r="414" spans="1:12" ht="31.5" outlineLevel="6">
      <c r="A414" s="37" t="s">
        <v>351</v>
      </c>
      <c r="B414" s="7" t="s">
        <v>135</v>
      </c>
      <c r="C414" s="7" t="s">
        <v>415</v>
      </c>
      <c r="D414" s="7" t="s">
        <v>237</v>
      </c>
      <c r="E414" s="7" t="s">
        <v>352</v>
      </c>
      <c r="F414" s="8"/>
      <c r="G414" s="9"/>
      <c r="H414" s="10">
        <v>7603.7</v>
      </c>
      <c r="I414" s="11"/>
      <c r="J414" s="6"/>
      <c r="K414" s="10">
        <v>7989.4</v>
      </c>
      <c r="L414" s="10">
        <v>7989.4</v>
      </c>
    </row>
    <row r="415" spans="1:12" ht="94.5" outlineLevel="5">
      <c r="A415" s="37" t="s">
        <v>82</v>
      </c>
      <c r="B415" s="7" t="s">
        <v>135</v>
      </c>
      <c r="C415" s="7" t="s">
        <v>415</v>
      </c>
      <c r="D415" s="7" t="s">
        <v>238</v>
      </c>
      <c r="E415" s="7"/>
      <c r="F415" s="8"/>
      <c r="G415" s="9"/>
      <c r="H415" s="10">
        <f aca="true" t="shared" si="73" ref="H415:L416">H416</f>
        <v>17255.2</v>
      </c>
      <c r="I415" s="10">
        <f t="shared" si="73"/>
        <v>0</v>
      </c>
      <c r="J415" s="10">
        <f t="shared" si="73"/>
        <v>0</v>
      </c>
      <c r="K415" s="10">
        <f t="shared" si="73"/>
        <v>18134.9</v>
      </c>
      <c r="L415" s="10">
        <f t="shared" si="73"/>
        <v>18134.9</v>
      </c>
    </row>
    <row r="416" spans="1:12" ht="63" outlineLevel="5">
      <c r="A416" s="37" t="s">
        <v>451</v>
      </c>
      <c r="B416" s="7" t="s">
        <v>135</v>
      </c>
      <c r="C416" s="7" t="s">
        <v>415</v>
      </c>
      <c r="D416" s="7" t="s">
        <v>238</v>
      </c>
      <c r="E416" s="7" t="s">
        <v>353</v>
      </c>
      <c r="F416" s="8"/>
      <c r="G416" s="9"/>
      <c r="H416" s="10">
        <f>H417</f>
        <v>17255.2</v>
      </c>
      <c r="I416" s="10">
        <f t="shared" si="73"/>
        <v>0</v>
      </c>
      <c r="J416" s="10">
        <f t="shared" si="73"/>
        <v>0</v>
      </c>
      <c r="K416" s="10">
        <f t="shared" si="73"/>
        <v>18134.9</v>
      </c>
      <c r="L416" s="10">
        <f t="shared" si="73"/>
        <v>18134.9</v>
      </c>
    </row>
    <row r="417" spans="1:12" ht="15.75" outlineLevel="5">
      <c r="A417" s="37" t="s">
        <v>346</v>
      </c>
      <c r="B417" s="7" t="s">
        <v>135</v>
      </c>
      <c r="C417" s="7" t="s">
        <v>415</v>
      </c>
      <c r="D417" s="7" t="s">
        <v>238</v>
      </c>
      <c r="E417" s="7" t="s">
        <v>347</v>
      </c>
      <c r="F417" s="8"/>
      <c r="G417" s="9"/>
      <c r="H417" s="10">
        <f>H418</f>
        <v>17255.2</v>
      </c>
      <c r="I417" s="10">
        <f>I418</f>
        <v>0</v>
      </c>
      <c r="J417" s="10">
        <f>J418</f>
        <v>0</v>
      </c>
      <c r="K417" s="10">
        <f>K418</f>
        <v>18134.9</v>
      </c>
      <c r="L417" s="10">
        <f>L418</f>
        <v>18134.9</v>
      </c>
    </row>
    <row r="418" spans="1:12" ht="31.5" outlineLevel="6">
      <c r="A418" s="37" t="s">
        <v>351</v>
      </c>
      <c r="B418" s="7" t="s">
        <v>135</v>
      </c>
      <c r="C418" s="7" t="s">
        <v>415</v>
      </c>
      <c r="D418" s="7" t="s">
        <v>238</v>
      </c>
      <c r="E418" s="7" t="s">
        <v>352</v>
      </c>
      <c r="F418" s="8"/>
      <c r="G418" s="9"/>
      <c r="H418" s="10">
        <v>17255.2</v>
      </c>
      <c r="I418" s="11"/>
      <c r="J418" s="6"/>
      <c r="K418" s="10">
        <v>18134.9</v>
      </c>
      <c r="L418" s="10">
        <v>18134.9</v>
      </c>
    </row>
    <row r="419" spans="1:12" ht="78.75" outlineLevel="5">
      <c r="A419" s="37" t="s">
        <v>83</v>
      </c>
      <c r="B419" s="7" t="s">
        <v>135</v>
      </c>
      <c r="C419" s="7" t="s">
        <v>415</v>
      </c>
      <c r="D419" s="7" t="s">
        <v>239</v>
      </c>
      <c r="E419" s="7"/>
      <c r="F419" s="8"/>
      <c r="G419" s="9"/>
      <c r="H419" s="10">
        <f aca="true" t="shared" si="74" ref="H419:L420">H420</f>
        <v>8583.5</v>
      </c>
      <c r="I419" s="10">
        <f t="shared" si="74"/>
        <v>0</v>
      </c>
      <c r="J419" s="10">
        <f t="shared" si="74"/>
        <v>0</v>
      </c>
      <c r="K419" s="10">
        <f t="shared" si="74"/>
        <v>9016.5</v>
      </c>
      <c r="L419" s="10">
        <f t="shared" si="74"/>
        <v>9016.5</v>
      </c>
    </row>
    <row r="420" spans="1:12" ht="63" outlineLevel="5">
      <c r="A420" s="37" t="s">
        <v>451</v>
      </c>
      <c r="B420" s="7" t="s">
        <v>135</v>
      </c>
      <c r="C420" s="7" t="s">
        <v>415</v>
      </c>
      <c r="D420" s="7" t="s">
        <v>239</v>
      </c>
      <c r="E420" s="7" t="s">
        <v>353</v>
      </c>
      <c r="F420" s="8"/>
      <c r="G420" s="9"/>
      <c r="H420" s="10">
        <f>H421</f>
        <v>8583.5</v>
      </c>
      <c r="I420" s="10">
        <f t="shared" si="74"/>
        <v>0</v>
      </c>
      <c r="J420" s="10">
        <f t="shared" si="74"/>
        <v>0</v>
      </c>
      <c r="K420" s="10">
        <f t="shared" si="74"/>
        <v>9016.5</v>
      </c>
      <c r="L420" s="10">
        <f t="shared" si="74"/>
        <v>9016.5</v>
      </c>
    </row>
    <row r="421" spans="1:12" ht="15.75" outlineLevel="5">
      <c r="A421" s="37" t="s">
        <v>346</v>
      </c>
      <c r="B421" s="7" t="s">
        <v>135</v>
      </c>
      <c r="C421" s="7" t="s">
        <v>415</v>
      </c>
      <c r="D421" s="7" t="s">
        <v>239</v>
      </c>
      <c r="E421" s="7" t="s">
        <v>347</v>
      </c>
      <c r="F421" s="8"/>
      <c r="G421" s="9"/>
      <c r="H421" s="10">
        <f>H422</f>
        <v>8583.5</v>
      </c>
      <c r="I421" s="10">
        <f>I422</f>
        <v>0</v>
      </c>
      <c r="J421" s="10">
        <f>J422</f>
        <v>0</v>
      </c>
      <c r="K421" s="10">
        <f>K422</f>
        <v>9016.5</v>
      </c>
      <c r="L421" s="10">
        <f>L422</f>
        <v>9016.5</v>
      </c>
    </row>
    <row r="422" spans="1:12" ht="31.5" outlineLevel="6">
      <c r="A422" s="37" t="s">
        <v>351</v>
      </c>
      <c r="B422" s="7" t="s">
        <v>135</v>
      </c>
      <c r="C422" s="7" t="s">
        <v>415</v>
      </c>
      <c r="D422" s="7" t="s">
        <v>239</v>
      </c>
      <c r="E422" s="7" t="s">
        <v>352</v>
      </c>
      <c r="F422" s="8"/>
      <c r="G422" s="9"/>
      <c r="H422" s="10">
        <v>8583.5</v>
      </c>
      <c r="I422" s="11"/>
      <c r="J422" s="6"/>
      <c r="K422" s="10">
        <v>9016.5</v>
      </c>
      <c r="L422" s="10">
        <v>9016.5</v>
      </c>
    </row>
    <row r="423" spans="1:12" ht="94.5" outlineLevel="5">
      <c r="A423" s="37" t="s">
        <v>84</v>
      </c>
      <c r="B423" s="7" t="s">
        <v>135</v>
      </c>
      <c r="C423" s="7" t="s">
        <v>415</v>
      </c>
      <c r="D423" s="7" t="s">
        <v>240</v>
      </c>
      <c r="E423" s="7" t="s">
        <v>386</v>
      </c>
      <c r="F423" s="8"/>
      <c r="G423" s="9"/>
      <c r="H423" s="10">
        <f aca="true" t="shared" si="75" ref="H423:L424">H424</f>
        <v>14043.9</v>
      </c>
      <c r="I423" s="10">
        <f t="shared" si="75"/>
        <v>0</v>
      </c>
      <c r="J423" s="10">
        <f t="shared" si="75"/>
        <v>0</v>
      </c>
      <c r="K423" s="10">
        <f t="shared" si="75"/>
        <v>14752.8</v>
      </c>
      <c r="L423" s="10">
        <f t="shared" si="75"/>
        <v>14752.8</v>
      </c>
    </row>
    <row r="424" spans="1:12" ht="63" outlineLevel="5">
      <c r="A424" s="37" t="s">
        <v>451</v>
      </c>
      <c r="B424" s="7" t="s">
        <v>135</v>
      </c>
      <c r="C424" s="7" t="s">
        <v>415</v>
      </c>
      <c r="D424" s="7" t="s">
        <v>240</v>
      </c>
      <c r="E424" s="7" t="s">
        <v>353</v>
      </c>
      <c r="F424" s="8"/>
      <c r="G424" s="9"/>
      <c r="H424" s="10">
        <f>H425</f>
        <v>14043.9</v>
      </c>
      <c r="I424" s="10">
        <f t="shared" si="75"/>
        <v>0</v>
      </c>
      <c r="J424" s="10">
        <f t="shared" si="75"/>
        <v>0</v>
      </c>
      <c r="K424" s="10">
        <f t="shared" si="75"/>
        <v>14752.8</v>
      </c>
      <c r="L424" s="10">
        <f t="shared" si="75"/>
        <v>14752.8</v>
      </c>
    </row>
    <row r="425" spans="1:12" ht="15.75" outlineLevel="5">
      <c r="A425" s="37" t="s">
        <v>346</v>
      </c>
      <c r="B425" s="7" t="s">
        <v>135</v>
      </c>
      <c r="C425" s="7" t="s">
        <v>415</v>
      </c>
      <c r="D425" s="7" t="s">
        <v>240</v>
      </c>
      <c r="E425" s="7" t="s">
        <v>347</v>
      </c>
      <c r="F425" s="8"/>
      <c r="G425" s="9"/>
      <c r="H425" s="10">
        <f>H426</f>
        <v>14043.9</v>
      </c>
      <c r="I425" s="10">
        <f>I426</f>
        <v>0</v>
      </c>
      <c r="J425" s="10">
        <f>J426</f>
        <v>0</v>
      </c>
      <c r="K425" s="10">
        <f>K426</f>
        <v>14752.8</v>
      </c>
      <c r="L425" s="10">
        <f>L426</f>
        <v>14752.8</v>
      </c>
    </row>
    <row r="426" spans="1:12" ht="31.5" outlineLevel="6">
      <c r="A426" s="37" t="s">
        <v>351</v>
      </c>
      <c r="B426" s="7" t="s">
        <v>135</v>
      </c>
      <c r="C426" s="7" t="s">
        <v>415</v>
      </c>
      <c r="D426" s="7" t="s">
        <v>240</v>
      </c>
      <c r="E426" s="7" t="s">
        <v>352</v>
      </c>
      <c r="F426" s="8"/>
      <c r="G426" s="9"/>
      <c r="H426" s="10">
        <v>14043.9</v>
      </c>
      <c r="I426" s="11"/>
      <c r="J426" s="6"/>
      <c r="K426" s="10">
        <v>14752.8</v>
      </c>
      <c r="L426" s="10">
        <v>14752.8</v>
      </c>
    </row>
    <row r="427" spans="1:12" ht="78.75" outlineLevel="5">
      <c r="A427" s="37" t="s">
        <v>85</v>
      </c>
      <c r="B427" s="7" t="s">
        <v>135</v>
      </c>
      <c r="C427" s="7" t="s">
        <v>415</v>
      </c>
      <c r="D427" s="7" t="s">
        <v>251</v>
      </c>
      <c r="E427" s="7"/>
      <c r="F427" s="8"/>
      <c r="G427" s="9"/>
      <c r="H427" s="10">
        <f aca="true" t="shared" si="76" ref="H427:L428">H428</f>
        <v>8110.3</v>
      </c>
      <c r="I427" s="10">
        <f t="shared" si="76"/>
        <v>0</v>
      </c>
      <c r="J427" s="10">
        <f t="shared" si="76"/>
        <v>0</v>
      </c>
      <c r="K427" s="10">
        <f t="shared" si="76"/>
        <v>8520.2</v>
      </c>
      <c r="L427" s="10">
        <f t="shared" si="76"/>
        <v>8520.2</v>
      </c>
    </row>
    <row r="428" spans="1:12" ht="63" outlineLevel="5">
      <c r="A428" s="37" t="s">
        <v>451</v>
      </c>
      <c r="B428" s="7" t="s">
        <v>135</v>
      </c>
      <c r="C428" s="7" t="s">
        <v>415</v>
      </c>
      <c r="D428" s="7" t="s">
        <v>251</v>
      </c>
      <c r="E428" s="7" t="s">
        <v>353</v>
      </c>
      <c r="F428" s="8"/>
      <c r="G428" s="9"/>
      <c r="H428" s="10">
        <f>H429</f>
        <v>8110.3</v>
      </c>
      <c r="I428" s="10">
        <f t="shared" si="76"/>
        <v>0</v>
      </c>
      <c r="J428" s="10">
        <f t="shared" si="76"/>
        <v>0</v>
      </c>
      <c r="K428" s="10">
        <f t="shared" si="76"/>
        <v>8520.2</v>
      </c>
      <c r="L428" s="10">
        <f t="shared" si="76"/>
        <v>8520.2</v>
      </c>
    </row>
    <row r="429" spans="1:12" ht="15.75" outlineLevel="5">
      <c r="A429" s="37" t="s">
        <v>346</v>
      </c>
      <c r="B429" s="7" t="s">
        <v>135</v>
      </c>
      <c r="C429" s="7" t="s">
        <v>415</v>
      </c>
      <c r="D429" s="7" t="s">
        <v>251</v>
      </c>
      <c r="E429" s="7" t="s">
        <v>347</v>
      </c>
      <c r="F429" s="8"/>
      <c r="G429" s="9"/>
      <c r="H429" s="10">
        <f>H430</f>
        <v>8110.3</v>
      </c>
      <c r="I429" s="10">
        <f>I430</f>
        <v>0</v>
      </c>
      <c r="J429" s="10">
        <f>J430</f>
        <v>0</v>
      </c>
      <c r="K429" s="10">
        <f>K430</f>
        <v>8520.2</v>
      </c>
      <c r="L429" s="10">
        <f>L430</f>
        <v>8520.2</v>
      </c>
    </row>
    <row r="430" spans="1:12" ht="31.5" outlineLevel="6">
      <c r="A430" s="37" t="s">
        <v>351</v>
      </c>
      <c r="B430" s="7" t="s">
        <v>135</v>
      </c>
      <c r="C430" s="7" t="s">
        <v>415</v>
      </c>
      <c r="D430" s="7" t="s">
        <v>251</v>
      </c>
      <c r="E430" s="7" t="s">
        <v>352</v>
      </c>
      <c r="F430" s="8"/>
      <c r="G430" s="9"/>
      <c r="H430" s="10">
        <v>8110.3</v>
      </c>
      <c r="I430" s="11"/>
      <c r="J430" s="6"/>
      <c r="K430" s="10">
        <v>8520.2</v>
      </c>
      <c r="L430" s="10">
        <v>8520.2</v>
      </c>
    </row>
    <row r="431" spans="1:12" ht="78.75" outlineLevel="5">
      <c r="A431" s="37" t="s">
        <v>87</v>
      </c>
      <c r="B431" s="7" t="s">
        <v>135</v>
      </c>
      <c r="C431" s="7" t="s">
        <v>415</v>
      </c>
      <c r="D431" s="7" t="s">
        <v>252</v>
      </c>
      <c r="E431" s="7"/>
      <c r="F431" s="8"/>
      <c r="G431" s="9"/>
      <c r="H431" s="10">
        <f aca="true" t="shared" si="77" ref="H431:L432">H432</f>
        <v>7023.1</v>
      </c>
      <c r="I431" s="10">
        <f t="shared" si="77"/>
        <v>0</v>
      </c>
      <c r="J431" s="10">
        <f t="shared" si="77"/>
        <v>0</v>
      </c>
      <c r="K431" s="10">
        <f t="shared" si="77"/>
        <v>7384.6</v>
      </c>
      <c r="L431" s="10">
        <f t="shared" si="77"/>
        <v>7384.6</v>
      </c>
    </row>
    <row r="432" spans="1:12" ht="63" outlineLevel="5">
      <c r="A432" s="37" t="s">
        <v>451</v>
      </c>
      <c r="B432" s="7" t="s">
        <v>135</v>
      </c>
      <c r="C432" s="7" t="s">
        <v>415</v>
      </c>
      <c r="D432" s="7" t="s">
        <v>252</v>
      </c>
      <c r="E432" s="7" t="s">
        <v>353</v>
      </c>
      <c r="F432" s="8"/>
      <c r="G432" s="9"/>
      <c r="H432" s="10">
        <f>H433</f>
        <v>7023.1</v>
      </c>
      <c r="I432" s="10">
        <f t="shared" si="77"/>
        <v>0</v>
      </c>
      <c r="J432" s="10">
        <f t="shared" si="77"/>
        <v>0</v>
      </c>
      <c r="K432" s="10">
        <f t="shared" si="77"/>
        <v>7384.6</v>
      </c>
      <c r="L432" s="10">
        <f t="shared" si="77"/>
        <v>7384.6</v>
      </c>
    </row>
    <row r="433" spans="1:12" ht="15.75" outlineLevel="5">
      <c r="A433" s="37" t="s">
        <v>346</v>
      </c>
      <c r="B433" s="7" t="s">
        <v>135</v>
      </c>
      <c r="C433" s="7" t="s">
        <v>415</v>
      </c>
      <c r="D433" s="7" t="s">
        <v>252</v>
      </c>
      <c r="E433" s="7" t="s">
        <v>347</v>
      </c>
      <c r="F433" s="8"/>
      <c r="G433" s="9"/>
      <c r="H433" s="10">
        <f>H434</f>
        <v>7023.1</v>
      </c>
      <c r="I433" s="10">
        <f>I434</f>
        <v>0</v>
      </c>
      <c r="J433" s="10">
        <f>J434</f>
        <v>0</v>
      </c>
      <c r="K433" s="10">
        <f>K434</f>
        <v>7384.6</v>
      </c>
      <c r="L433" s="10">
        <f>L434</f>
        <v>7384.6</v>
      </c>
    </row>
    <row r="434" spans="1:12" ht="31.5" outlineLevel="6">
      <c r="A434" s="37" t="s">
        <v>351</v>
      </c>
      <c r="B434" s="7" t="s">
        <v>135</v>
      </c>
      <c r="C434" s="7" t="s">
        <v>415</v>
      </c>
      <c r="D434" s="7" t="s">
        <v>252</v>
      </c>
      <c r="E434" s="7" t="s">
        <v>352</v>
      </c>
      <c r="F434" s="8"/>
      <c r="G434" s="9"/>
      <c r="H434" s="10">
        <v>7023.1</v>
      </c>
      <c r="I434" s="11"/>
      <c r="J434" s="6"/>
      <c r="K434" s="10">
        <v>7384.6</v>
      </c>
      <c r="L434" s="10">
        <v>7384.6</v>
      </c>
    </row>
    <row r="435" spans="1:12" ht="94.5" outlineLevel="5">
      <c r="A435" s="37" t="s">
        <v>88</v>
      </c>
      <c r="B435" s="7" t="s">
        <v>135</v>
      </c>
      <c r="C435" s="7" t="s">
        <v>415</v>
      </c>
      <c r="D435" s="7" t="s">
        <v>253</v>
      </c>
      <c r="E435" s="7"/>
      <c r="F435" s="8"/>
      <c r="G435" s="9"/>
      <c r="H435" s="10">
        <f aca="true" t="shared" si="78" ref="H435:L436">H436</f>
        <v>12864.6</v>
      </c>
      <c r="I435" s="10">
        <f t="shared" si="78"/>
        <v>0</v>
      </c>
      <c r="J435" s="10">
        <f t="shared" si="78"/>
        <v>0</v>
      </c>
      <c r="K435" s="10">
        <f t="shared" si="78"/>
        <v>13526.6</v>
      </c>
      <c r="L435" s="10">
        <f t="shared" si="78"/>
        <v>13526.6</v>
      </c>
    </row>
    <row r="436" spans="1:12" ht="63" outlineLevel="5">
      <c r="A436" s="37" t="s">
        <v>451</v>
      </c>
      <c r="B436" s="7" t="s">
        <v>135</v>
      </c>
      <c r="C436" s="7" t="s">
        <v>415</v>
      </c>
      <c r="D436" s="7" t="s">
        <v>253</v>
      </c>
      <c r="E436" s="7" t="s">
        <v>353</v>
      </c>
      <c r="F436" s="8"/>
      <c r="G436" s="9"/>
      <c r="H436" s="10">
        <f>H437</f>
        <v>12864.6</v>
      </c>
      <c r="I436" s="10">
        <f t="shared" si="78"/>
        <v>0</v>
      </c>
      <c r="J436" s="10">
        <f t="shared" si="78"/>
        <v>0</v>
      </c>
      <c r="K436" s="10">
        <f t="shared" si="78"/>
        <v>13526.6</v>
      </c>
      <c r="L436" s="10">
        <f t="shared" si="78"/>
        <v>13526.6</v>
      </c>
    </row>
    <row r="437" spans="1:12" ht="15.75" outlineLevel="5">
      <c r="A437" s="37" t="s">
        <v>346</v>
      </c>
      <c r="B437" s="7" t="s">
        <v>135</v>
      </c>
      <c r="C437" s="7" t="s">
        <v>415</v>
      </c>
      <c r="D437" s="7" t="s">
        <v>253</v>
      </c>
      <c r="E437" s="7" t="s">
        <v>347</v>
      </c>
      <c r="F437" s="8"/>
      <c r="G437" s="9"/>
      <c r="H437" s="10">
        <f>H438</f>
        <v>12864.6</v>
      </c>
      <c r="I437" s="10">
        <f>I438</f>
        <v>0</v>
      </c>
      <c r="J437" s="10">
        <f>J438</f>
        <v>0</v>
      </c>
      <c r="K437" s="10">
        <f>K438</f>
        <v>13526.6</v>
      </c>
      <c r="L437" s="10">
        <f>L438</f>
        <v>13526.6</v>
      </c>
    </row>
    <row r="438" spans="1:12" ht="31.5" outlineLevel="6">
      <c r="A438" s="37" t="s">
        <v>351</v>
      </c>
      <c r="B438" s="7" t="s">
        <v>135</v>
      </c>
      <c r="C438" s="7" t="s">
        <v>415</v>
      </c>
      <c r="D438" s="7" t="s">
        <v>253</v>
      </c>
      <c r="E438" s="7" t="s">
        <v>352</v>
      </c>
      <c r="F438" s="8"/>
      <c r="G438" s="9"/>
      <c r="H438" s="10">
        <v>12864.6</v>
      </c>
      <c r="I438" s="11"/>
      <c r="J438" s="6"/>
      <c r="K438" s="10">
        <v>13526.6</v>
      </c>
      <c r="L438" s="10">
        <v>13526.6</v>
      </c>
    </row>
    <row r="439" spans="1:12" ht="78.75" outlineLevel="5">
      <c r="A439" s="37" t="s">
        <v>89</v>
      </c>
      <c r="B439" s="7" t="s">
        <v>135</v>
      </c>
      <c r="C439" s="7" t="s">
        <v>415</v>
      </c>
      <c r="D439" s="7" t="s">
        <v>254</v>
      </c>
      <c r="E439" s="7"/>
      <c r="F439" s="8"/>
      <c r="G439" s="9"/>
      <c r="H439" s="10">
        <f aca="true" t="shared" si="79" ref="H439:L440">H440</f>
        <v>9730.8</v>
      </c>
      <c r="I439" s="10">
        <f t="shared" si="79"/>
        <v>0</v>
      </c>
      <c r="J439" s="10">
        <f t="shared" si="79"/>
        <v>0</v>
      </c>
      <c r="K439" s="10">
        <f t="shared" si="79"/>
        <v>10223.9</v>
      </c>
      <c r="L439" s="10">
        <f t="shared" si="79"/>
        <v>10223.9</v>
      </c>
    </row>
    <row r="440" spans="1:12" ht="63" outlineLevel="5">
      <c r="A440" s="37" t="s">
        <v>451</v>
      </c>
      <c r="B440" s="7" t="s">
        <v>135</v>
      </c>
      <c r="C440" s="7" t="s">
        <v>415</v>
      </c>
      <c r="D440" s="7" t="s">
        <v>254</v>
      </c>
      <c r="E440" s="7" t="s">
        <v>353</v>
      </c>
      <c r="F440" s="8"/>
      <c r="G440" s="9"/>
      <c r="H440" s="10">
        <f>H441</f>
        <v>9730.8</v>
      </c>
      <c r="I440" s="10">
        <f t="shared" si="79"/>
        <v>0</v>
      </c>
      <c r="J440" s="10">
        <f t="shared" si="79"/>
        <v>0</v>
      </c>
      <c r="K440" s="10">
        <f t="shared" si="79"/>
        <v>10223.9</v>
      </c>
      <c r="L440" s="10">
        <f t="shared" si="79"/>
        <v>10223.9</v>
      </c>
    </row>
    <row r="441" spans="1:12" ht="15.75" outlineLevel="5">
      <c r="A441" s="37" t="s">
        <v>346</v>
      </c>
      <c r="B441" s="7" t="s">
        <v>135</v>
      </c>
      <c r="C441" s="7" t="s">
        <v>415</v>
      </c>
      <c r="D441" s="7" t="s">
        <v>254</v>
      </c>
      <c r="E441" s="7" t="s">
        <v>347</v>
      </c>
      <c r="F441" s="8"/>
      <c r="G441" s="9"/>
      <c r="H441" s="10">
        <f>H442</f>
        <v>9730.8</v>
      </c>
      <c r="I441" s="10">
        <f>I442</f>
        <v>0</v>
      </c>
      <c r="J441" s="10">
        <f>J442</f>
        <v>0</v>
      </c>
      <c r="K441" s="10">
        <f>K442</f>
        <v>10223.9</v>
      </c>
      <c r="L441" s="10">
        <f>L442</f>
        <v>10223.9</v>
      </c>
    </row>
    <row r="442" spans="1:12" ht="31.5" outlineLevel="6">
      <c r="A442" s="37" t="s">
        <v>351</v>
      </c>
      <c r="B442" s="7" t="s">
        <v>135</v>
      </c>
      <c r="C442" s="7" t="s">
        <v>415</v>
      </c>
      <c r="D442" s="7" t="s">
        <v>254</v>
      </c>
      <c r="E442" s="7" t="s">
        <v>352</v>
      </c>
      <c r="F442" s="8"/>
      <c r="G442" s="9"/>
      <c r="H442" s="10">
        <v>9730.8</v>
      </c>
      <c r="I442" s="11"/>
      <c r="J442" s="6"/>
      <c r="K442" s="10">
        <v>10223.9</v>
      </c>
      <c r="L442" s="10">
        <v>10223.9</v>
      </c>
    </row>
    <row r="443" spans="1:12" ht="78.75" outlineLevel="5">
      <c r="A443" s="37" t="s">
        <v>90</v>
      </c>
      <c r="B443" s="7" t="s">
        <v>135</v>
      </c>
      <c r="C443" s="7" t="s">
        <v>415</v>
      </c>
      <c r="D443" s="7" t="s">
        <v>255</v>
      </c>
      <c r="E443" s="7"/>
      <c r="F443" s="8"/>
      <c r="G443" s="9"/>
      <c r="H443" s="10">
        <f>H444</f>
        <v>8247.4</v>
      </c>
      <c r="I443" s="10">
        <f>I444</f>
        <v>0</v>
      </c>
      <c r="J443" s="10">
        <f>J444</f>
        <v>0</v>
      </c>
      <c r="K443" s="10">
        <f>K444</f>
        <v>8665.7</v>
      </c>
      <c r="L443" s="10">
        <f>L444</f>
        <v>8665.7</v>
      </c>
    </row>
    <row r="444" spans="1:12" ht="63" outlineLevel="5">
      <c r="A444" s="37" t="s">
        <v>451</v>
      </c>
      <c r="B444" s="7" t="s">
        <v>135</v>
      </c>
      <c r="C444" s="7" t="s">
        <v>415</v>
      </c>
      <c r="D444" s="7" t="s">
        <v>255</v>
      </c>
      <c r="E444" s="7" t="s">
        <v>353</v>
      </c>
      <c r="F444" s="8"/>
      <c r="G444" s="9"/>
      <c r="H444" s="10">
        <f>H445</f>
        <v>8247.4</v>
      </c>
      <c r="I444" s="10">
        <f>I446</f>
        <v>0</v>
      </c>
      <c r="J444" s="10">
        <f>J446</f>
        <v>0</v>
      </c>
      <c r="K444" s="10">
        <f>K446</f>
        <v>8665.7</v>
      </c>
      <c r="L444" s="10">
        <f>L446</f>
        <v>8665.7</v>
      </c>
    </row>
    <row r="445" spans="1:12" ht="15.75" outlineLevel="5">
      <c r="A445" s="37" t="s">
        <v>346</v>
      </c>
      <c r="B445" s="7" t="s">
        <v>135</v>
      </c>
      <c r="C445" s="7" t="s">
        <v>415</v>
      </c>
      <c r="D445" s="7" t="s">
        <v>255</v>
      </c>
      <c r="E445" s="7" t="s">
        <v>347</v>
      </c>
      <c r="F445" s="8"/>
      <c r="G445" s="9"/>
      <c r="H445" s="10">
        <f>H446</f>
        <v>8247.4</v>
      </c>
      <c r="I445" s="10">
        <f>I446</f>
        <v>0</v>
      </c>
      <c r="J445" s="10">
        <f>J446</f>
        <v>0</v>
      </c>
      <c r="K445" s="10">
        <f>K446</f>
        <v>8665.7</v>
      </c>
      <c r="L445" s="10">
        <f>L446</f>
        <v>8665.7</v>
      </c>
    </row>
    <row r="446" spans="1:12" ht="31.5" outlineLevel="6">
      <c r="A446" s="37" t="s">
        <v>351</v>
      </c>
      <c r="B446" s="7" t="s">
        <v>135</v>
      </c>
      <c r="C446" s="7" t="s">
        <v>415</v>
      </c>
      <c r="D446" s="7" t="s">
        <v>255</v>
      </c>
      <c r="E446" s="7" t="s">
        <v>352</v>
      </c>
      <c r="F446" s="8"/>
      <c r="G446" s="9"/>
      <c r="H446" s="10">
        <v>8247.4</v>
      </c>
      <c r="I446" s="11"/>
      <c r="J446" s="6"/>
      <c r="K446" s="10">
        <v>8665.7</v>
      </c>
      <c r="L446" s="10">
        <v>8665.7</v>
      </c>
    </row>
    <row r="447" spans="1:12" ht="78.75" outlineLevel="5">
      <c r="A447" s="37" t="s">
        <v>91</v>
      </c>
      <c r="B447" s="7" t="s">
        <v>135</v>
      </c>
      <c r="C447" s="7" t="s">
        <v>415</v>
      </c>
      <c r="D447" s="7" t="s">
        <v>256</v>
      </c>
      <c r="E447" s="7"/>
      <c r="F447" s="8"/>
      <c r="G447" s="9"/>
      <c r="H447" s="10">
        <f aca="true" t="shared" si="80" ref="H447:L448">H448</f>
        <v>14358.4</v>
      </c>
      <c r="I447" s="10">
        <f t="shared" si="80"/>
        <v>0</v>
      </c>
      <c r="J447" s="10">
        <f t="shared" si="80"/>
        <v>0</v>
      </c>
      <c r="K447" s="10">
        <f t="shared" si="80"/>
        <v>15084.5</v>
      </c>
      <c r="L447" s="10">
        <f t="shared" si="80"/>
        <v>15084.5</v>
      </c>
    </row>
    <row r="448" spans="1:12" ht="63" outlineLevel="5">
      <c r="A448" s="37" t="s">
        <v>451</v>
      </c>
      <c r="B448" s="7" t="s">
        <v>135</v>
      </c>
      <c r="C448" s="7" t="s">
        <v>415</v>
      </c>
      <c r="D448" s="7" t="s">
        <v>256</v>
      </c>
      <c r="E448" s="7" t="s">
        <v>353</v>
      </c>
      <c r="F448" s="8"/>
      <c r="G448" s="9"/>
      <c r="H448" s="10">
        <f>H449</f>
        <v>14358.4</v>
      </c>
      <c r="I448" s="10">
        <f t="shared" si="80"/>
        <v>0</v>
      </c>
      <c r="J448" s="10">
        <f t="shared" si="80"/>
        <v>0</v>
      </c>
      <c r="K448" s="10">
        <f t="shared" si="80"/>
        <v>15084.5</v>
      </c>
      <c r="L448" s="10">
        <f t="shared" si="80"/>
        <v>15084.5</v>
      </c>
    </row>
    <row r="449" spans="1:12" ht="15.75" outlineLevel="5">
      <c r="A449" s="37" t="s">
        <v>346</v>
      </c>
      <c r="B449" s="7" t="s">
        <v>135</v>
      </c>
      <c r="C449" s="7" t="s">
        <v>415</v>
      </c>
      <c r="D449" s="7" t="s">
        <v>256</v>
      </c>
      <c r="E449" s="7" t="s">
        <v>347</v>
      </c>
      <c r="F449" s="8"/>
      <c r="G449" s="9"/>
      <c r="H449" s="10">
        <f>H450</f>
        <v>14358.4</v>
      </c>
      <c r="I449" s="10">
        <f>I450</f>
        <v>0</v>
      </c>
      <c r="J449" s="10">
        <f>J450</f>
        <v>0</v>
      </c>
      <c r="K449" s="10">
        <f>K450</f>
        <v>15084.5</v>
      </c>
      <c r="L449" s="10">
        <f>L450</f>
        <v>15084.5</v>
      </c>
    </row>
    <row r="450" spans="1:12" ht="31.5" outlineLevel="6">
      <c r="A450" s="37" t="s">
        <v>351</v>
      </c>
      <c r="B450" s="7" t="s">
        <v>135</v>
      </c>
      <c r="C450" s="7" t="s">
        <v>415</v>
      </c>
      <c r="D450" s="7" t="s">
        <v>256</v>
      </c>
      <c r="E450" s="7" t="s">
        <v>352</v>
      </c>
      <c r="F450" s="8"/>
      <c r="G450" s="9"/>
      <c r="H450" s="10">
        <v>14358.4</v>
      </c>
      <c r="I450" s="11"/>
      <c r="J450" s="6"/>
      <c r="K450" s="10">
        <v>15084.5</v>
      </c>
      <c r="L450" s="10">
        <v>15084.5</v>
      </c>
    </row>
    <row r="451" spans="1:12" ht="173.25" outlineLevel="6">
      <c r="A451" s="37" t="s">
        <v>48</v>
      </c>
      <c r="B451" s="7" t="s">
        <v>135</v>
      </c>
      <c r="C451" s="7" t="s">
        <v>415</v>
      </c>
      <c r="D451" s="7" t="s">
        <v>208</v>
      </c>
      <c r="E451" s="7"/>
      <c r="F451" s="8"/>
      <c r="G451" s="9"/>
      <c r="H451" s="10">
        <f aca="true" t="shared" si="81" ref="H451:L452">H452</f>
        <v>182</v>
      </c>
      <c r="I451" s="10">
        <f t="shared" si="81"/>
        <v>0</v>
      </c>
      <c r="J451" s="10">
        <f t="shared" si="81"/>
        <v>0</v>
      </c>
      <c r="K451" s="10">
        <f t="shared" si="81"/>
        <v>182</v>
      </c>
      <c r="L451" s="10">
        <f t="shared" si="81"/>
        <v>182</v>
      </c>
    </row>
    <row r="452" spans="1:12" ht="31.5" outlineLevel="6">
      <c r="A452" s="37" t="s">
        <v>389</v>
      </c>
      <c r="B452" s="7" t="s">
        <v>135</v>
      </c>
      <c r="C452" s="7" t="s">
        <v>415</v>
      </c>
      <c r="D452" s="7" t="s">
        <v>208</v>
      </c>
      <c r="E452" s="7" t="s">
        <v>375</v>
      </c>
      <c r="F452" s="8"/>
      <c r="G452" s="9"/>
      <c r="H452" s="10">
        <f>H453</f>
        <v>182</v>
      </c>
      <c r="I452" s="10">
        <f t="shared" si="81"/>
        <v>0</v>
      </c>
      <c r="J452" s="10">
        <f t="shared" si="81"/>
        <v>0</v>
      </c>
      <c r="K452" s="10">
        <f t="shared" si="81"/>
        <v>182</v>
      </c>
      <c r="L452" s="10">
        <f t="shared" si="81"/>
        <v>182</v>
      </c>
    </row>
    <row r="453" spans="1:12" ht="47.25" outlineLevel="6">
      <c r="A453" s="37" t="s">
        <v>348</v>
      </c>
      <c r="B453" s="7" t="s">
        <v>135</v>
      </c>
      <c r="C453" s="7" t="s">
        <v>415</v>
      </c>
      <c r="D453" s="7" t="s">
        <v>208</v>
      </c>
      <c r="E453" s="7" t="s">
        <v>345</v>
      </c>
      <c r="F453" s="8"/>
      <c r="G453" s="9"/>
      <c r="H453" s="10">
        <f>H454</f>
        <v>182</v>
      </c>
      <c r="I453" s="10">
        <f>I454</f>
        <v>0</v>
      </c>
      <c r="J453" s="10">
        <f>J454</f>
        <v>0</v>
      </c>
      <c r="K453" s="10">
        <f>K454</f>
        <v>182</v>
      </c>
      <c r="L453" s="10">
        <f>L454</f>
        <v>182</v>
      </c>
    </row>
    <row r="454" spans="1:12" ht="63" outlineLevel="6">
      <c r="A454" s="37" t="s">
        <v>376</v>
      </c>
      <c r="B454" s="7" t="s">
        <v>135</v>
      </c>
      <c r="C454" s="7" t="s">
        <v>415</v>
      </c>
      <c r="D454" s="7" t="s">
        <v>208</v>
      </c>
      <c r="E454" s="7" t="s">
        <v>365</v>
      </c>
      <c r="F454" s="8"/>
      <c r="G454" s="9"/>
      <c r="H454" s="10">
        <v>182</v>
      </c>
      <c r="I454" s="11"/>
      <c r="J454" s="6"/>
      <c r="K454" s="10">
        <v>182</v>
      </c>
      <c r="L454" s="10">
        <v>182</v>
      </c>
    </row>
    <row r="455" spans="1:12" ht="47.25" outlineLevel="2">
      <c r="A455" s="37" t="s">
        <v>92</v>
      </c>
      <c r="B455" s="1" t="s">
        <v>135</v>
      </c>
      <c r="C455" s="1" t="s">
        <v>401</v>
      </c>
      <c r="D455" s="1"/>
      <c r="E455" s="1"/>
      <c r="F455" s="2"/>
      <c r="G455" s="3"/>
      <c r="H455" s="4">
        <f>H456</f>
        <v>196.99999999999997</v>
      </c>
      <c r="I455" s="5"/>
      <c r="J455" s="6">
        <v>197000</v>
      </c>
      <c r="K455" s="4">
        <f aca="true" t="shared" si="82" ref="K455:L458">K456</f>
        <v>196.99999999999997</v>
      </c>
      <c r="L455" s="4">
        <f t="shared" si="82"/>
        <v>196.99999999999997</v>
      </c>
    </row>
    <row r="456" spans="1:12" ht="31.5" outlineLevel="3">
      <c r="A456" s="37" t="s">
        <v>93</v>
      </c>
      <c r="B456" s="7" t="s">
        <v>135</v>
      </c>
      <c r="C456" s="7" t="s">
        <v>401</v>
      </c>
      <c r="D456" s="7" t="s">
        <v>265</v>
      </c>
      <c r="E456" s="7"/>
      <c r="F456" s="8"/>
      <c r="G456" s="9"/>
      <c r="H456" s="10">
        <f>H457</f>
        <v>196.99999999999997</v>
      </c>
      <c r="I456" s="11"/>
      <c r="J456" s="6">
        <v>197000</v>
      </c>
      <c r="K456" s="10">
        <f t="shared" si="82"/>
        <v>196.99999999999997</v>
      </c>
      <c r="L456" s="10">
        <f t="shared" si="82"/>
        <v>196.99999999999997</v>
      </c>
    </row>
    <row r="457" spans="1:12" ht="63" outlineLevel="3">
      <c r="A457" s="37" t="s">
        <v>94</v>
      </c>
      <c r="B457" s="7" t="s">
        <v>135</v>
      </c>
      <c r="C457" s="7" t="s">
        <v>401</v>
      </c>
      <c r="D457" s="7" t="s">
        <v>266</v>
      </c>
      <c r="E457" s="7"/>
      <c r="F457" s="8"/>
      <c r="G457" s="9"/>
      <c r="H457" s="10">
        <f>H458</f>
        <v>196.99999999999997</v>
      </c>
      <c r="I457" s="11"/>
      <c r="J457" s="6">
        <v>197000</v>
      </c>
      <c r="K457" s="10">
        <f t="shared" si="82"/>
        <v>196.99999999999997</v>
      </c>
      <c r="L457" s="10">
        <f t="shared" si="82"/>
        <v>196.99999999999997</v>
      </c>
    </row>
    <row r="458" spans="1:12" ht="63" outlineLevel="3">
      <c r="A458" s="37" t="s">
        <v>335</v>
      </c>
      <c r="B458" s="7" t="s">
        <v>135</v>
      </c>
      <c r="C458" s="7" t="s">
        <v>401</v>
      </c>
      <c r="D458" s="7" t="s">
        <v>266</v>
      </c>
      <c r="E458" s="7" t="s">
        <v>353</v>
      </c>
      <c r="F458" s="8"/>
      <c r="G458" s="9"/>
      <c r="H458" s="10">
        <f>H459</f>
        <v>196.99999999999997</v>
      </c>
      <c r="I458" s="10">
        <f>I459</f>
        <v>0</v>
      </c>
      <c r="J458" s="10">
        <f>J459</f>
        <v>0</v>
      </c>
      <c r="K458" s="10">
        <f t="shared" si="82"/>
        <v>196.99999999999997</v>
      </c>
      <c r="L458" s="10">
        <f t="shared" si="82"/>
        <v>196.99999999999997</v>
      </c>
    </row>
    <row r="459" spans="1:12" ht="15.75" outlineLevel="3">
      <c r="A459" s="37" t="s">
        <v>346</v>
      </c>
      <c r="B459" s="7" t="s">
        <v>135</v>
      </c>
      <c r="C459" s="7" t="s">
        <v>401</v>
      </c>
      <c r="D459" s="7" t="s">
        <v>266</v>
      </c>
      <c r="E459" s="7" t="s">
        <v>347</v>
      </c>
      <c r="F459" s="8"/>
      <c r="G459" s="9"/>
      <c r="H459" s="10">
        <f>H460</f>
        <v>196.99999999999997</v>
      </c>
      <c r="I459" s="10">
        <f>I460</f>
        <v>0</v>
      </c>
      <c r="J459" s="10">
        <f>J460</f>
        <v>0</v>
      </c>
      <c r="K459" s="10">
        <f>K460</f>
        <v>196.99999999999997</v>
      </c>
      <c r="L459" s="10">
        <f>L460</f>
        <v>196.99999999999997</v>
      </c>
    </row>
    <row r="460" spans="1:12" ht="94.5" outlineLevel="3">
      <c r="A460" s="37" t="s">
        <v>378</v>
      </c>
      <c r="B460" s="7" t="s">
        <v>135</v>
      </c>
      <c r="C460" s="7" t="s">
        <v>401</v>
      </c>
      <c r="D460" s="7" t="s">
        <v>266</v>
      </c>
      <c r="E460" s="7" t="s">
        <v>302</v>
      </c>
      <c r="F460" s="8"/>
      <c r="G460" s="9"/>
      <c r="H460" s="10">
        <f>H464+H468+H472+H476+H480+H484+H488+H492+H496+H500+H504</f>
        <v>196.99999999999997</v>
      </c>
      <c r="I460" s="10">
        <f>I464+I468+I472+I476+I480+I484+I488+I492+I496+I500+I504</f>
        <v>0</v>
      </c>
      <c r="J460" s="10">
        <f>J464+J468+J472+J476+J480+J484+J488+J492+J496+J500+J504</f>
        <v>0</v>
      </c>
      <c r="K460" s="10">
        <f>K464+K468+K472+K476+K480+K484+K488+K492+K496+K500+K504</f>
        <v>196.99999999999997</v>
      </c>
      <c r="L460" s="10">
        <f>L464+L468+L472+L476+L480+L484+L488+L492+L496+L500+L504</f>
        <v>196.99999999999997</v>
      </c>
    </row>
    <row r="461" spans="1:12" ht="31.5" outlineLevel="4">
      <c r="A461" s="37" t="s">
        <v>95</v>
      </c>
      <c r="B461" s="7" t="s">
        <v>135</v>
      </c>
      <c r="C461" s="7" t="s">
        <v>401</v>
      </c>
      <c r="D461" s="7" t="s">
        <v>266</v>
      </c>
      <c r="E461" s="7"/>
      <c r="F461" s="8"/>
      <c r="G461" s="9"/>
      <c r="H461" s="10">
        <f>H462</f>
        <v>24.9</v>
      </c>
      <c r="I461" s="11"/>
      <c r="J461" s="6">
        <v>197000</v>
      </c>
      <c r="K461" s="10">
        <f>K462</f>
        <v>24.9</v>
      </c>
      <c r="L461" s="10">
        <f>L462</f>
        <v>24.9</v>
      </c>
    </row>
    <row r="462" spans="1:12" ht="63" outlineLevel="6">
      <c r="A462" s="37" t="s">
        <v>451</v>
      </c>
      <c r="B462" s="7" t="s">
        <v>135</v>
      </c>
      <c r="C462" s="7" t="s">
        <v>401</v>
      </c>
      <c r="D462" s="7" t="s">
        <v>266</v>
      </c>
      <c r="E462" s="7" t="s">
        <v>353</v>
      </c>
      <c r="F462" s="8"/>
      <c r="G462" s="9"/>
      <c r="H462" s="10">
        <f>H463</f>
        <v>24.9</v>
      </c>
      <c r="I462" s="10">
        <f>I464</f>
        <v>0</v>
      </c>
      <c r="J462" s="10">
        <f>J464</f>
        <v>0</v>
      </c>
      <c r="K462" s="10">
        <f>K464</f>
        <v>24.9</v>
      </c>
      <c r="L462" s="10">
        <f>L464</f>
        <v>24.9</v>
      </c>
    </row>
    <row r="463" spans="1:12" ht="15.75" outlineLevel="6">
      <c r="A463" s="37" t="s">
        <v>346</v>
      </c>
      <c r="B463" s="7" t="s">
        <v>135</v>
      </c>
      <c r="C463" s="7" t="s">
        <v>401</v>
      </c>
      <c r="D463" s="7" t="s">
        <v>266</v>
      </c>
      <c r="E463" s="7" t="s">
        <v>347</v>
      </c>
      <c r="F463" s="8"/>
      <c r="G463" s="9"/>
      <c r="H463" s="10">
        <f>H464</f>
        <v>24.9</v>
      </c>
      <c r="I463" s="12"/>
      <c r="J463" s="20"/>
      <c r="K463" s="10"/>
      <c r="L463" s="10"/>
    </row>
    <row r="464" spans="1:12" ht="78.75" outlineLevel="6">
      <c r="A464" s="37" t="s">
        <v>452</v>
      </c>
      <c r="B464" s="7" t="s">
        <v>135</v>
      </c>
      <c r="C464" s="7" t="s">
        <v>401</v>
      </c>
      <c r="D464" s="7" t="s">
        <v>266</v>
      </c>
      <c r="E464" s="7" t="s">
        <v>302</v>
      </c>
      <c r="F464" s="8"/>
      <c r="G464" s="9"/>
      <c r="H464" s="10">
        <v>24.9</v>
      </c>
      <c r="I464" s="11"/>
      <c r="J464" s="6"/>
      <c r="K464" s="10">
        <v>24.9</v>
      </c>
      <c r="L464" s="10">
        <v>24.9</v>
      </c>
    </row>
    <row r="465" spans="1:12" ht="47.25" outlineLevel="5">
      <c r="A465" s="37" t="s">
        <v>96</v>
      </c>
      <c r="B465" s="7" t="s">
        <v>135</v>
      </c>
      <c r="C465" s="7" t="s">
        <v>401</v>
      </c>
      <c r="D465" s="7" t="s">
        <v>267</v>
      </c>
      <c r="E465" s="7"/>
      <c r="F465" s="8"/>
      <c r="G465" s="9"/>
      <c r="H465" s="10">
        <f>H466</f>
        <v>28.5</v>
      </c>
      <c r="I465" s="11"/>
      <c r="J465" s="6">
        <v>28500</v>
      </c>
      <c r="K465" s="10">
        <f aca="true" t="shared" si="83" ref="K465:L467">K466</f>
        <v>28.5</v>
      </c>
      <c r="L465" s="10">
        <f t="shared" si="83"/>
        <v>28.5</v>
      </c>
    </row>
    <row r="466" spans="1:12" ht="63" outlineLevel="6">
      <c r="A466" s="37" t="s">
        <v>451</v>
      </c>
      <c r="B466" s="7" t="s">
        <v>135</v>
      </c>
      <c r="C466" s="7" t="s">
        <v>401</v>
      </c>
      <c r="D466" s="7" t="s">
        <v>267</v>
      </c>
      <c r="E466" s="7" t="s">
        <v>353</v>
      </c>
      <c r="F466" s="8"/>
      <c r="G466" s="9"/>
      <c r="H466" s="10">
        <f>H467</f>
        <v>28.5</v>
      </c>
      <c r="I466" s="10">
        <f>I467</f>
        <v>0</v>
      </c>
      <c r="J466" s="10">
        <f>J467</f>
        <v>0</v>
      </c>
      <c r="K466" s="10">
        <f t="shared" si="83"/>
        <v>28.5</v>
      </c>
      <c r="L466" s="10">
        <f t="shared" si="83"/>
        <v>28.5</v>
      </c>
    </row>
    <row r="467" spans="1:12" ht="15.75" outlineLevel="6">
      <c r="A467" s="37" t="s">
        <v>346</v>
      </c>
      <c r="B467" s="7" t="s">
        <v>135</v>
      </c>
      <c r="C467" s="7" t="s">
        <v>401</v>
      </c>
      <c r="D467" s="7" t="s">
        <v>267</v>
      </c>
      <c r="E467" s="7" t="s">
        <v>347</v>
      </c>
      <c r="F467" s="8"/>
      <c r="G467" s="9"/>
      <c r="H467" s="10">
        <f>H468</f>
        <v>28.5</v>
      </c>
      <c r="I467" s="10">
        <f>I468</f>
        <v>0</v>
      </c>
      <c r="J467" s="10">
        <f>J468</f>
        <v>0</v>
      </c>
      <c r="K467" s="10">
        <f t="shared" si="83"/>
        <v>28.5</v>
      </c>
      <c r="L467" s="10">
        <f t="shared" si="83"/>
        <v>28.5</v>
      </c>
    </row>
    <row r="468" spans="1:12" ht="78.75" outlineLevel="6">
      <c r="A468" s="37" t="s">
        <v>452</v>
      </c>
      <c r="B468" s="7" t="s">
        <v>135</v>
      </c>
      <c r="C468" s="7" t="s">
        <v>401</v>
      </c>
      <c r="D468" s="7" t="s">
        <v>267</v>
      </c>
      <c r="E468" s="7" t="s">
        <v>302</v>
      </c>
      <c r="F468" s="8"/>
      <c r="G468" s="9"/>
      <c r="H468" s="10">
        <v>28.5</v>
      </c>
      <c r="I468" s="11"/>
      <c r="J468" s="6"/>
      <c r="K468" s="10">
        <v>28.5</v>
      </c>
      <c r="L468" s="10">
        <v>28.5</v>
      </c>
    </row>
    <row r="469" spans="1:12" ht="47.25" outlineLevel="5">
      <c r="A469" s="37" t="s">
        <v>97</v>
      </c>
      <c r="B469" s="7" t="s">
        <v>135</v>
      </c>
      <c r="C469" s="7" t="s">
        <v>401</v>
      </c>
      <c r="D469" s="7" t="s">
        <v>268</v>
      </c>
      <c r="E469" s="7"/>
      <c r="F469" s="8"/>
      <c r="G469" s="9"/>
      <c r="H469" s="10">
        <f>H470</f>
        <v>18</v>
      </c>
      <c r="I469" s="11"/>
      <c r="J469" s="6">
        <v>18000</v>
      </c>
      <c r="K469" s="10">
        <f aca="true" t="shared" si="84" ref="K469:L471">K470</f>
        <v>18</v>
      </c>
      <c r="L469" s="10">
        <f t="shared" si="84"/>
        <v>18</v>
      </c>
    </row>
    <row r="470" spans="1:12" ht="63" outlineLevel="6">
      <c r="A470" s="37" t="s">
        <v>451</v>
      </c>
      <c r="B470" s="7" t="s">
        <v>135</v>
      </c>
      <c r="C470" s="7" t="s">
        <v>401</v>
      </c>
      <c r="D470" s="7" t="s">
        <v>268</v>
      </c>
      <c r="E470" s="7" t="s">
        <v>353</v>
      </c>
      <c r="F470" s="7" t="s">
        <v>135</v>
      </c>
      <c r="G470" s="7" t="s">
        <v>401</v>
      </c>
      <c r="H470" s="10">
        <f>H471</f>
        <v>18</v>
      </c>
      <c r="I470" s="10">
        <f>I471</f>
        <v>0</v>
      </c>
      <c r="J470" s="10">
        <f>J471</f>
        <v>0</v>
      </c>
      <c r="K470" s="10">
        <f t="shared" si="84"/>
        <v>18</v>
      </c>
      <c r="L470" s="10">
        <f t="shared" si="84"/>
        <v>18</v>
      </c>
    </row>
    <row r="471" spans="1:12" ht="15.75" outlineLevel="6">
      <c r="A471" s="37" t="s">
        <v>346</v>
      </c>
      <c r="B471" s="7" t="s">
        <v>135</v>
      </c>
      <c r="C471" s="7" t="s">
        <v>401</v>
      </c>
      <c r="D471" s="7" t="s">
        <v>268</v>
      </c>
      <c r="E471" s="7" t="s">
        <v>347</v>
      </c>
      <c r="F471" s="8"/>
      <c r="G471" s="9"/>
      <c r="H471" s="10">
        <f>H472</f>
        <v>18</v>
      </c>
      <c r="I471" s="10">
        <f>I472</f>
        <v>0</v>
      </c>
      <c r="J471" s="10">
        <f>J472</f>
        <v>0</v>
      </c>
      <c r="K471" s="10">
        <f t="shared" si="84"/>
        <v>18</v>
      </c>
      <c r="L471" s="10">
        <f t="shared" si="84"/>
        <v>18</v>
      </c>
    </row>
    <row r="472" spans="1:12" ht="78.75" outlineLevel="6">
      <c r="A472" s="37" t="s">
        <v>452</v>
      </c>
      <c r="B472" s="7" t="s">
        <v>135</v>
      </c>
      <c r="C472" s="7" t="s">
        <v>401</v>
      </c>
      <c r="D472" s="7" t="s">
        <v>268</v>
      </c>
      <c r="E472" s="7" t="s">
        <v>302</v>
      </c>
      <c r="F472" s="8"/>
      <c r="G472" s="9"/>
      <c r="H472" s="10">
        <v>18</v>
      </c>
      <c r="I472" s="11"/>
      <c r="J472" s="6"/>
      <c r="K472" s="10">
        <v>18</v>
      </c>
      <c r="L472" s="10">
        <v>18</v>
      </c>
    </row>
    <row r="473" spans="1:12" ht="47.25" outlineLevel="5">
      <c r="A473" s="37" t="s">
        <v>98</v>
      </c>
      <c r="B473" s="7" t="s">
        <v>135</v>
      </c>
      <c r="C473" s="7" t="s">
        <v>401</v>
      </c>
      <c r="D473" s="7" t="s">
        <v>269</v>
      </c>
      <c r="E473" s="7"/>
      <c r="F473" s="8"/>
      <c r="G473" s="9"/>
      <c r="H473" s="10">
        <f>H474</f>
        <v>10.5</v>
      </c>
      <c r="I473" s="11"/>
      <c r="J473" s="6">
        <v>10500</v>
      </c>
      <c r="K473" s="10">
        <f aca="true" t="shared" si="85" ref="K473:L475">K474</f>
        <v>10.5</v>
      </c>
      <c r="L473" s="10">
        <f t="shared" si="85"/>
        <v>10.5</v>
      </c>
    </row>
    <row r="474" spans="1:12" ht="63" outlineLevel="6">
      <c r="A474" s="37" t="s">
        <v>335</v>
      </c>
      <c r="B474" s="7" t="s">
        <v>135</v>
      </c>
      <c r="C474" s="7" t="s">
        <v>401</v>
      </c>
      <c r="D474" s="7" t="s">
        <v>269</v>
      </c>
      <c r="E474" s="7" t="s">
        <v>353</v>
      </c>
      <c r="F474" s="8"/>
      <c r="G474" s="9"/>
      <c r="H474" s="10">
        <f>H475</f>
        <v>10.5</v>
      </c>
      <c r="I474" s="10">
        <f>I475</f>
        <v>0</v>
      </c>
      <c r="J474" s="10">
        <f>J475</f>
        <v>0</v>
      </c>
      <c r="K474" s="10">
        <f t="shared" si="85"/>
        <v>10.5</v>
      </c>
      <c r="L474" s="10">
        <f t="shared" si="85"/>
        <v>10.5</v>
      </c>
    </row>
    <row r="475" spans="1:12" ht="15.75" outlineLevel="6">
      <c r="A475" s="37" t="s">
        <v>346</v>
      </c>
      <c r="B475" s="7" t="s">
        <v>135</v>
      </c>
      <c r="C475" s="7" t="s">
        <v>401</v>
      </c>
      <c r="D475" s="7" t="s">
        <v>269</v>
      </c>
      <c r="E475" s="7" t="s">
        <v>347</v>
      </c>
      <c r="F475" s="8"/>
      <c r="G475" s="9"/>
      <c r="H475" s="10">
        <f>H476</f>
        <v>10.5</v>
      </c>
      <c r="I475" s="10">
        <f>I476</f>
        <v>0</v>
      </c>
      <c r="J475" s="10">
        <f>J476</f>
        <v>0</v>
      </c>
      <c r="K475" s="10">
        <f t="shared" si="85"/>
        <v>10.5</v>
      </c>
      <c r="L475" s="10">
        <f t="shared" si="85"/>
        <v>10.5</v>
      </c>
    </row>
    <row r="476" spans="1:12" ht="78.75" outlineLevel="6">
      <c r="A476" s="37" t="s">
        <v>452</v>
      </c>
      <c r="B476" s="7" t="s">
        <v>135</v>
      </c>
      <c r="C476" s="7" t="s">
        <v>401</v>
      </c>
      <c r="D476" s="7" t="s">
        <v>269</v>
      </c>
      <c r="E476" s="7" t="s">
        <v>302</v>
      </c>
      <c r="F476" s="8"/>
      <c r="G476" s="9"/>
      <c r="H476" s="10">
        <v>10.5</v>
      </c>
      <c r="I476" s="11"/>
      <c r="J476" s="6"/>
      <c r="K476" s="10">
        <v>10.5</v>
      </c>
      <c r="L476" s="10">
        <v>10.5</v>
      </c>
    </row>
    <row r="477" spans="1:12" ht="47.25" outlineLevel="5">
      <c r="A477" s="37" t="s">
        <v>99</v>
      </c>
      <c r="B477" s="7" t="s">
        <v>135</v>
      </c>
      <c r="C477" s="7" t="s">
        <v>401</v>
      </c>
      <c r="D477" s="7" t="s">
        <v>270</v>
      </c>
      <c r="E477" s="7"/>
      <c r="F477" s="8"/>
      <c r="G477" s="9"/>
      <c r="H477" s="10">
        <f>H478</f>
        <v>23.8</v>
      </c>
      <c r="I477" s="11"/>
      <c r="J477" s="6">
        <v>23800</v>
      </c>
      <c r="K477" s="10">
        <f aca="true" t="shared" si="86" ref="K477:L479">K478</f>
        <v>23.8</v>
      </c>
      <c r="L477" s="10">
        <f t="shared" si="86"/>
        <v>23.8</v>
      </c>
    </row>
    <row r="478" spans="1:12" ht="63" outlineLevel="6">
      <c r="A478" s="37" t="s">
        <v>451</v>
      </c>
      <c r="B478" s="7" t="s">
        <v>135</v>
      </c>
      <c r="C478" s="7" t="s">
        <v>401</v>
      </c>
      <c r="D478" s="7" t="s">
        <v>270</v>
      </c>
      <c r="E478" s="7" t="s">
        <v>353</v>
      </c>
      <c r="F478" s="8"/>
      <c r="G478" s="9"/>
      <c r="H478" s="10">
        <f>H479</f>
        <v>23.8</v>
      </c>
      <c r="I478" s="10">
        <f>I479</f>
        <v>0</v>
      </c>
      <c r="J478" s="10">
        <f>J479</f>
        <v>0</v>
      </c>
      <c r="K478" s="10">
        <f t="shared" si="86"/>
        <v>23.8</v>
      </c>
      <c r="L478" s="10">
        <f t="shared" si="86"/>
        <v>23.8</v>
      </c>
    </row>
    <row r="479" spans="1:12" ht="15.75" outlineLevel="6">
      <c r="A479" s="37" t="s">
        <v>346</v>
      </c>
      <c r="B479" s="7" t="s">
        <v>135</v>
      </c>
      <c r="C479" s="7" t="s">
        <v>401</v>
      </c>
      <c r="D479" s="7" t="s">
        <v>270</v>
      </c>
      <c r="E479" s="7" t="s">
        <v>347</v>
      </c>
      <c r="F479" s="8"/>
      <c r="G479" s="9"/>
      <c r="H479" s="10">
        <f>H480</f>
        <v>23.8</v>
      </c>
      <c r="I479" s="10">
        <f>I480</f>
        <v>0</v>
      </c>
      <c r="J479" s="10">
        <f>J480</f>
        <v>0</v>
      </c>
      <c r="K479" s="10">
        <f t="shared" si="86"/>
        <v>23.8</v>
      </c>
      <c r="L479" s="10">
        <f t="shared" si="86"/>
        <v>23.8</v>
      </c>
    </row>
    <row r="480" spans="1:12" ht="78.75" outlineLevel="6">
      <c r="A480" s="37" t="s">
        <v>452</v>
      </c>
      <c r="B480" s="7" t="s">
        <v>135</v>
      </c>
      <c r="C480" s="7" t="s">
        <v>401</v>
      </c>
      <c r="D480" s="7" t="s">
        <v>270</v>
      </c>
      <c r="E480" s="7" t="s">
        <v>302</v>
      </c>
      <c r="F480" s="8"/>
      <c r="G480" s="9"/>
      <c r="H480" s="10">
        <v>23.8</v>
      </c>
      <c r="I480" s="11"/>
      <c r="J480" s="6"/>
      <c r="K480" s="10">
        <v>23.8</v>
      </c>
      <c r="L480" s="10">
        <v>23.8</v>
      </c>
    </row>
    <row r="481" spans="1:12" ht="47.25" outlineLevel="5">
      <c r="A481" s="37" t="s">
        <v>100</v>
      </c>
      <c r="B481" s="7" t="s">
        <v>135</v>
      </c>
      <c r="C481" s="7" t="s">
        <v>401</v>
      </c>
      <c r="D481" s="7" t="s">
        <v>271</v>
      </c>
      <c r="E481" s="7"/>
      <c r="F481" s="8"/>
      <c r="G481" s="9"/>
      <c r="H481" s="10">
        <f>H482</f>
        <v>9</v>
      </c>
      <c r="I481" s="11"/>
      <c r="J481" s="6">
        <v>9000</v>
      </c>
      <c r="K481" s="10">
        <f aca="true" t="shared" si="87" ref="K481:L483">K482</f>
        <v>9</v>
      </c>
      <c r="L481" s="10">
        <f t="shared" si="87"/>
        <v>9</v>
      </c>
    </row>
    <row r="482" spans="1:12" ht="63" outlineLevel="6">
      <c r="A482" s="37" t="s">
        <v>451</v>
      </c>
      <c r="B482" s="7" t="s">
        <v>135</v>
      </c>
      <c r="C482" s="7" t="s">
        <v>401</v>
      </c>
      <c r="D482" s="7" t="s">
        <v>271</v>
      </c>
      <c r="E482" s="7" t="s">
        <v>353</v>
      </c>
      <c r="F482" s="8"/>
      <c r="G482" s="9"/>
      <c r="H482" s="10">
        <f>H483</f>
        <v>9</v>
      </c>
      <c r="I482" s="10">
        <f>I483</f>
        <v>0</v>
      </c>
      <c r="J482" s="10">
        <f>J483</f>
        <v>0</v>
      </c>
      <c r="K482" s="10">
        <f t="shared" si="87"/>
        <v>9</v>
      </c>
      <c r="L482" s="10">
        <f t="shared" si="87"/>
        <v>9</v>
      </c>
    </row>
    <row r="483" spans="1:12" ht="15.75" outlineLevel="6">
      <c r="A483" s="37" t="s">
        <v>346</v>
      </c>
      <c r="B483" s="7" t="s">
        <v>135</v>
      </c>
      <c r="C483" s="7" t="s">
        <v>401</v>
      </c>
      <c r="D483" s="7" t="s">
        <v>271</v>
      </c>
      <c r="E483" s="7" t="s">
        <v>347</v>
      </c>
      <c r="F483" s="8"/>
      <c r="G483" s="9"/>
      <c r="H483" s="10">
        <f>H484</f>
        <v>9</v>
      </c>
      <c r="I483" s="10">
        <f>I484</f>
        <v>0</v>
      </c>
      <c r="J483" s="10">
        <f>J484</f>
        <v>0</v>
      </c>
      <c r="K483" s="10">
        <f t="shared" si="87"/>
        <v>9</v>
      </c>
      <c r="L483" s="10">
        <f t="shared" si="87"/>
        <v>9</v>
      </c>
    </row>
    <row r="484" spans="1:12" ht="78.75" outlineLevel="6">
      <c r="A484" s="37" t="s">
        <v>452</v>
      </c>
      <c r="B484" s="7" t="s">
        <v>135</v>
      </c>
      <c r="C484" s="7" t="s">
        <v>401</v>
      </c>
      <c r="D484" s="7" t="s">
        <v>271</v>
      </c>
      <c r="E484" s="7" t="s">
        <v>302</v>
      </c>
      <c r="F484" s="8"/>
      <c r="G484" s="9"/>
      <c r="H484" s="10">
        <v>9</v>
      </c>
      <c r="I484" s="11"/>
      <c r="J484" s="6"/>
      <c r="K484" s="10">
        <v>9</v>
      </c>
      <c r="L484" s="10">
        <v>9</v>
      </c>
    </row>
    <row r="485" spans="1:12" ht="31.5" outlineLevel="5">
      <c r="A485" s="37" t="s">
        <v>101</v>
      </c>
      <c r="B485" s="7" t="s">
        <v>135</v>
      </c>
      <c r="C485" s="7" t="s">
        <v>401</v>
      </c>
      <c r="D485" s="7" t="s">
        <v>272</v>
      </c>
      <c r="E485" s="7"/>
      <c r="F485" s="8"/>
      <c r="G485" s="9"/>
      <c r="H485" s="10">
        <f>H486</f>
        <v>22.5</v>
      </c>
      <c r="I485" s="11"/>
      <c r="J485" s="6">
        <v>22500</v>
      </c>
      <c r="K485" s="10">
        <f aca="true" t="shared" si="88" ref="K485:L487">K486</f>
        <v>22.5</v>
      </c>
      <c r="L485" s="10">
        <f t="shared" si="88"/>
        <v>22.5</v>
      </c>
    </row>
    <row r="486" spans="1:12" ht="63" outlineLevel="6">
      <c r="A486" s="37" t="s">
        <v>451</v>
      </c>
      <c r="B486" s="7" t="s">
        <v>135</v>
      </c>
      <c r="C486" s="7" t="s">
        <v>401</v>
      </c>
      <c r="D486" s="7" t="s">
        <v>272</v>
      </c>
      <c r="E486" s="7" t="s">
        <v>353</v>
      </c>
      <c r="F486" s="8"/>
      <c r="G486" s="9"/>
      <c r="H486" s="10">
        <f>H487</f>
        <v>22.5</v>
      </c>
      <c r="I486" s="10">
        <f>I487</f>
        <v>0</v>
      </c>
      <c r="J486" s="10">
        <f>J487</f>
        <v>0</v>
      </c>
      <c r="K486" s="10">
        <f t="shared" si="88"/>
        <v>22.5</v>
      </c>
      <c r="L486" s="10">
        <f t="shared" si="88"/>
        <v>22.5</v>
      </c>
    </row>
    <row r="487" spans="1:12" ht="15.75" outlineLevel="6">
      <c r="A487" s="37" t="s">
        <v>346</v>
      </c>
      <c r="B487" s="7" t="s">
        <v>135</v>
      </c>
      <c r="C487" s="7" t="s">
        <v>401</v>
      </c>
      <c r="D487" s="7" t="s">
        <v>272</v>
      </c>
      <c r="E487" s="7" t="s">
        <v>347</v>
      </c>
      <c r="F487" s="8"/>
      <c r="G487" s="9"/>
      <c r="H487" s="10">
        <f>H488</f>
        <v>22.5</v>
      </c>
      <c r="I487" s="10">
        <f>I488</f>
        <v>0</v>
      </c>
      <c r="J487" s="10">
        <f>J488</f>
        <v>0</v>
      </c>
      <c r="K487" s="10">
        <f t="shared" si="88"/>
        <v>22.5</v>
      </c>
      <c r="L487" s="10">
        <f t="shared" si="88"/>
        <v>22.5</v>
      </c>
    </row>
    <row r="488" spans="1:12" ht="78.75" outlineLevel="6">
      <c r="A488" s="37" t="s">
        <v>452</v>
      </c>
      <c r="B488" s="7" t="s">
        <v>135</v>
      </c>
      <c r="C488" s="7" t="s">
        <v>401</v>
      </c>
      <c r="D488" s="7" t="s">
        <v>272</v>
      </c>
      <c r="E488" s="7" t="s">
        <v>302</v>
      </c>
      <c r="F488" s="8"/>
      <c r="G488" s="9"/>
      <c r="H488" s="10">
        <v>22.5</v>
      </c>
      <c r="I488" s="11"/>
      <c r="J488" s="6"/>
      <c r="K488" s="10">
        <v>22.5</v>
      </c>
      <c r="L488" s="10">
        <v>22.5</v>
      </c>
    </row>
    <row r="489" spans="1:12" ht="31.5" outlineLevel="5">
      <c r="A489" s="37" t="s">
        <v>102</v>
      </c>
      <c r="B489" s="7" t="s">
        <v>135</v>
      </c>
      <c r="C489" s="7" t="s">
        <v>401</v>
      </c>
      <c r="D489" s="7" t="s">
        <v>273</v>
      </c>
      <c r="E489" s="7"/>
      <c r="F489" s="8"/>
      <c r="G489" s="9"/>
      <c r="H489" s="10">
        <f>H490</f>
        <v>21.6</v>
      </c>
      <c r="I489" s="11"/>
      <c r="J489" s="6">
        <v>21600</v>
      </c>
      <c r="K489" s="10">
        <f aca="true" t="shared" si="89" ref="K489:L491">K490</f>
        <v>21.6</v>
      </c>
      <c r="L489" s="10">
        <f t="shared" si="89"/>
        <v>21.6</v>
      </c>
    </row>
    <row r="490" spans="1:12" ht="63" outlineLevel="6">
      <c r="A490" s="37" t="s">
        <v>451</v>
      </c>
      <c r="B490" s="7" t="s">
        <v>135</v>
      </c>
      <c r="C490" s="7" t="s">
        <v>401</v>
      </c>
      <c r="D490" s="7" t="s">
        <v>273</v>
      </c>
      <c r="E490" s="7" t="s">
        <v>353</v>
      </c>
      <c r="F490" s="8"/>
      <c r="G490" s="9"/>
      <c r="H490" s="10">
        <f>H491</f>
        <v>21.6</v>
      </c>
      <c r="I490" s="10">
        <f>I491</f>
        <v>0</v>
      </c>
      <c r="J490" s="10">
        <f>J491</f>
        <v>0</v>
      </c>
      <c r="K490" s="10">
        <f t="shared" si="89"/>
        <v>21.6</v>
      </c>
      <c r="L490" s="10">
        <f t="shared" si="89"/>
        <v>21.6</v>
      </c>
    </row>
    <row r="491" spans="1:12" ht="15.75" outlineLevel="6">
      <c r="A491" s="37" t="s">
        <v>346</v>
      </c>
      <c r="B491" s="7" t="s">
        <v>135</v>
      </c>
      <c r="C491" s="7" t="s">
        <v>401</v>
      </c>
      <c r="D491" s="7" t="s">
        <v>273</v>
      </c>
      <c r="E491" s="7" t="s">
        <v>347</v>
      </c>
      <c r="F491" s="8"/>
      <c r="G491" s="9"/>
      <c r="H491" s="10">
        <f>H492</f>
        <v>21.6</v>
      </c>
      <c r="I491" s="10">
        <f>I492</f>
        <v>0</v>
      </c>
      <c r="J491" s="10">
        <f>J492</f>
        <v>0</v>
      </c>
      <c r="K491" s="10">
        <f t="shared" si="89"/>
        <v>21.6</v>
      </c>
      <c r="L491" s="10">
        <f t="shared" si="89"/>
        <v>21.6</v>
      </c>
    </row>
    <row r="492" spans="1:12" ht="78.75" outlineLevel="6">
      <c r="A492" s="37" t="s">
        <v>452</v>
      </c>
      <c r="B492" s="7" t="s">
        <v>135</v>
      </c>
      <c r="C492" s="7" t="s">
        <v>401</v>
      </c>
      <c r="D492" s="7" t="s">
        <v>273</v>
      </c>
      <c r="E492" s="7" t="s">
        <v>302</v>
      </c>
      <c r="F492" s="8"/>
      <c r="G492" s="9"/>
      <c r="H492" s="10">
        <v>21.6</v>
      </c>
      <c r="I492" s="11"/>
      <c r="J492" s="6"/>
      <c r="K492" s="10">
        <v>21.6</v>
      </c>
      <c r="L492" s="10">
        <v>21.6</v>
      </c>
    </row>
    <row r="493" spans="1:12" ht="31.5" outlineLevel="5">
      <c r="A493" s="37" t="s">
        <v>103</v>
      </c>
      <c r="B493" s="7" t="s">
        <v>135</v>
      </c>
      <c r="C493" s="7" t="s">
        <v>401</v>
      </c>
      <c r="D493" s="7" t="s">
        <v>274</v>
      </c>
      <c r="E493" s="7"/>
      <c r="F493" s="8"/>
      <c r="G493" s="9"/>
      <c r="H493" s="10">
        <f>H494</f>
        <v>9.1</v>
      </c>
      <c r="I493" s="11"/>
      <c r="J493" s="6">
        <v>9100</v>
      </c>
      <c r="K493" s="10">
        <f aca="true" t="shared" si="90" ref="K493:L495">K494</f>
        <v>9.1</v>
      </c>
      <c r="L493" s="10">
        <f t="shared" si="90"/>
        <v>9.1</v>
      </c>
    </row>
    <row r="494" spans="1:12" ht="63" outlineLevel="6">
      <c r="A494" s="37" t="s">
        <v>451</v>
      </c>
      <c r="B494" s="7" t="s">
        <v>135</v>
      </c>
      <c r="C494" s="7" t="s">
        <v>401</v>
      </c>
      <c r="D494" s="7" t="s">
        <v>274</v>
      </c>
      <c r="E494" s="7" t="s">
        <v>353</v>
      </c>
      <c r="F494" s="8"/>
      <c r="G494" s="9"/>
      <c r="H494" s="10">
        <f>H495</f>
        <v>9.1</v>
      </c>
      <c r="I494" s="10">
        <f>I495</f>
        <v>0</v>
      </c>
      <c r="J494" s="10">
        <f>J495</f>
        <v>0</v>
      </c>
      <c r="K494" s="10">
        <f t="shared" si="90"/>
        <v>9.1</v>
      </c>
      <c r="L494" s="10">
        <f t="shared" si="90"/>
        <v>9.1</v>
      </c>
    </row>
    <row r="495" spans="1:12" ht="15.75" outlineLevel="6">
      <c r="A495" s="37" t="s">
        <v>346</v>
      </c>
      <c r="B495" s="7" t="s">
        <v>135</v>
      </c>
      <c r="C495" s="7" t="s">
        <v>401</v>
      </c>
      <c r="D495" s="7" t="s">
        <v>274</v>
      </c>
      <c r="E495" s="7" t="s">
        <v>347</v>
      </c>
      <c r="F495" s="8"/>
      <c r="G495" s="9"/>
      <c r="H495" s="10">
        <f>H496</f>
        <v>9.1</v>
      </c>
      <c r="I495" s="10">
        <f>I496</f>
        <v>0</v>
      </c>
      <c r="J495" s="10">
        <f>J496</f>
        <v>0</v>
      </c>
      <c r="K495" s="10">
        <f t="shared" si="90"/>
        <v>9.1</v>
      </c>
      <c r="L495" s="10">
        <f t="shared" si="90"/>
        <v>9.1</v>
      </c>
    </row>
    <row r="496" spans="1:12" ht="78.75" outlineLevel="6">
      <c r="A496" s="37" t="s">
        <v>452</v>
      </c>
      <c r="B496" s="7" t="s">
        <v>135</v>
      </c>
      <c r="C496" s="7" t="s">
        <v>401</v>
      </c>
      <c r="D496" s="7" t="s">
        <v>274</v>
      </c>
      <c r="E496" s="7" t="s">
        <v>302</v>
      </c>
      <c r="F496" s="8"/>
      <c r="G496" s="9"/>
      <c r="H496" s="10">
        <v>9.1</v>
      </c>
      <c r="I496" s="11"/>
      <c r="J496" s="6"/>
      <c r="K496" s="10">
        <v>9.1</v>
      </c>
      <c r="L496" s="10">
        <v>9.1</v>
      </c>
    </row>
    <row r="497" spans="1:12" ht="31.5" outlineLevel="5">
      <c r="A497" s="37" t="s">
        <v>104</v>
      </c>
      <c r="B497" s="7" t="s">
        <v>135</v>
      </c>
      <c r="C497" s="7" t="s">
        <v>401</v>
      </c>
      <c r="D497" s="7" t="s">
        <v>275</v>
      </c>
      <c r="E497" s="7"/>
      <c r="F497" s="8"/>
      <c r="G497" s="9"/>
      <c r="H497" s="10">
        <f>H498</f>
        <v>11.2</v>
      </c>
      <c r="I497" s="11"/>
      <c r="J497" s="6">
        <v>11200</v>
      </c>
      <c r="K497" s="10">
        <f aca="true" t="shared" si="91" ref="K497:L499">K498</f>
        <v>11.2</v>
      </c>
      <c r="L497" s="10">
        <f t="shared" si="91"/>
        <v>11.2</v>
      </c>
    </row>
    <row r="498" spans="1:12" ht="63" outlineLevel="6">
      <c r="A498" s="37" t="s">
        <v>451</v>
      </c>
      <c r="B498" s="7" t="s">
        <v>135</v>
      </c>
      <c r="C498" s="7" t="s">
        <v>401</v>
      </c>
      <c r="D498" s="7" t="s">
        <v>275</v>
      </c>
      <c r="E498" s="7" t="s">
        <v>353</v>
      </c>
      <c r="F498" s="8"/>
      <c r="G498" s="9"/>
      <c r="H498" s="10">
        <f>H499</f>
        <v>11.2</v>
      </c>
      <c r="I498" s="10">
        <f>I499</f>
        <v>0</v>
      </c>
      <c r="J498" s="10">
        <f>J499</f>
        <v>0</v>
      </c>
      <c r="K498" s="10">
        <f t="shared" si="91"/>
        <v>11.2</v>
      </c>
      <c r="L498" s="10">
        <f t="shared" si="91"/>
        <v>11.2</v>
      </c>
    </row>
    <row r="499" spans="1:12" ht="15.75" outlineLevel="6">
      <c r="A499" s="37" t="s">
        <v>346</v>
      </c>
      <c r="B499" s="7" t="s">
        <v>135</v>
      </c>
      <c r="C499" s="7" t="s">
        <v>401</v>
      </c>
      <c r="D499" s="7" t="s">
        <v>275</v>
      </c>
      <c r="E499" s="7" t="s">
        <v>347</v>
      </c>
      <c r="F499" s="8"/>
      <c r="G499" s="9"/>
      <c r="H499" s="10">
        <f>H500</f>
        <v>11.2</v>
      </c>
      <c r="I499" s="10">
        <f>I500</f>
        <v>0</v>
      </c>
      <c r="J499" s="10">
        <f>J500</f>
        <v>0</v>
      </c>
      <c r="K499" s="10">
        <f t="shared" si="91"/>
        <v>11.2</v>
      </c>
      <c r="L499" s="10">
        <f t="shared" si="91"/>
        <v>11.2</v>
      </c>
    </row>
    <row r="500" spans="1:12" ht="78.75" outlineLevel="6">
      <c r="A500" s="37" t="s">
        <v>452</v>
      </c>
      <c r="B500" s="7" t="s">
        <v>135</v>
      </c>
      <c r="C500" s="7" t="s">
        <v>401</v>
      </c>
      <c r="D500" s="7" t="s">
        <v>275</v>
      </c>
      <c r="E500" s="7" t="s">
        <v>302</v>
      </c>
      <c r="F500" s="8"/>
      <c r="G500" s="9"/>
      <c r="H500" s="10">
        <v>11.2</v>
      </c>
      <c r="I500" s="11"/>
      <c r="J500" s="6"/>
      <c r="K500" s="10">
        <v>11.2</v>
      </c>
      <c r="L500" s="10">
        <v>11.2</v>
      </c>
    </row>
    <row r="501" spans="1:12" ht="31.5" outlineLevel="5">
      <c r="A501" s="37" t="s">
        <v>105</v>
      </c>
      <c r="B501" s="7" t="s">
        <v>135</v>
      </c>
      <c r="C501" s="7" t="s">
        <v>401</v>
      </c>
      <c r="D501" s="7" t="s">
        <v>276</v>
      </c>
      <c r="E501" s="7"/>
      <c r="F501" s="8"/>
      <c r="G501" s="9"/>
      <c r="H501" s="10">
        <f>H502</f>
        <v>17.9</v>
      </c>
      <c r="I501" s="11"/>
      <c r="J501" s="6">
        <v>17900</v>
      </c>
      <c r="K501" s="10">
        <f aca="true" t="shared" si="92" ref="K501:L503">K502</f>
        <v>17.9</v>
      </c>
      <c r="L501" s="10">
        <f t="shared" si="92"/>
        <v>17.9</v>
      </c>
    </row>
    <row r="502" spans="1:12" ht="63" outlineLevel="6">
      <c r="A502" s="37" t="s">
        <v>451</v>
      </c>
      <c r="B502" s="7" t="s">
        <v>135</v>
      </c>
      <c r="C502" s="7" t="s">
        <v>401</v>
      </c>
      <c r="D502" s="7" t="s">
        <v>276</v>
      </c>
      <c r="E502" s="7" t="s">
        <v>353</v>
      </c>
      <c r="F502" s="8"/>
      <c r="G502" s="9"/>
      <c r="H502" s="10">
        <f>H503</f>
        <v>17.9</v>
      </c>
      <c r="I502" s="10">
        <f>I503</f>
        <v>0</v>
      </c>
      <c r="J502" s="10">
        <f>J503</f>
        <v>0</v>
      </c>
      <c r="K502" s="10">
        <f t="shared" si="92"/>
        <v>17.9</v>
      </c>
      <c r="L502" s="10">
        <f t="shared" si="92"/>
        <v>17.9</v>
      </c>
    </row>
    <row r="503" spans="1:12" ht="15.75" outlineLevel="6">
      <c r="A503" s="37" t="s">
        <v>346</v>
      </c>
      <c r="B503" s="7" t="s">
        <v>135</v>
      </c>
      <c r="C503" s="7" t="s">
        <v>401</v>
      </c>
      <c r="D503" s="7" t="s">
        <v>276</v>
      </c>
      <c r="E503" s="7" t="s">
        <v>347</v>
      </c>
      <c r="F503" s="8"/>
      <c r="G503" s="9"/>
      <c r="H503" s="10">
        <f>H504</f>
        <v>17.9</v>
      </c>
      <c r="I503" s="10">
        <f>I504</f>
        <v>0</v>
      </c>
      <c r="J503" s="10">
        <f>J504</f>
        <v>0</v>
      </c>
      <c r="K503" s="10">
        <f t="shared" si="92"/>
        <v>17.9</v>
      </c>
      <c r="L503" s="10">
        <f t="shared" si="92"/>
        <v>17.9</v>
      </c>
    </row>
    <row r="504" spans="1:12" ht="78.75" outlineLevel="6">
      <c r="A504" s="37" t="s">
        <v>452</v>
      </c>
      <c r="B504" s="7" t="s">
        <v>135</v>
      </c>
      <c r="C504" s="7" t="s">
        <v>401</v>
      </c>
      <c r="D504" s="7" t="s">
        <v>276</v>
      </c>
      <c r="E504" s="7" t="s">
        <v>302</v>
      </c>
      <c r="F504" s="8"/>
      <c r="G504" s="9"/>
      <c r="H504" s="10">
        <v>17.9</v>
      </c>
      <c r="I504" s="11"/>
      <c r="J504" s="6"/>
      <c r="K504" s="10">
        <v>17.9</v>
      </c>
      <c r="L504" s="10">
        <v>17.9</v>
      </c>
    </row>
    <row r="505" spans="1:12" ht="31.5" outlineLevel="6">
      <c r="A505" s="37" t="s">
        <v>14</v>
      </c>
      <c r="B505" s="1" t="s">
        <v>135</v>
      </c>
      <c r="C505" s="1" t="s">
        <v>135</v>
      </c>
      <c r="D505" s="1"/>
      <c r="E505" s="1"/>
      <c r="F505" s="2"/>
      <c r="G505" s="3"/>
      <c r="H505" s="4">
        <f>H506+H511</f>
        <v>460.5</v>
      </c>
      <c r="I505" s="5"/>
      <c r="J505" s="6">
        <v>783100</v>
      </c>
      <c r="K505" s="4">
        <f>K506+K511</f>
        <v>460.5</v>
      </c>
      <c r="L505" s="4">
        <f>L506+L511</f>
        <v>460.5</v>
      </c>
    </row>
    <row r="506" spans="1:12" ht="31.5" outlineLevel="6">
      <c r="A506" s="37" t="s">
        <v>15</v>
      </c>
      <c r="B506" s="7" t="s">
        <v>135</v>
      </c>
      <c r="C506" s="7" t="s">
        <v>135</v>
      </c>
      <c r="D506" s="7" t="s">
        <v>142</v>
      </c>
      <c r="E506" s="7"/>
      <c r="F506" s="8"/>
      <c r="G506" s="9"/>
      <c r="H506" s="10">
        <f>H507</f>
        <v>100</v>
      </c>
      <c r="I506" s="11"/>
      <c r="J506" s="6">
        <v>422600</v>
      </c>
      <c r="K506" s="10">
        <f aca="true" t="shared" si="93" ref="K506:L509">K507</f>
        <v>100</v>
      </c>
      <c r="L506" s="10">
        <f t="shared" si="93"/>
        <v>100</v>
      </c>
    </row>
    <row r="507" spans="1:12" ht="31.5" outlineLevel="6">
      <c r="A507" s="37" t="s">
        <v>16</v>
      </c>
      <c r="B507" s="7" t="s">
        <v>135</v>
      </c>
      <c r="C507" s="7" t="s">
        <v>135</v>
      </c>
      <c r="D507" s="7" t="s">
        <v>143</v>
      </c>
      <c r="E507" s="7"/>
      <c r="F507" s="8"/>
      <c r="G507" s="9"/>
      <c r="H507" s="10">
        <f>H508</f>
        <v>100</v>
      </c>
      <c r="I507" s="10">
        <f aca="true" t="shared" si="94" ref="I507:J509">I508</f>
        <v>0</v>
      </c>
      <c r="J507" s="10">
        <f t="shared" si="94"/>
        <v>0</v>
      </c>
      <c r="K507" s="10">
        <f t="shared" si="93"/>
        <v>100</v>
      </c>
      <c r="L507" s="10">
        <f t="shared" si="93"/>
        <v>100</v>
      </c>
    </row>
    <row r="508" spans="1:12" ht="31.5" outlineLevel="6">
      <c r="A508" s="37" t="s">
        <v>259</v>
      </c>
      <c r="B508" s="7" t="s">
        <v>135</v>
      </c>
      <c r="C508" s="7" t="s">
        <v>135</v>
      </c>
      <c r="D508" s="7" t="s">
        <v>143</v>
      </c>
      <c r="E508" s="7" t="s">
        <v>315</v>
      </c>
      <c r="F508" s="8"/>
      <c r="G508" s="9"/>
      <c r="H508" s="10">
        <f>H509</f>
        <v>100</v>
      </c>
      <c r="I508" s="10">
        <f t="shared" si="94"/>
        <v>0</v>
      </c>
      <c r="J508" s="10">
        <f t="shared" si="94"/>
        <v>0</v>
      </c>
      <c r="K508" s="10">
        <f>K509</f>
        <v>100</v>
      </c>
      <c r="L508" s="10">
        <f>L509</f>
        <v>100</v>
      </c>
    </row>
    <row r="509" spans="1:12" ht="31.5" outlineLevel="6">
      <c r="A509" s="37" t="s">
        <v>260</v>
      </c>
      <c r="B509" s="7" t="s">
        <v>135</v>
      </c>
      <c r="C509" s="7" t="s">
        <v>135</v>
      </c>
      <c r="D509" s="7" t="s">
        <v>143</v>
      </c>
      <c r="E509" s="7" t="s">
        <v>201</v>
      </c>
      <c r="F509" s="8"/>
      <c r="G509" s="9"/>
      <c r="H509" s="10">
        <f>H510</f>
        <v>100</v>
      </c>
      <c r="I509" s="10">
        <f t="shared" si="94"/>
        <v>0</v>
      </c>
      <c r="J509" s="10">
        <f t="shared" si="94"/>
        <v>0</v>
      </c>
      <c r="K509" s="10">
        <f t="shared" si="93"/>
        <v>100</v>
      </c>
      <c r="L509" s="10">
        <f t="shared" si="93"/>
        <v>100</v>
      </c>
    </row>
    <row r="510" spans="1:12" ht="31.5" outlineLevel="6">
      <c r="A510" s="37" t="s">
        <v>261</v>
      </c>
      <c r="B510" s="7" t="s">
        <v>135</v>
      </c>
      <c r="C510" s="7" t="s">
        <v>135</v>
      </c>
      <c r="D510" s="7" t="s">
        <v>143</v>
      </c>
      <c r="E510" s="7" t="s">
        <v>202</v>
      </c>
      <c r="F510" s="8"/>
      <c r="G510" s="9"/>
      <c r="H510" s="10">
        <v>100</v>
      </c>
      <c r="I510" s="11"/>
      <c r="J510" s="6"/>
      <c r="K510" s="10">
        <v>100</v>
      </c>
      <c r="L510" s="10">
        <v>100</v>
      </c>
    </row>
    <row r="511" spans="1:12" ht="31.5" outlineLevel="6">
      <c r="A511" s="37" t="s">
        <v>371</v>
      </c>
      <c r="B511" s="7" t="s">
        <v>135</v>
      </c>
      <c r="C511" s="7" t="s">
        <v>135</v>
      </c>
      <c r="D511" s="7" t="s">
        <v>412</v>
      </c>
      <c r="E511" s="7"/>
      <c r="F511" s="8"/>
      <c r="G511" s="9"/>
      <c r="H511" s="10">
        <f>H512</f>
        <v>360.5</v>
      </c>
      <c r="I511" s="11"/>
      <c r="J511" s="6">
        <v>360500</v>
      </c>
      <c r="K511" s="10">
        <f aca="true" t="shared" si="95" ref="K511:L514">K512</f>
        <v>360.5</v>
      </c>
      <c r="L511" s="10">
        <f t="shared" si="95"/>
        <v>360.5</v>
      </c>
    </row>
    <row r="512" spans="1:12" ht="47.25" outlineLevel="6">
      <c r="A512" s="37" t="s">
        <v>495</v>
      </c>
      <c r="B512" s="7" t="s">
        <v>135</v>
      </c>
      <c r="C512" s="7" t="s">
        <v>135</v>
      </c>
      <c r="D512" s="7" t="s">
        <v>144</v>
      </c>
      <c r="E512" s="7"/>
      <c r="F512" s="8"/>
      <c r="G512" s="9"/>
      <c r="H512" s="10">
        <f>H513</f>
        <v>360.5</v>
      </c>
      <c r="I512" s="10">
        <f aca="true" t="shared" si="96" ref="I512:J514">I513</f>
        <v>0</v>
      </c>
      <c r="J512" s="10">
        <f t="shared" si="96"/>
        <v>0</v>
      </c>
      <c r="K512" s="10">
        <f t="shared" si="95"/>
        <v>360.5</v>
      </c>
      <c r="L512" s="10">
        <f t="shared" si="95"/>
        <v>360.5</v>
      </c>
    </row>
    <row r="513" spans="1:12" ht="31.5" outlineLevel="6">
      <c r="A513" s="37" t="s">
        <v>259</v>
      </c>
      <c r="B513" s="7" t="s">
        <v>135</v>
      </c>
      <c r="C513" s="7" t="s">
        <v>135</v>
      </c>
      <c r="D513" s="7" t="s">
        <v>144</v>
      </c>
      <c r="E513" s="7" t="s">
        <v>315</v>
      </c>
      <c r="F513" s="8"/>
      <c r="G513" s="9"/>
      <c r="H513" s="10">
        <f>H514</f>
        <v>360.5</v>
      </c>
      <c r="I513" s="10">
        <f t="shared" si="96"/>
        <v>0</v>
      </c>
      <c r="J513" s="10">
        <f t="shared" si="96"/>
        <v>0</v>
      </c>
      <c r="K513" s="10">
        <f>K514</f>
        <v>360.5</v>
      </c>
      <c r="L513" s="10">
        <f>L514</f>
        <v>360.5</v>
      </c>
    </row>
    <row r="514" spans="1:12" ht="31.5" outlineLevel="6">
      <c r="A514" s="37" t="s">
        <v>260</v>
      </c>
      <c r="B514" s="7" t="s">
        <v>135</v>
      </c>
      <c r="C514" s="7" t="s">
        <v>135</v>
      </c>
      <c r="D514" s="7" t="s">
        <v>144</v>
      </c>
      <c r="E514" s="7" t="s">
        <v>201</v>
      </c>
      <c r="F514" s="8"/>
      <c r="G514" s="9"/>
      <c r="H514" s="10">
        <f>H515</f>
        <v>360.5</v>
      </c>
      <c r="I514" s="10">
        <f t="shared" si="96"/>
        <v>0</v>
      </c>
      <c r="J514" s="10">
        <f t="shared" si="96"/>
        <v>0</v>
      </c>
      <c r="K514" s="10">
        <f t="shared" si="95"/>
        <v>360.5</v>
      </c>
      <c r="L514" s="10">
        <f t="shared" si="95"/>
        <v>360.5</v>
      </c>
    </row>
    <row r="515" spans="1:12" ht="31.5" outlineLevel="6">
      <c r="A515" s="37" t="s">
        <v>261</v>
      </c>
      <c r="B515" s="7" t="s">
        <v>135</v>
      </c>
      <c r="C515" s="7" t="s">
        <v>135</v>
      </c>
      <c r="D515" s="7" t="s">
        <v>144</v>
      </c>
      <c r="E515" s="7" t="s">
        <v>202</v>
      </c>
      <c r="F515" s="8"/>
      <c r="G515" s="9"/>
      <c r="H515" s="10">
        <v>360.5</v>
      </c>
      <c r="I515" s="11"/>
      <c r="J515" s="6"/>
      <c r="K515" s="10">
        <v>360.5</v>
      </c>
      <c r="L515" s="10">
        <v>360.5</v>
      </c>
    </row>
    <row r="516" spans="1:12" ht="31.5" outlineLevel="2">
      <c r="A516" s="37" t="s">
        <v>106</v>
      </c>
      <c r="B516" s="1" t="s">
        <v>135</v>
      </c>
      <c r="C516" s="1" t="s">
        <v>417</v>
      </c>
      <c r="D516" s="1"/>
      <c r="E516" s="1"/>
      <c r="F516" s="2">
        <f>F517+F531+F537+F543+F552</f>
        <v>2054.45</v>
      </c>
      <c r="G516" s="3">
        <f>G517+G531+G537+G543+G552</f>
        <v>365.9850000000001</v>
      </c>
      <c r="H516" s="4">
        <f>H517+H531+H537+H543+H552+H559</f>
        <v>27071</v>
      </c>
      <c r="I516" s="5"/>
      <c r="J516" s="6">
        <v>21785858.85</v>
      </c>
      <c r="K516" s="4">
        <f>K517+K531+K537+K543+K552</f>
        <v>20623.399999999998</v>
      </c>
      <c r="L516" s="4">
        <f>L517+L531+L537+L543+L552</f>
        <v>20623.4</v>
      </c>
    </row>
    <row r="517" spans="1:12" ht="78.75" outlineLevel="3">
      <c r="A517" s="37" t="s">
        <v>460</v>
      </c>
      <c r="B517" s="7" t="s">
        <v>135</v>
      </c>
      <c r="C517" s="7" t="s">
        <v>417</v>
      </c>
      <c r="D517" s="7" t="s">
        <v>392</v>
      </c>
      <c r="E517" s="7"/>
      <c r="F517" s="8" t="str">
        <f aca="true" t="shared" si="97" ref="F517:H518">F518</f>
        <v>1752,6</v>
      </c>
      <c r="G517" s="9">
        <f t="shared" si="97"/>
        <v>0</v>
      </c>
      <c r="H517" s="10">
        <f t="shared" si="97"/>
        <v>1786</v>
      </c>
      <c r="I517" s="11"/>
      <c r="J517" s="6">
        <v>1752600</v>
      </c>
      <c r="K517" s="10">
        <f>K518</f>
        <v>1760</v>
      </c>
      <c r="L517" s="10">
        <f>L518</f>
        <v>1760</v>
      </c>
    </row>
    <row r="518" spans="1:12" ht="15.75" outlineLevel="4">
      <c r="A518" s="37" t="s">
        <v>457</v>
      </c>
      <c r="B518" s="7" t="s">
        <v>135</v>
      </c>
      <c r="C518" s="7" t="s">
        <v>417</v>
      </c>
      <c r="D518" s="7" t="s">
        <v>393</v>
      </c>
      <c r="E518" s="7"/>
      <c r="F518" s="8" t="str">
        <f t="shared" si="97"/>
        <v>1752,6</v>
      </c>
      <c r="G518" s="9">
        <f t="shared" si="97"/>
        <v>0</v>
      </c>
      <c r="H518" s="10">
        <f t="shared" si="97"/>
        <v>1786</v>
      </c>
      <c r="I518" s="11"/>
      <c r="J518" s="6">
        <v>1752600</v>
      </c>
      <c r="K518" s="10">
        <f>K519</f>
        <v>1760</v>
      </c>
      <c r="L518" s="10">
        <f>L519</f>
        <v>1760</v>
      </c>
    </row>
    <row r="519" spans="1:12" ht="47.25" outlineLevel="5">
      <c r="A519" s="37" t="s">
        <v>107</v>
      </c>
      <c r="B519" s="7" t="s">
        <v>135</v>
      </c>
      <c r="C519" s="7" t="s">
        <v>417</v>
      </c>
      <c r="D519" s="7" t="s">
        <v>205</v>
      </c>
      <c r="E519" s="7"/>
      <c r="F519" s="8" t="str">
        <f>F521</f>
        <v>1752,6</v>
      </c>
      <c r="G519" s="9">
        <f>G521</f>
        <v>0</v>
      </c>
      <c r="H519" s="10">
        <f>H520+H524</f>
        <v>1786</v>
      </c>
      <c r="I519" s="10">
        <f>I520+I524</f>
        <v>0</v>
      </c>
      <c r="J519" s="10">
        <f>J520+J524</f>
        <v>0</v>
      </c>
      <c r="K519" s="10">
        <f>K520+K524</f>
        <v>1760</v>
      </c>
      <c r="L519" s="10">
        <f>L520+L524</f>
        <v>1760</v>
      </c>
    </row>
    <row r="520" spans="1:12" ht="63" outlineLevel="5">
      <c r="A520" s="37" t="s">
        <v>257</v>
      </c>
      <c r="B520" s="7" t="s">
        <v>135</v>
      </c>
      <c r="C520" s="7" t="s">
        <v>417</v>
      </c>
      <c r="D520" s="7" t="s">
        <v>205</v>
      </c>
      <c r="E520" s="7" t="s">
        <v>314</v>
      </c>
      <c r="F520" s="8"/>
      <c r="G520" s="9"/>
      <c r="H520" s="10">
        <f>H521</f>
        <v>1713.5</v>
      </c>
      <c r="I520" s="10">
        <f>I521</f>
        <v>0</v>
      </c>
      <c r="J520" s="10">
        <f>J521</f>
        <v>0</v>
      </c>
      <c r="K520" s="10">
        <f>K521</f>
        <v>1707.5</v>
      </c>
      <c r="L520" s="10">
        <f>L521</f>
        <v>1707.5</v>
      </c>
    </row>
    <row r="521" spans="1:12" ht="31.5" outlineLevel="6">
      <c r="A521" s="37" t="s">
        <v>258</v>
      </c>
      <c r="B521" s="7" t="s">
        <v>135</v>
      </c>
      <c r="C521" s="7" t="s">
        <v>417</v>
      </c>
      <c r="D521" s="7" t="s">
        <v>205</v>
      </c>
      <c r="E521" s="7" t="s">
        <v>190</v>
      </c>
      <c r="F521" s="8" t="s">
        <v>381</v>
      </c>
      <c r="G521" s="9">
        <v>0</v>
      </c>
      <c r="H521" s="10">
        <f>H522+H523</f>
        <v>1713.5</v>
      </c>
      <c r="I521" s="10">
        <f>I522+I523</f>
        <v>0</v>
      </c>
      <c r="J521" s="10">
        <f>J522+J523</f>
        <v>0</v>
      </c>
      <c r="K521" s="10">
        <f>K522+K523</f>
        <v>1707.5</v>
      </c>
      <c r="L521" s="10">
        <f>L522+L523</f>
        <v>1707.5</v>
      </c>
    </row>
    <row r="522" spans="1:12" ht="31.5" outlineLevel="6">
      <c r="A522" s="37" t="s">
        <v>194</v>
      </c>
      <c r="B522" s="7" t="s">
        <v>135</v>
      </c>
      <c r="C522" s="7" t="s">
        <v>417</v>
      </c>
      <c r="D522" s="7" t="s">
        <v>205</v>
      </c>
      <c r="E522" s="7" t="s">
        <v>195</v>
      </c>
      <c r="F522" s="8"/>
      <c r="G522" s="9"/>
      <c r="H522" s="10">
        <v>1703.5</v>
      </c>
      <c r="I522" s="11"/>
      <c r="J522" s="6"/>
      <c r="K522" s="10">
        <v>1703.5</v>
      </c>
      <c r="L522" s="10">
        <v>1703.5</v>
      </c>
    </row>
    <row r="523" spans="1:12" ht="31.5" outlineLevel="6">
      <c r="A523" s="37" t="s">
        <v>196</v>
      </c>
      <c r="B523" s="7" t="s">
        <v>135</v>
      </c>
      <c r="C523" s="7" t="s">
        <v>417</v>
      </c>
      <c r="D523" s="7" t="s">
        <v>205</v>
      </c>
      <c r="E523" s="7" t="s">
        <v>197</v>
      </c>
      <c r="F523" s="8"/>
      <c r="G523" s="9"/>
      <c r="H523" s="10">
        <v>10</v>
      </c>
      <c r="I523" s="11"/>
      <c r="J523" s="6"/>
      <c r="K523" s="10">
        <v>4</v>
      </c>
      <c r="L523" s="10">
        <v>4</v>
      </c>
    </row>
    <row r="524" spans="1:12" ht="31.5" outlineLevel="6">
      <c r="A524" s="37" t="s">
        <v>259</v>
      </c>
      <c r="B524" s="7" t="s">
        <v>135</v>
      </c>
      <c r="C524" s="7" t="s">
        <v>417</v>
      </c>
      <c r="D524" s="7" t="s">
        <v>205</v>
      </c>
      <c r="E524" s="7" t="s">
        <v>315</v>
      </c>
      <c r="F524" s="8"/>
      <c r="G524" s="9"/>
      <c r="H524" s="10">
        <f aca="true" t="shared" si="98" ref="H524:L525">H525</f>
        <v>72.5</v>
      </c>
      <c r="I524" s="10">
        <f t="shared" si="98"/>
        <v>0</v>
      </c>
      <c r="J524" s="10">
        <f t="shared" si="98"/>
        <v>0</v>
      </c>
      <c r="K524" s="10">
        <f t="shared" si="98"/>
        <v>52.5</v>
      </c>
      <c r="L524" s="10">
        <f t="shared" si="98"/>
        <v>52.5</v>
      </c>
    </row>
    <row r="525" spans="1:12" ht="31.5" outlineLevel="6">
      <c r="A525" s="37" t="s">
        <v>260</v>
      </c>
      <c r="B525" s="7" t="s">
        <v>135</v>
      </c>
      <c r="C525" s="7" t="s">
        <v>417</v>
      </c>
      <c r="D525" s="7" t="s">
        <v>205</v>
      </c>
      <c r="E525" s="7" t="s">
        <v>201</v>
      </c>
      <c r="F525" s="8"/>
      <c r="G525" s="9"/>
      <c r="H525" s="10">
        <f t="shared" si="98"/>
        <v>72.5</v>
      </c>
      <c r="I525" s="10">
        <f t="shared" si="98"/>
        <v>0</v>
      </c>
      <c r="J525" s="10">
        <f t="shared" si="98"/>
        <v>0</v>
      </c>
      <c r="K525" s="10">
        <f t="shared" si="98"/>
        <v>52.5</v>
      </c>
      <c r="L525" s="10">
        <f t="shared" si="98"/>
        <v>52.5</v>
      </c>
    </row>
    <row r="526" spans="1:12" ht="31.5" outlineLevel="6">
      <c r="A526" s="37" t="s">
        <v>261</v>
      </c>
      <c r="B526" s="7" t="s">
        <v>135</v>
      </c>
      <c r="C526" s="7" t="s">
        <v>417</v>
      </c>
      <c r="D526" s="7" t="s">
        <v>205</v>
      </c>
      <c r="E526" s="7" t="s">
        <v>202</v>
      </c>
      <c r="F526" s="8"/>
      <c r="G526" s="9"/>
      <c r="H526" s="10">
        <v>72.5</v>
      </c>
      <c r="I526" s="11"/>
      <c r="J526" s="6"/>
      <c r="K526" s="10">
        <v>52.5</v>
      </c>
      <c r="L526" s="10">
        <v>52.5</v>
      </c>
    </row>
    <row r="527" spans="1:12" ht="15.75" hidden="1" outlineLevel="6">
      <c r="A527" s="37" t="s">
        <v>241</v>
      </c>
      <c r="B527" s="7" t="s">
        <v>135</v>
      </c>
      <c r="C527" s="7" t="s">
        <v>417</v>
      </c>
      <c r="D527" s="7" t="s">
        <v>205</v>
      </c>
      <c r="E527" s="7" t="s">
        <v>242</v>
      </c>
      <c r="F527" s="8"/>
      <c r="G527" s="9"/>
      <c r="H527" s="10"/>
      <c r="I527" s="11"/>
      <c r="J527" s="6"/>
      <c r="K527" s="10"/>
      <c r="L527" s="10"/>
    </row>
    <row r="528" spans="1:12" ht="31.5" hidden="1" outlineLevel="6">
      <c r="A528" s="37" t="s">
        <v>316</v>
      </c>
      <c r="B528" s="7" t="s">
        <v>135</v>
      </c>
      <c r="C528" s="7" t="s">
        <v>417</v>
      </c>
      <c r="D528" s="7" t="s">
        <v>205</v>
      </c>
      <c r="E528" s="7" t="s">
        <v>198</v>
      </c>
      <c r="F528" s="8"/>
      <c r="G528" s="9"/>
      <c r="H528" s="10"/>
      <c r="I528" s="11"/>
      <c r="J528" s="6"/>
      <c r="K528" s="10"/>
      <c r="L528" s="10"/>
    </row>
    <row r="529" spans="1:12" ht="31.5" hidden="1" outlineLevel="6">
      <c r="A529" s="37" t="s">
        <v>191</v>
      </c>
      <c r="B529" s="7" t="s">
        <v>135</v>
      </c>
      <c r="C529" s="7" t="s">
        <v>417</v>
      </c>
      <c r="D529" s="7" t="s">
        <v>205</v>
      </c>
      <c r="E529" s="7" t="s">
        <v>193</v>
      </c>
      <c r="F529" s="8"/>
      <c r="G529" s="9"/>
      <c r="H529" s="10"/>
      <c r="I529" s="11"/>
      <c r="J529" s="6"/>
      <c r="K529" s="10"/>
      <c r="L529" s="10"/>
    </row>
    <row r="530" spans="1:12" ht="31.5" hidden="1" outlineLevel="6">
      <c r="A530" s="37" t="s">
        <v>199</v>
      </c>
      <c r="B530" s="7" t="s">
        <v>135</v>
      </c>
      <c r="C530" s="7" t="s">
        <v>417</v>
      </c>
      <c r="D530" s="7" t="s">
        <v>205</v>
      </c>
      <c r="E530" s="7" t="s">
        <v>200</v>
      </c>
      <c r="F530" s="8"/>
      <c r="G530" s="9"/>
      <c r="H530" s="10"/>
      <c r="I530" s="11"/>
      <c r="J530" s="6"/>
      <c r="K530" s="10"/>
      <c r="L530" s="10"/>
    </row>
    <row r="531" spans="1:12" ht="47.25" outlineLevel="3" collapsed="1">
      <c r="A531" s="37" t="s">
        <v>108</v>
      </c>
      <c r="B531" s="7" t="s">
        <v>135</v>
      </c>
      <c r="C531" s="7" t="s">
        <v>417</v>
      </c>
      <c r="D531" s="7" t="s">
        <v>281</v>
      </c>
      <c r="E531" s="7"/>
      <c r="F531" s="8"/>
      <c r="G531" s="9">
        <f>G532</f>
        <v>89.2</v>
      </c>
      <c r="H531" s="10">
        <f>H532</f>
        <v>1404</v>
      </c>
      <c r="I531" s="11"/>
      <c r="J531" s="6">
        <v>1082399</v>
      </c>
      <c r="K531" s="10">
        <f aca="true" t="shared" si="99" ref="K531:L533">K532</f>
        <v>1465.6</v>
      </c>
      <c r="L531" s="10">
        <f t="shared" si="99"/>
        <v>1471</v>
      </c>
    </row>
    <row r="532" spans="1:12" ht="31.5" outlineLevel="4">
      <c r="A532" s="37" t="s">
        <v>359</v>
      </c>
      <c r="B532" s="7" t="s">
        <v>135</v>
      </c>
      <c r="C532" s="7" t="s">
        <v>417</v>
      </c>
      <c r="D532" s="7" t="s">
        <v>282</v>
      </c>
      <c r="E532" s="7"/>
      <c r="F532" s="8"/>
      <c r="G532" s="9">
        <f>G533</f>
        <v>89.2</v>
      </c>
      <c r="H532" s="10">
        <f>H533</f>
        <v>1404</v>
      </c>
      <c r="I532" s="10">
        <f aca="true" t="shared" si="100" ref="I532:J534">I533</f>
        <v>0</v>
      </c>
      <c r="J532" s="10">
        <f t="shared" si="100"/>
        <v>0</v>
      </c>
      <c r="K532" s="10">
        <f t="shared" si="99"/>
        <v>1465.6</v>
      </c>
      <c r="L532" s="10">
        <f t="shared" si="99"/>
        <v>1471</v>
      </c>
    </row>
    <row r="533" spans="1:12" ht="63" outlineLevel="6">
      <c r="A533" s="37" t="s">
        <v>451</v>
      </c>
      <c r="B533" s="7" t="s">
        <v>135</v>
      </c>
      <c r="C533" s="7" t="s">
        <v>417</v>
      </c>
      <c r="D533" s="7" t="s">
        <v>282</v>
      </c>
      <c r="E533" s="7" t="s">
        <v>353</v>
      </c>
      <c r="F533" s="8"/>
      <c r="G533" s="9">
        <v>89.2</v>
      </c>
      <c r="H533" s="10">
        <f>H534</f>
        <v>1404</v>
      </c>
      <c r="I533" s="10">
        <f t="shared" si="100"/>
        <v>0</v>
      </c>
      <c r="J533" s="10">
        <f t="shared" si="100"/>
        <v>0</v>
      </c>
      <c r="K533" s="10">
        <f t="shared" si="99"/>
        <v>1465.6</v>
      </c>
      <c r="L533" s="10">
        <f t="shared" si="99"/>
        <v>1471</v>
      </c>
    </row>
    <row r="534" spans="1:12" ht="15.75" outlineLevel="6">
      <c r="A534" s="37" t="s">
        <v>346</v>
      </c>
      <c r="B534" s="7" t="s">
        <v>135</v>
      </c>
      <c r="C534" s="7" t="s">
        <v>417</v>
      </c>
      <c r="D534" s="7" t="s">
        <v>282</v>
      </c>
      <c r="E534" s="7" t="s">
        <v>347</v>
      </c>
      <c r="F534" s="8"/>
      <c r="G534" s="9"/>
      <c r="H534" s="10">
        <f>H535</f>
        <v>1404</v>
      </c>
      <c r="I534" s="10">
        <f t="shared" si="100"/>
        <v>0</v>
      </c>
      <c r="J534" s="10">
        <f t="shared" si="100"/>
        <v>0</v>
      </c>
      <c r="K534" s="10">
        <f>K535</f>
        <v>1465.6</v>
      </c>
      <c r="L534" s="10">
        <f>L535</f>
        <v>1471</v>
      </c>
    </row>
    <row r="535" spans="1:12" ht="78.75" outlineLevel="6">
      <c r="A535" s="37" t="s">
        <v>452</v>
      </c>
      <c r="B535" s="7" t="s">
        <v>135</v>
      </c>
      <c r="C535" s="7" t="s">
        <v>417</v>
      </c>
      <c r="D535" s="7" t="s">
        <v>282</v>
      </c>
      <c r="E535" s="7" t="s">
        <v>302</v>
      </c>
      <c r="F535" s="8"/>
      <c r="G535" s="9"/>
      <c r="H535" s="10">
        <v>1404</v>
      </c>
      <c r="I535" s="11"/>
      <c r="J535" s="6"/>
      <c r="K535" s="10">
        <v>1465.6</v>
      </c>
      <c r="L535" s="10">
        <v>1471</v>
      </c>
    </row>
    <row r="536" spans="1:12" ht="31.5" hidden="1" outlineLevel="6">
      <c r="A536" s="37" t="s">
        <v>351</v>
      </c>
      <c r="B536" s="7"/>
      <c r="C536" s="7"/>
      <c r="D536" s="7"/>
      <c r="E536" s="7" t="s">
        <v>352</v>
      </c>
      <c r="F536" s="8"/>
      <c r="G536" s="9"/>
      <c r="H536" s="10"/>
      <c r="I536" s="11"/>
      <c r="J536" s="6"/>
      <c r="K536" s="10"/>
      <c r="L536" s="10"/>
    </row>
    <row r="537" spans="1:12" ht="110.25" outlineLevel="3" collapsed="1">
      <c r="A537" s="37" t="s">
        <v>358</v>
      </c>
      <c r="B537" s="7" t="s">
        <v>135</v>
      </c>
      <c r="C537" s="7" t="s">
        <v>417</v>
      </c>
      <c r="D537" s="7" t="s">
        <v>154</v>
      </c>
      <c r="E537" s="7"/>
      <c r="F537" s="8"/>
      <c r="G537" s="9">
        <f>G538</f>
        <v>3810.114</v>
      </c>
      <c r="H537" s="10">
        <f>H538</f>
        <v>17492.3</v>
      </c>
      <c r="I537" s="11"/>
      <c r="J537" s="6">
        <v>6607978</v>
      </c>
      <c r="K537" s="10">
        <f aca="true" t="shared" si="101" ref="K537:L539">K538</f>
        <v>17397.8</v>
      </c>
      <c r="L537" s="10">
        <f t="shared" si="101"/>
        <v>17392.4</v>
      </c>
    </row>
    <row r="538" spans="1:12" ht="31.5" outlineLevel="4">
      <c r="A538" s="37" t="s">
        <v>359</v>
      </c>
      <c r="B538" s="7" t="s">
        <v>135</v>
      </c>
      <c r="C538" s="7" t="s">
        <v>417</v>
      </c>
      <c r="D538" s="7" t="s">
        <v>155</v>
      </c>
      <c r="E538" s="7"/>
      <c r="F538" s="8"/>
      <c r="G538" s="9">
        <f>G539</f>
        <v>3810.114</v>
      </c>
      <c r="H538" s="10">
        <f>H539</f>
        <v>17492.3</v>
      </c>
      <c r="I538" s="11"/>
      <c r="J538" s="6">
        <v>6607978</v>
      </c>
      <c r="K538" s="10">
        <f t="shared" si="101"/>
        <v>17397.8</v>
      </c>
      <c r="L538" s="10">
        <f t="shared" si="101"/>
        <v>17392.4</v>
      </c>
    </row>
    <row r="539" spans="1:12" ht="63" outlineLevel="6">
      <c r="A539" s="37" t="s">
        <v>451</v>
      </c>
      <c r="B539" s="7" t="s">
        <v>135</v>
      </c>
      <c r="C539" s="7" t="s">
        <v>417</v>
      </c>
      <c r="D539" s="7" t="s">
        <v>155</v>
      </c>
      <c r="E539" s="7" t="s">
        <v>353</v>
      </c>
      <c r="F539" s="8"/>
      <c r="G539" s="9">
        <v>3810.114</v>
      </c>
      <c r="H539" s="10">
        <f aca="true" t="shared" si="102" ref="H539:J540">H540</f>
        <v>17492.3</v>
      </c>
      <c r="I539" s="10">
        <f t="shared" si="102"/>
        <v>0</v>
      </c>
      <c r="J539" s="10">
        <f t="shared" si="102"/>
        <v>0</v>
      </c>
      <c r="K539" s="10">
        <f t="shared" si="101"/>
        <v>17397.8</v>
      </c>
      <c r="L539" s="10">
        <f t="shared" si="101"/>
        <v>17392.4</v>
      </c>
    </row>
    <row r="540" spans="1:12" ht="15.75" outlineLevel="6">
      <c r="A540" s="37" t="s">
        <v>346</v>
      </c>
      <c r="B540" s="7" t="s">
        <v>135</v>
      </c>
      <c r="C540" s="7" t="s">
        <v>417</v>
      </c>
      <c r="D540" s="7" t="s">
        <v>155</v>
      </c>
      <c r="E540" s="7" t="s">
        <v>347</v>
      </c>
      <c r="F540" s="8"/>
      <c r="G540" s="9"/>
      <c r="H540" s="10">
        <f t="shared" si="102"/>
        <v>17492.3</v>
      </c>
      <c r="I540" s="10">
        <f t="shared" si="102"/>
        <v>0</v>
      </c>
      <c r="J540" s="10">
        <f t="shared" si="102"/>
        <v>0</v>
      </c>
      <c r="K540" s="10">
        <f>K541</f>
        <v>17397.8</v>
      </c>
      <c r="L540" s="10">
        <f>L541</f>
        <v>17392.4</v>
      </c>
    </row>
    <row r="541" spans="1:12" ht="78.75" outlineLevel="6">
      <c r="A541" s="37" t="s">
        <v>452</v>
      </c>
      <c r="B541" s="7" t="s">
        <v>135</v>
      </c>
      <c r="C541" s="7" t="s">
        <v>417</v>
      </c>
      <c r="D541" s="7" t="s">
        <v>155</v>
      </c>
      <c r="E541" s="7" t="s">
        <v>302</v>
      </c>
      <c r="F541" s="8"/>
      <c r="G541" s="9"/>
      <c r="H541" s="10">
        <v>17492.3</v>
      </c>
      <c r="I541" s="11"/>
      <c r="J541" s="6"/>
      <c r="K541" s="10">
        <v>17397.8</v>
      </c>
      <c r="L541" s="10">
        <v>17392.4</v>
      </c>
    </row>
    <row r="542" spans="1:12" ht="31.5" hidden="1" outlineLevel="6">
      <c r="A542" s="37" t="s">
        <v>351</v>
      </c>
      <c r="B542" s="7"/>
      <c r="C542" s="7"/>
      <c r="D542" s="7"/>
      <c r="E542" s="7" t="s">
        <v>352</v>
      </c>
      <c r="F542" s="8"/>
      <c r="G542" s="9"/>
      <c r="H542" s="10"/>
      <c r="I542" s="11"/>
      <c r="J542" s="6"/>
      <c r="K542" s="10"/>
      <c r="L542" s="10"/>
    </row>
    <row r="543" spans="1:12" ht="31.5" hidden="1" outlineLevel="3" collapsed="1">
      <c r="A543" s="37" t="s">
        <v>411</v>
      </c>
      <c r="B543" s="7" t="s">
        <v>135</v>
      </c>
      <c r="C543" s="7" t="s">
        <v>417</v>
      </c>
      <c r="D543" s="7" t="s">
        <v>412</v>
      </c>
      <c r="E543" s="7"/>
      <c r="F543" s="8">
        <f>F544+F547</f>
        <v>301.85</v>
      </c>
      <c r="G543" s="9">
        <f>G544+G547</f>
        <v>-3533.3289999999997</v>
      </c>
      <c r="H543" s="10">
        <f>H544+H547</f>
        <v>0</v>
      </c>
      <c r="I543" s="11"/>
      <c r="J543" s="6">
        <v>7884332.85</v>
      </c>
      <c r="K543" s="10">
        <f>K544+K547</f>
        <v>0</v>
      </c>
      <c r="L543" s="10">
        <f>L544+L547</f>
        <v>0</v>
      </c>
    </row>
    <row r="544" spans="1:12" ht="63" hidden="1" outlineLevel="5">
      <c r="A544" s="37" t="s">
        <v>285</v>
      </c>
      <c r="B544" s="7" t="s">
        <v>135</v>
      </c>
      <c r="C544" s="7" t="s">
        <v>417</v>
      </c>
      <c r="D544" s="7" t="s">
        <v>286</v>
      </c>
      <c r="E544" s="7"/>
      <c r="F544" s="8" t="str">
        <f>F546</f>
        <v>301,85</v>
      </c>
      <c r="G544" s="9">
        <f>G546</f>
        <v>-3547.729</v>
      </c>
      <c r="H544" s="10">
        <f aca="true" t="shared" si="103" ref="H544:L545">H545</f>
        <v>0</v>
      </c>
      <c r="I544" s="10">
        <f t="shared" si="103"/>
        <v>0</v>
      </c>
      <c r="J544" s="10">
        <f t="shared" si="103"/>
        <v>0</v>
      </c>
      <c r="K544" s="10">
        <f t="shared" si="103"/>
        <v>0</v>
      </c>
      <c r="L544" s="10">
        <f t="shared" si="103"/>
        <v>0</v>
      </c>
    </row>
    <row r="545" spans="1:12" ht="63" hidden="1" outlineLevel="5">
      <c r="A545" s="37" t="s">
        <v>335</v>
      </c>
      <c r="B545" s="7" t="s">
        <v>135</v>
      </c>
      <c r="C545" s="7" t="s">
        <v>417</v>
      </c>
      <c r="D545" s="7" t="s">
        <v>286</v>
      </c>
      <c r="E545" s="7" t="s">
        <v>353</v>
      </c>
      <c r="F545" s="8"/>
      <c r="G545" s="9"/>
      <c r="H545" s="10">
        <f t="shared" si="103"/>
        <v>0</v>
      </c>
      <c r="I545" s="10">
        <f t="shared" si="103"/>
        <v>0</v>
      </c>
      <c r="J545" s="10">
        <f t="shared" si="103"/>
        <v>0</v>
      </c>
      <c r="K545" s="10">
        <f t="shared" si="103"/>
        <v>0</v>
      </c>
      <c r="L545" s="10">
        <f t="shared" si="103"/>
        <v>0</v>
      </c>
    </row>
    <row r="546" spans="1:12" ht="31.5" hidden="1" outlineLevel="6">
      <c r="A546" s="37" t="s">
        <v>351</v>
      </c>
      <c r="B546" s="7" t="s">
        <v>135</v>
      </c>
      <c r="C546" s="7" t="s">
        <v>417</v>
      </c>
      <c r="D546" s="7" t="s">
        <v>286</v>
      </c>
      <c r="E546" s="7" t="s">
        <v>352</v>
      </c>
      <c r="F546" s="8" t="s">
        <v>333</v>
      </c>
      <c r="G546" s="9">
        <v>-3547.729</v>
      </c>
      <c r="H546" s="10"/>
      <c r="I546" s="11"/>
      <c r="J546" s="6"/>
      <c r="K546" s="10"/>
      <c r="L546" s="10"/>
    </row>
    <row r="547" spans="1:12" ht="110.25" hidden="1" outlineLevel="5">
      <c r="A547" s="37" t="s">
        <v>303</v>
      </c>
      <c r="B547" s="7" t="s">
        <v>135</v>
      </c>
      <c r="C547" s="7" t="s">
        <v>417</v>
      </c>
      <c r="D547" s="7" t="s">
        <v>414</v>
      </c>
      <c r="E547" s="7"/>
      <c r="F547" s="8"/>
      <c r="G547" s="9">
        <f>G549</f>
        <v>14.4</v>
      </c>
      <c r="H547" s="10">
        <f>H548+H550</f>
        <v>0</v>
      </c>
      <c r="I547" s="10">
        <f>I548+I550</f>
        <v>0</v>
      </c>
      <c r="J547" s="10">
        <f>J548+J550</f>
        <v>0</v>
      </c>
      <c r="K547" s="10">
        <f>K548+K550</f>
        <v>0</v>
      </c>
      <c r="L547" s="10">
        <f>L548+L550</f>
        <v>0</v>
      </c>
    </row>
    <row r="548" spans="1:12" ht="63" hidden="1" outlineLevel="5">
      <c r="A548" s="37" t="s">
        <v>335</v>
      </c>
      <c r="B548" s="7" t="s">
        <v>135</v>
      </c>
      <c r="C548" s="7" t="s">
        <v>417</v>
      </c>
      <c r="D548" s="7" t="s">
        <v>414</v>
      </c>
      <c r="E548" s="7" t="s">
        <v>353</v>
      </c>
      <c r="F548" s="8"/>
      <c r="G548" s="9"/>
      <c r="H548" s="10"/>
      <c r="I548" s="11"/>
      <c r="J548" s="6"/>
      <c r="K548" s="10"/>
      <c r="L548" s="10"/>
    </row>
    <row r="549" spans="1:12" ht="31.5" hidden="1" outlineLevel="6">
      <c r="A549" s="37" t="s">
        <v>351</v>
      </c>
      <c r="B549" s="7" t="s">
        <v>135</v>
      </c>
      <c r="C549" s="7" t="s">
        <v>417</v>
      </c>
      <c r="D549" s="7" t="s">
        <v>414</v>
      </c>
      <c r="E549" s="7" t="s">
        <v>352</v>
      </c>
      <c r="F549" s="8"/>
      <c r="G549" s="9">
        <v>14.4</v>
      </c>
      <c r="H549" s="10">
        <v>0</v>
      </c>
      <c r="I549" s="11"/>
      <c r="J549" s="6">
        <v>2740000</v>
      </c>
      <c r="K549" s="10">
        <v>0</v>
      </c>
      <c r="L549" s="10">
        <v>0</v>
      </c>
    </row>
    <row r="550" spans="1:12" ht="47.25" hidden="1" outlineLevel="6">
      <c r="A550" s="37" t="s">
        <v>192</v>
      </c>
      <c r="B550" s="7" t="s">
        <v>135</v>
      </c>
      <c r="C550" s="7" t="s">
        <v>417</v>
      </c>
      <c r="D550" s="7" t="s">
        <v>414</v>
      </c>
      <c r="E550" s="7" t="s">
        <v>201</v>
      </c>
      <c r="F550" s="8"/>
      <c r="G550" s="9"/>
      <c r="H550" s="10">
        <f>H551</f>
        <v>0</v>
      </c>
      <c r="I550" s="10">
        <f>I551</f>
        <v>0</v>
      </c>
      <c r="J550" s="10">
        <f>J551</f>
        <v>0</v>
      </c>
      <c r="K550" s="10">
        <f>K551</f>
        <v>0</v>
      </c>
      <c r="L550" s="10">
        <f>L551</f>
        <v>0</v>
      </c>
    </row>
    <row r="551" spans="1:12" ht="47.25" hidden="1" outlineLevel="6">
      <c r="A551" s="37" t="s">
        <v>377</v>
      </c>
      <c r="B551" s="7" t="s">
        <v>135</v>
      </c>
      <c r="C551" s="7" t="s">
        <v>417</v>
      </c>
      <c r="D551" s="7" t="s">
        <v>414</v>
      </c>
      <c r="E551" s="7" t="s">
        <v>202</v>
      </c>
      <c r="F551" s="8"/>
      <c r="G551" s="9"/>
      <c r="H551" s="10"/>
      <c r="I551" s="11"/>
      <c r="J551" s="6"/>
      <c r="K551" s="10"/>
      <c r="L551" s="10"/>
    </row>
    <row r="552" spans="1:12" ht="31.5" hidden="1" outlineLevel="3" collapsed="1">
      <c r="A552" s="37" t="s">
        <v>287</v>
      </c>
      <c r="B552" s="7" t="s">
        <v>135</v>
      </c>
      <c r="C552" s="7" t="s">
        <v>417</v>
      </c>
      <c r="D552" s="7" t="s">
        <v>288</v>
      </c>
      <c r="E552" s="7"/>
      <c r="F552" s="8"/>
      <c r="G552" s="9">
        <f>G553+G556</f>
        <v>0</v>
      </c>
      <c r="H552" s="10">
        <f>H553+H556</f>
        <v>0</v>
      </c>
      <c r="I552" s="11"/>
      <c r="J552" s="6">
        <v>4458549</v>
      </c>
      <c r="K552" s="10">
        <f>K553+K556</f>
        <v>0</v>
      </c>
      <c r="L552" s="10">
        <f>L553+L556</f>
        <v>0</v>
      </c>
    </row>
    <row r="553" spans="1:12" ht="47.25" hidden="1" outlineLevel="4">
      <c r="A553" s="37" t="s">
        <v>289</v>
      </c>
      <c r="B553" s="7" t="s">
        <v>135</v>
      </c>
      <c r="C553" s="7" t="s">
        <v>417</v>
      </c>
      <c r="D553" s="7" t="s">
        <v>290</v>
      </c>
      <c r="E553" s="7"/>
      <c r="F553" s="8"/>
      <c r="G553" s="9"/>
      <c r="H553" s="10">
        <f aca="true" t="shared" si="104" ref="H553:L554">H554</f>
        <v>0</v>
      </c>
      <c r="I553" s="10">
        <f t="shared" si="104"/>
        <v>0</v>
      </c>
      <c r="J553" s="10">
        <f t="shared" si="104"/>
        <v>0</v>
      </c>
      <c r="K553" s="10">
        <f t="shared" si="104"/>
        <v>0</v>
      </c>
      <c r="L553" s="10">
        <f t="shared" si="104"/>
        <v>0</v>
      </c>
    </row>
    <row r="554" spans="1:12" ht="63" hidden="1" outlineLevel="4">
      <c r="A554" s="37" t="s">
        <v>335</v>
      </c>
      <c r="B554" s="7" t="s">
        <v>135</v>
      </c>
      <c r="C554" s="7" t="s">
        <v>417</v>
      </c>
      <c r="D554" s="7" t="s">
        <v>290</v>
      </c>
      <c r="E554" s="7" t="s">
        <v>353</v>
      </c>
      <c r="F554" s="8"/>
      <c r="G554" s="9"/>
      <c r="H554" s="10">
        <f t="shared" si="104"/>
        <v>0</v>
      </c>
      <c r="I554" s="10">
        <f t="shared" si="104"/>
        <v>0</v>
      </c>
      <c r="J554" s="10">
        <f t="shared" si="104"/>
        <v>0</v>
      </c>
      <c r="K554" s="10">
        <f t="shared" si="104"/>
        <v>0</v>
      </c>
      <c r="L554" s="10">
        <f t="shared" si="104"/>
        <v>0</v>
      </c>
    </row>
    <row r="555" spans="1:12" ht="31.5" hidden="1" outlineLevel="6">
      <c r="A555" s="37" t="s">
        <v>351</v>
      </c>
      <c r="B555" s="7" t="s">
        <v>135</v>
      </c>
      <c r="C555" s="7" t="s">
        <v>417</v>
      </c>
      <c r="D555" s="7" t="s">
        <v>290</v>
      </c>
      <c r="E555" s="7" t="s">
        <v>352</v>
      </c>
      <c r="F555" s="8"/>
      <c r="G555" s="9"/>
      <c r="H555" s="10"/>
      <c r="I555" s="11"/>
      <c r="J555" s="6"/>
      <c r="K555" s="10"/>
      <c r="L555" s="10"/>
    </row>
    <row r="556" spans="1:12" ht="31.5" hidden="1" outlineLevel="4">
      <c r="A556" s="37" t="s">
        <v>291</v>
      </c>
      <c r="B556" s="7" t="s">
        <v>135</v>
      </c>
      <c r="C556" s="7" t="s">
        <v>417</v>
      </c>
      <c r="D556" s="7" t="s">
        <v>292</v>
      </c>
      <c r="E556" s="7"/>
      <c r="F556" s="8"/>
      <c r="G556" s="9">
        <f>G558</f>
        <v>0</v>
      </c>
      <c r="H556" s="10">
        <f aca="true" t="shared" si="105" ref="H556:L557">H557</f>
        <v>0</v>
      </c>
      <c r="I556" s="10">
        <f t="shared" si="105"/>
        <v>0</v>
      </c>
      <c r="J556" s="10">
        <f t="shared" si="105"/>
        <v>0</v>
      </c>
      <c r="K556" s="10">
        <f t="shared" si="105"/>
        <v>0</v>
      </c>
      <c r="L556" s="10">
        <f t="shared" si="105"/>
        <v>0</v>
      </c>
    </row>
    <row r="557" spans="1:12" ht="63" hidden="1" outlineLevel="4">
      <c r="A557" s="37" t="s">
        <v>335</v>
      </c>
      <c r="B557" s="7" t="s">
        <v>135</v>
      </c>
      <c r="C557" s="7" t="s">
        <v>417</v>
      </c>
      <c r="D557" s="7" t="s">
        <v>292</v>
      </c>
      <c r="E557" s="7" t="s">
        <v>353</v>
      </c>
      <c r="F557" s="8"/>
      <c r="G557" s="9"/>
      <c r="H557" s="10">
        <f t="shared" si="105"/>
        <v>0</v>
      </c>
      <c r="I557" s="10">
        <f t="shared" si="105"/>
        <v>0</v>
      </c>
      <c r="J557" s="10">
        <f t="shared" si="105"/>
        <v>0</v>
      </c>
      <c r="K557" s="10">
        <f t="shared" si="105"/>
        <v>0</v>
      </c>
      <c r="L557" s="10">
        <f t="shared" si="105"/>
        <v>0</v>
      </c>
    </row>
    <row r="558" spans="1:12" ht="31.5" hidden="1" outlineLevel="6">
      <c r="A558" s="37" t="s">
        <v>351</v>
      </c>
      <c r="B558" s="7" t="s">
        <v>135</v>
      </c>
      <c r="C558" s="7" t="s">
        <v>417</v>
      </c>
      <c r="D558" s="7" t="s">
        <v>292</v>
      </c>
      <c r="E558" s="7" t="s">
        <v>352</v>
      </c>
      <c r="F558" s="8"/>
      <c r="G558" s="9">
        <v>0</v>
      </c>
      <c r="H558" s="10"/>
      <c r="I558" s="11"/>
      <c r="J558" s="6"/>
      <c r="K558" s="10"/>
      <c r="L558" s="10"/>
    </row>
    <row r="559" spans="1:12" ht="31.5" outlineLevel="6">
      <c r="A559" s="37" t="s">
        <v>371</v>
      </c>
      <c r="B559" s="7" t="s">
        <v>135</v>
      </c>
      <c r="C559" s="7" t="s">
        <v>417</v>
      </c>
      <c r="D559" s="7" t="s">
        <v>412</v>
      </c>
      <c r="E559" s="7"/>
      <c r="F559" s="7"/>
      <c r="G559" s="9"/>
      <c r="H559" s="10">
        <f>H560+H567</f>
        <v>6388.7</v>
      </c>
      <c r="I559" s="12"/>
      <c r="J559" s="13"/>
      <c r="K559" s="10"/>
      <c r="L559" s="10"/>
    </row>
    <row r="560" spans="1:12" ht="47.25" outlineLevel="6">
      <c r="A560" s="37" t="s">
        <v>496</v>
      </c>
      <c r="B560" s="7" t="s">
        <v>135</v>
      </c>
      <c r="C560" s="7" t="s">
        <v>417</v>
      </c>
      <c r="D560" s="7" t="s">
        <v>286</v>
      </c>
      <c r="E560" s="7"/>
      <c r="F560" s="7"/>
      <c r="G560" s="9"/>
      <c r="H560" s="10">
        <f>H561+H564</f>
        <v>4800</v>
      </c>
      <c r="I560" s="12"/>
      <c r="J560" s="13"/>
      <c r="K560" s="10"/>
      <c r="L560" s="10"/>
    </row>
    <row r="561" spans="1:12" ht="31.5" outlineLevel="6">
      <c r="A561" s="37" t="s">
        <v>259</v>
      </c>
      <c r="B561" s="7" t="s">
        <v>135</v>
      </c>
      <c r="C561" s="7" t="s">
        <v>417</v>
      </c>
      <c r="D561" s="7" t="s">
        <v>286</v>
      </c>
      <c r="E561" s="7" t="s">
        <v>315</v>
      </c>
      <c r="F561" s="7"/>
      <c r="G561" s="9"/>
      <c r="H561" s="10">
        <f>H562</f>
        <v>800</v>
      </c>
      <c r="I561" s="12"/>
      <c r="J561" s="13"/>
      <c r="K561" s="10"/>
      <c r="L561" s="10"/>
    </row>
    <row r="562" spans="1:12" ht="47.25" outlineLevel="6">
      <c r="A562" s="37" t="s">
        <v>192</v>
      </c>
      <c r="B562" s="7" t="s">
        <v>135</v>
      </c>
      <c r="C562" s="7" t="s">
        <v>417</v>
      </c>
      <c r="D562" s="7" t="s">
        <v>286</v>
      </c>
      <c r="E562" s="7" t="s">
        <v>201</v>
      </c>
      <c r="F562" s="7"/>
      <c r="G562" s="9"/>
      <c r="H562" s="10">
        <f>H563</f>
        <v>800</v>
      </c>
      <c r="I562" s="12"/>
      <c r="J562" s="13"/>
      <c r="K562" s="10"/>
      <c r="L562" s="10"/>
    </row>
    <row r="563" spans="1:12" ht="47.25" outlineLevel="6">
      <c r="A563" s="37" t="s">
        <v>377</v>
      </c>
      <c r="B563" s="7" t="s">
        <v>135</v>
      </c>
      <c r="C563" s="7" t="s">
        <v>417</v>
      </c>
      <c r="D563" s="7" t="s">
        <v>286</v>
      </c>
      <c r="E563" s="7" t="s">
        <v>202</v>
      </c>
      <c r="F563" s="7"/>
      <c r="G563" s="9"/>
      <c r="H563" s="10">
        <v>800</v>
      </c>
      <c r="I563" s="12"/>
      <c r="J563" s="13"/>
      <c r="K563" s="10"/>
      <c r="L563" s="10"/>
    </row>
    <row r="564" spans="1:12" ht="63" outlineLevel="6">
      <c r="A564" s="37" t="s">
        <v>335</v>
      </c>
      <c r="B564" s="7" t="s">
        <v>135</v>
      </c>
      <c r="C564" s="7" t="s">
        <v>417</v>
      </c>
      <c r="D564" s="7" t="s">
        <v>286</v>
      </c>
      <c r="E564" s="7" t="s">
        <v>353</v>
      </c>
      <c r="F564" s="7"/>
      <c r="G564" s="9"/>
      <c r="H564" s="10">
        <f>H565</f>
        <v>4000</v>
      </c>
      <c r="I564" s="12"/>
      <c r="J564" s="13"/>
      <c r="K564" s="10"/>
      <c r="L564" s="10"/>
    </row>
    <row r="565" spans="1:12" ht="15.75" outlineLevel="6">
      <c r="A565" s="37" t="s">
        <v>346</v>
      </c>
      <c r="B565" s="7" t="s">
        <v>135</v>
      </c>
      <c r="C565" s="7" t="s">
        <v>417</v>
      </c>
      <c r="D565" s="7" t="s">
        <v>286</v>
      </c>
      <c r="E565" s="7" t="s">
        <v>347</v>
      </c>
      <c r="F565" s="7"/>
      <c r="G565" s="9"/>
      <c r="H565" s="10">
        <f>H566</f>
        <v>4000</v>
      </c>
      <c r="I565" s="12"/>
      <c r="J565" s="13"/>
      <c r="K565" s="10"/>
      <c r="L565" s="10"/>
    </row>
    <row r="566" spans="1:12" ht="31.5" outlineLevel="6">
      <c r="A566" s="37" t="s">
        <v>351</v>
      </c>
      <c r="B566" s="7" t="s">
        <v>135</v>
      </c>
      <c r="C566" s="7" t="s">
        <v>417</v>
      </c>
      <c r="D566" s="7" t="s">
        <v>286</v>
      </c>
      <c r="E566" s="7" t="s">
        <v>352</v>
      </c>
      <c r="F566" s="7"/>
      <c r="G566" s="9"/>
      <c r="H566" s="10">
        <v>4000</v>
      </c>
      <c r="I566" s="12"/>
      <c r="J566" s="13"/>
      <c r="K566" s="10"/>
      <c r="L566" s="10"/>
    </row>
    <row r="567" spans="1:12" ht="110.25" outlineLevel="6">
      <c r="A567" s="37" t="s">
        <v>303</v>
      </c>
      <c r="B567" s="7" t="s">
        <v>135</v>
      </c>
      <c r="C567" s="7" t="s">
        <v>417</v>
      </c>
      <c r="D567" s="7" t="s">
        <v>414</v>
      </c>
      <c r="E567" s="7"/>
      <c r="F567" s="7"/>
      <c r="G567" s="9"/>
      <c r="H567" s="10">
        <f>H568</f>
        <v>1588.7</v>
      </c>
      <c r="I567" s="12"/>
      <c r="J567" s="13"/>
      <c r="K567" s="10"/>
      <c r="L567" s="10"/>
    </row>
    <row r="568" spans="1:12" ht="63" outlineLevel="6">
      <c r="A568" s="37" t="s">
        <v>335</v>
      </c>
      <c r="B568" s="7" t="s">
        <v>135</v>
      </c>
      <c r="C568" s="7" t="s">
        <v>417</v>
      </c>
      <c r="D568" s="7" t="s">
        <v>414</v>
      </c>
      <c r="E568" s="7" t="s">
        <v>353</v>
      </c>
      <c r="F568" s="7" t="s">
        <v>353</v>
      </c>
      <c r="G568" s="9"/>
      <c r="H568" s="10">
        <f>H569</f>
        <v>1588.7</v>
      </c>
      <c r="I568" s="12"/>
      <c r="J568" s="13"/>
      <c r="K568" s="10"/>
      <c r="L568" s="10"/>
    </row>
    <row r="569" spans="1:12" ht="15.75" outlineLevel="6">
      <c r="A569" s="37" t="s">
        <v>346</v>
      </c>
      <c r="B569" s="7" t="s">
        <v>135</v>
      </c>
      <c r="C569" s="7" t="s">
        <v>417</v>
      </c>
      <c r="D569" s="7" t="s">
        <v>414</v>
      </c>
      <c r="E569" s="7" t="s">
        <v>347</v>
      </c>
      <c r="F569" s="7"/>
      <c r="G569" s="9"/>
      <c r="H569" s="10">
        <f>H570</f>
        <v>1588.7</v>
      </c>
      <c r="I569" s="12"/>
      <c r="J569" s="13"/>
      <c r="K569" s="10"/>
      <c r="L569" s="10"/>
    </row>
    <row r="570" spans="1:12" ht="31.5" outlineLevel="6">
      <c r="A570" s="37" t="s">
        <v>351</v>
      </c>
      <c r="B570" s="7" t="s">
        <v>135</v>
      </c>
      <c r="C570" s="7" t="s">
        <v>417</v>
      </c>
      <c r="D570" s="7" t="s">
        <v>414</v>
      </c>
      <c r="E570" s="7" t="s">
        <v>352</v>
      </c>
      <c r="F570" s="7" t="s">
        <v>352</v>
      </c>
      <c r="G570" s="9"/>
      <c r="H570" s="10">
        <v>1588.7</v>
      </c>
      <c r="I570" s="12"/>
      <c r="J570" s="13"/>
      <c r="K570" s="10"/>
      <c r="L570" s="10"/>
    </row>
    <row r="571" spans="1:12" ht="31.5" outlineLevel="6">
      <c r="A571" s="37" t="s">
        <v>17</v>
      </c>
      <c r="B571" s="1" t="s">
        <v>423</v>
      </c>
      <c r="C571" s="1"/>
      <c r="D571" s="1"/>
      <c r="E571" s="1"/>
      <c r="F571" s="2"/>
      <c r="G571" s="3" t="e">
        <f aca="true" t="shared" si="106" ref="G571:L571">G572+G598</f>
        <v>#REF!</v>
      </c>
      <c r="H571" s="4">
        <f t="shared" si="106"/>
        <v>24711.100000000002</v>
      </c>
      <c r="I571" s="4">
        <f t="shared" si="106"/>
        <v>0</v>
      </c>
      <c r="J571" s="4">
        <f t="shared" si="106"/>
        <v>21366166</v>
      </c>
      <c r="K571" s="4">
        <f t="shared" si="106"/>
        <v>22442.800000000003</v>
      </c>
      <c r="L571" s="4">
        <f t="shared" si="106"/>
        <v>22442.800000000003</v>
      </c>
    </row>
    <row r="572" spans="1:12" ht="15.75" outlineLevel="6">
      <c r="A572" s="37" t="s">
        <v>18</v>
      </c>
      <c r="B572" s="1" t="s">
        <v>423</v>
      </c>
      <c r="C572" s="1" t="s">
        <v>387</v>
      </c>
      <c r="D572" s="1"/>
      <c r="E572" s="1"/>
      <c r="F572" s="2"/>
      <c r="G572" s="3">
        <f aca="true" t="shared" si="107" ref="G572:L572">G573+G587+G592</f>
        <v>0</v>
      </c>
      <c r="H572" s="4">
        <f t="shared" si="107"/>
        <v>18584.600000000002</v>
      </c>
      <c r="I572" s="4">
        <f t="shared" si="107"/>
        <v>0</v>
      </c>
      <c r="J572" s="4">
        <f t="shared" si="107"/>
        <v>18844166</v>
      </c>
      <c r="K572" s="4">
        <f t="shared" si="107"/>
        <v>18584.600000000002</v>
      </c>
      <c r="L572" s="4">
        <f t="shared" si="107"/>
        <v>18584.600000000002</v>
      </c>
    </row>
    <row r="573" spans="1:12" ht="31.5" outlineLevel="6">
      <c r="A573" s="37" t="s">
        <v>19</v>
      </c>
      <c r="B573" s="7" t="s">
        <v>423</v>
      </c>
      <c r="C573" s="7" t="s">
        <v>387</v>
      </c>
      <c r="D573" s="7" t="s">
        <v>145</v>
      </c>
      <c r="E573" s="7"/>
      <c r="F573" s="8"/>
      <c r="G573" s="9">
        <f>G574</f>
        <v>0</v>
      </c>
      <c r="H573" s="10">
        <f>H574</f>
        <v>10793.9</v>
      </c>
      <c r="I573" s="11"/>
      <c r="J573" s="6">
        <v>11054332</v>
      </c>
      <c r="K573" s="10">
        <f>K574</f>
        <v>10793.9</v>
      </c>
      <c r="L573" s="10">
        <f>L574</f>
        <v>10793.9</v>
      </c>
    </row>
    <row r="574" spans="1:12" ht="31.5" outlineLevel="6">
      <c r="A574" s="37" t="s">
        <v>359</v>
      </c>
      <c r="B574" s="7" t="s">
        <v>423</v>
      </c>
      <c r="C574" s="7" t="s">
        <v>387</v>
      </c>
      <c r="D574" s="7" t="s">
        <v>146</v>
      </c>
      <c r="E574" s="7"/>
      <c r="F574" s="8"/>
      <c r="G574" s="9">
        <f>G575+G579+G583</f>
        <v>0</v>
      </c>
      <c r="H574" s="10">
        <f>H575+H579+H583</f>
        <v>10793.9</v>
      </c>
      <c r="I574" s="11"/>
      <c r="J574" s="6">
        <v>11054332</v>
      </c>
      <c r="K574" s="10">
        <f>K575+K579+K583</f>
        <v>10793.9</v>
      </c>
      <c r="L574" s="10">
        <f>L575+L579+L583</f>
        <v>10793.9</v>
      </c>
    </row>
    <row r="575" spans="1:12" ht="63" outlineLevel="6">
      <c r="A575" s="37" t="s">
        <v>20</v>
      </c>
      <c r="B575" s="7" t="s">
        <v>423</v>
      </c>
      <c r="C575" s="7" t="s">
        <v>387</v>
      </c>
      <c r="D575" s="7" t="s">
        <v>147</v>
      </c>
      <c r="E575" s="7"/>
      <c r="F575" s="8"/>
      <c r="G575" s="9">
        <f>G576</f>
        <v>0</v>
      </c>
      <c r="H575" s="10">
        <f>H576</f>
        <v>5321.5</v>
      </c>
      <c r="I575" s="11"/>
      <c r="J575" s="6">
        <v>5172148</v>
      </c>
      <c r="K575" s="10">
        <f aca="true" t="shared" si="108" ref="K575:L577">K576</f>
        <v>5321.5</v>
      </c>
      <c r="L575" s="10">
        <f t="shared" si="108"/>
        <v>5321.5</v>
      </c>
    </row>
    <row r="576" spans="1:12" ht="63" outlineLevel="6">
      <c r="A576" s="37" t="s">
        <v>451</v>
      </c>
      <c r="B576" s="7" t="s">
        <v>423</v>
      </c>
      <c r="C576" s="7" t="s">
        <v>387</v>
      </c>
      <c r="D576" s="7" t="s">
        <v>147</v>
      </c>
      <c r="E576" s="7" t="s">
        <v>353</v>
      </c>
      <c r="F576" s="8"/>
      <c r="G576" s="9">
        <v>0</v>
      </c>
      <c r="H576" s="10">
        <f aca="true" t="shared" si="109" ref="H576:J577">H577</f>
        <v>5321.5</v>
      </c>
      <c r="I576" s="10">
        <f t="shared" si="109"/>
        <v>0</v>
      </c>
      <c r="J576" s="10">
        <f t="shared" si="109"/>
        <v>0</v>
      </c>
      <c r="K576" s="10">
        <f t="shared" si="108"/>
        <v>5321.5</v>
      </c>
      <c r="L576" s="10">
        <f t="shared" si="108"/>
        <v>5321.5</v>
      </c>
    </row>
    <row r="577" spans="1:12" ht="15.75" outlineLevel="6">
      <c r="A577" s="37" t="s">
        <v>346</v>
      </c>
      <c r="B577" s="7" t="s">
        <v>423</v>
      </c>
      <c r="C577" s="7" t="s">
        <v>387</v>
      </c>
      <c r="D577" s="7" t="s">
        <v>147</v>
      </c>
      <c r="E577" s="7" t="s">
        <v>347</v>
      </c>
      <c r="F577" s="8"/>
      <c r="G577" s="9"/>
      <c r="H577" s="10">
        <f t="shared" si="109"/>
        <v>5321.5</v>
      </c>
      <c r="I577" s="10">
        <f t="shared" si="109"/>
        <v>0</v>
      </c>
      <c r="J577" s="10">
        <f t="shared" si="109"/>
        <v>0</v>
      </c>
      <c r="K577" s="10">
        <f t="shared" si="108"/>
        <v>5321.5</v>
      </c>
      <c r="L577" s="10">
        <f t="shared" si="108"/>
        <v>5321.5</v>
      </c>
    </row>
    <row r="578" spans="1:12" ht="78.75" outlineLevel="6">
      <c r="A578" s="37" t="s">
        <v>452</v>
      </c>
      <c r="B578" s="7" t="s">
        <v>423</v>
      </c>
      <c r="C578" s="7" t="s">
        <v>387</v>
      </c>
      <c r="D578" s="7" t="s">
        <v>147</v>
      </c>
      <c r="E578" s="7" t="s">
        <v>302</v>
      </c>
      <c r="F578" s="8"/>
      <c r="G578" s="9"/>
      <c r="H578" s="10">
        <v>5321.5</v>
      </c>
      <c r="I578" s="11"/>
      <c r="J578" s="6"/>
      <c r="K578" s="10">
        <v>5321.5</v>
      </c>
      <c r="L578" s="10">
        <v>5321.5</v>
      </c>
    </row>
    <row r="579" spans="1:12" ht="63" outlineLevel="6">
      <c r="A579" s="37" t="s">
        <v>21</v>
      </c>
      <c r="B579" s="7" t="s">
        <v>423</v>
      </c>
      <c r="C579" s="7" t="s">
        <v>387</v>
      </c>
      <c r="D579" s="7" t="s">
        <v>148</v>
      </c>
      <c r="E579" s="7"/>
      <c r="F579" s="8"/>
      <c r="G579" s="9"/>
      <c r="H579" s="10">
        <f>H580</f>
        <v>4672.4</v>
      </c>
      <c r="I579" s="10" t="e">
        <f aca="true" t="shared" si="110" ref="I579:L581">I580</f>
        <v>#REF!</v>
      </c>
      <c r="J579" s="10" t="e">
        <f t="shared" si="110"/>
        <v>#REF!</v>
      </c>
      <c r="K579" s="10">
        <f t="shared" si="110"/>
        <v>4672.4</v>
      </c>
      <c r="L579" s="10">
        <f t="shared" si="110"/>
        <v>4672.4</v>
      </c>
    </row>
    <row r="580" spans="1:12" ht="63" outlineLevel="6">
      <c r="A580" s="37" t="s">
        <v>451</v>
      </c>
      <c r="B580" s="7" t="s">
        <v>423</v>
      </c>
      <c r="C580" s="7" t="s">
        <v>387</v>
      </c>
      <c r="D580" s="7" t="s">
        <v>148</v>
      </c>
      <c r="E580" s="7" t="s">
        <v>353</v>
      </c>
      <c r="F580" s="8"/>
      <c r="G580" s="9"/>
      <c r="H580" s="10">
        <f>H581</f>
        <v>4672.4</v>
      </c>
      <c r="I580" s="10" t="e">
        <f t="shared" si="110"/>
        <v>#REF!</v>
      </c>
      <c r="J580" s="10" t="e">
        <f t="shared" si="110"/>
        <v>#REF!</v>
      </c>
      <c r="K580" s="10">
        <f t="shared" si="110"/>
        <v>4672.4</v>
      </c>
      <c r="L580" s="10">
        <f t="shared" si="110"/>
        <v>4672.4</v>
      </c>
    </row>
    <row r="581" spans="1:12" ht="15.75" outlineLevel="6">
      <c r="A581" s="37" t="s">
        <v>346</v>
      </c>
      <c r="B581" s="7" t="s">
        <v>423</v>
      </c>
      <c r="C581" s="7" t="s">
        <v>387</v>
      </c>
      <c r="D581" s="7" t="s">
        <v>148</v>
      </c>
      <c r="E581" s="7" t="s">
        <v>347</v>
      </c>
      <c r="F581" s="8"/>
      <c r="G581" s="9"/>
      <c r="H581" s="10">
        <f>H582</f>
        <v>4672.4</v>
      </c>
      <c r="I581" s="10" t="e">
        <f t="shared" si="110"/>
        <v>#REF!</v>
      </c>
      <c r="J581" s="10" t="e">
        <f t="shared" si="110"/>
        <v>#REF!</v>
      </c>
      <c r="K581" s="10">
        <f t="shared" si="110"/>
        <v>4672.4</v>
      </c>
      <c r="L581" s="10">
        <f t="shared" si="110"/>
        <v>4672.4</v>
      </c>
    </row>
    <row r="582" spans="1:12" ht="78.75" outlineLevel="6">
      <c r="A582" s="37" t="s">
        <v>452</v>
      </c>
      <c r="B582" s="7" t="s">
        <v>423</v>
      </c>
      <c r="C582" s="7" t="s">
        <v>387</v>
      </c>
      <c r="D582" s="7" t="s">
        <v>148</v>
      </c>
      <c r="E582" s="7" t="s">
        <v>302</v>
      </c>
      <c r="F582" s="8"/>
      <c r="G582" s="9"/>
      <c r="H582" s="10">
        <v>4672.4</v>
      </c>
      <c r="I582" s="10" t="e">
        <f>#REF!</f>
        <v>#REF!</v>
      </c>
      <c r="J582" s="10" t="e">
        <f>#REF!</f>
        <v>#REF!</v>
      </c>
      <c r="K582" s="10">
        <v>4672.4</v>
      </c>
      <c r="L582" s="10">
        <v>4672.4</v>
      </c>
    </row>
    <row r="583" spans="1:12" ht="63" outlineLevel="6">
      <c r="A583" s="37" t="s">
        <v>149</v>
      </c>
      <c r="B583" s="7" t="s">
        <v>423</v>
      </c>
      <c r="C583" s="7" t="s">
        <v>387</v>
      </c>
      <c r="D583" s="7" t="s">
        <v>150</v>
      </c>
      <c r="E583" s="7"/>
      <c r="F583" s="8"/>
      <c r="G583" s="9"/>
      <c r="H583" s="10">
        <f>H584</f>
        <v>800</v>
      </c>
      <c r="I583" s="11"/>
      <c r="J583" s="6">
        <v>1209756</v>
      </c>
      <c r="K583" s="10">
        <f aca="true" t="shared" si="111" ref="K583:L585">K584</f>
        <v>800</v>
      </c>
      <c r="L583" s="10">
        <f t="shared" si="111"/>
        <v>800</v>
      </c>
    </row>
    <row r="584" spans="1:12" ht="63" outlineLevel="6">
      <c r="A584" s="37" t="s">
        <v>451</v>
      </c>
      <c r="B584" s="7" t="s">
        <v>423</v>
      </c>
      <c r="C584" s="7" t="s">
        <v>387</v>
      </c>
      <c r="D584" s="7" t="s">
        <v>150</v>
      </c>
      <c r="E584" s="7" t="s">
        <v>353</v>
      </c>
      <c r="F584" s="8"/>
      <c r="G584" s="9"/>
      <c r="H584" s="10">
        <f>H585</f>
        <v>800</v>
      </c>
      <c r="I584" s="10">
        <f>I585</f>
        <v>0</v>
      </c>
      <c r="J584" s="10">
        <f>J585</f>
        <v>0</v>
      </c>
      <c r="K584" s="10">
        <f t="shared" si="111"/>
        <v>800</v>
      </c>
      <c r="L584" s="10">
        <f t="shared" si="111"/>
        <v>800</v>
      </c>
    </row>
    <row r="585" spans="1:12" ht="15.75" outlineLevel="6">
      <c r="A585" s="37" t="s">
        <v>346</v>
      </c>
      <c r="B585" s="7" t="s">
        <v>423</v>
      </c>
      <c r="C585" s="7" t="s">
        <v>387</v>
      </c>
      <c r="D585" s="7" t="s">
        <v>150</v>
      </c>
      <c r="E585" s="7" t="s">
        <v>347</v>
      </c>
      <c r="F585" s="8"/>
      <c r="G585" s="9"/>
      <c r="H585" s="10">
        <f>H586</f>
        <v>800</v>
      </c>
      <c r="I585" s="10">
        <f>I586</f>
        <v>0</v>
      </c>
      <c r="J585" s="10">
        <f>J586</f>
        <v>0</v>
      </c>
      <c r="K585" s="10">
        <f t="shared" si="111"/>
        <v>800</v>
      </c>
      <c r="L585" s="10">
        <f t="shared" si="111"/>
        <v>800</v>
      </c>
    </row>
    <row r="586" spans="1:12" ht="78.75" outlineLevel="6">
      <c r="A586" s="37" t="s">
        <v>452</v>
      </c>
      <c r="B586" s="7" t="s">
        <v>423</v>
      </c>
      <c r="C586" s="7" t="s">
        <v>387</v>
      </c>
      <c r="D586" s="7" t="s">
        <v>150</v>
      </c>
      <c r="E586" s="7" t="s">
        <v>302</v>
      </c>
      <c r="F586" s="8"/>
      <c r="G586" s="9"/>
      <c r="H586" s="10">
        <v>800</v>
      </c>
      <c r="I586" s="11"/>
      <c r="J586" s="6"/>
      <c r="K586" s="10">
        <v>800</v>
      </c>
      <c r="L586" s="10">
        <v>800</v>
      </c>
    </row>
    <row r="587" spans="1:12" ht="15.75" outlineLevel="6">
      <c r="A587" s="37" t="s">
        <v>22</v>
      </c>
      <c r="B587" s="7" t="s">
        <v>423</v>
      </c>
      <c r="C587" s="7" t="s">
        <v>387</v>
      </c>
      <c r="D587" s="7" t="s">
        <v>151</v>
      </c>
      <c r="E587" s="7"/>
      <c r="F587" s="8"/>
      <c r="G587" s="9"/>
      <c r="H587" s="10">
        <f>H588</f>
        <v>7774.8</v>
      </c>
      <c r="I587" s="11"/>
      <c r="J587" s="6">
        <v>7774834</v>
      </c>
      <c r="K587" s="10">
        <f aca="true" t="shared" si="112" ref="K587:L590">K588</f>
        <v>7774.8</v>
      </c>
      <c r="L587" s="10">
        <f t="shared" si="112"/>
        <v>7774.8</v>
      </c>
    </row>
    <row r="588" spans="1:12" ht="31.5" outlineLevel="6">
      <c r="A588" s="37" t="s">
        <v>359</v>
      </c>
      <c r="B588" s="7" t="s">
        <v>423</v>
      </c>
      <c r="C588" s="7" t="s">
        <v>387</v>
      </c>
      <c r="D588" s="7" t="s">
        <v>152</v>
      </c>
      <c r="E588" s="7"/>
      <c r="F588" s="8"/>
      <c r="G588" s="9"/>
      <c r="H588" s="10">
        <f>H589</f>
        <v>7774.8</v>
      </c>
      <c r="I588" s="11"/>
      <c r="J588" s="6">
        <v>7774834</v>
      </c>
      <c r="K588" s="10">
        <f t="shared" si="112"/>
        <v>7774.8</v>
      </c>
      <c r="L588" s="10">
        <f t="shared" si="112"/>
        <v>7774.8</v>
      </c>
    </row>
    <row r="589" spans="1:12" ht="63" outlineLevel="6">
      <c r="A589" s="37" t="s">
        <v>451</v>
      </c>
      <c r="B589" s="7" t="s">
        <v>423</v>
      </c>
      <c r="C589" s="7" t="s">
        <v>387</v>
      </c>
      <c r="D589" s="7" t="s">
        <v>152</v>
      </c>
      <c r="E589" s="7" t="s">
        <v>353</v>
      </c>
      <c r="F589" s="8"/>
      <c r="G589" s="9"/>
      <c r="H589" s="10">
        <f>H590</f>
        <v>7774.8</v>
      </c>
      <c r="I589" s="10">
        <f>I590</f>
        <v>0</v>
      </c>
      <c r="J589" s="10">
        <f>J590</f>
        <v>0</v>
      </c>
      <c r="K589" s="10">
        <f t="shared" si="112"/>
        <v>7774.8</v>
      </c>
      <c r="L589" s="10">
        <f t="shared" si="112"/>
        <v>7774.8</v>
      </c>
    </row>
    <row r="590" spans="1:12" ht="15.75" outlineLevel="6">
      <c r="A590" s="37" t="s">
        <v>346</v>
      </c>
      <c r="B590" s="7" t="s">
        <v>423</v>
      </c>
      <c r="C590" s="7" t="s">
        <v>387</v>
      </c>
      <c r="D590" s="7" t="s">
        <v>152</v>
      </c>
      <c r="E590" s="7" t="s">
        <v>347</v>
      </c>
      <c r="F590" s="8"/>
      <c r="G590" s="9"/>
      <c r="H590" s="10">
        <f>H591</f>
        <v>7774.8</v>
      </c>
      <c r="I590" s="10">
        <f>I591</f>
        <v>0</v>
      </c>
      <c r="J590" s="10">
        <f>J591</f>
        <v>0</v>
      </c>
      <c r="K590" s="10">
        <f t="shared" si="112"/>
        <v>7774.8</v>
      </c>
      <c r="L590" s="10">
        <f t="shared" si="112"/>
        <v>7774.8</v>
      </c>
    </row>
    <row r="591" spans="1:12" ht="78.75" outlineLevel="6">
      <c r="A591" s="37" t="s">
        <v>452</v>
      </c>
      <c r="B591" s="7" t="s">
        <v>423</v>
      </c>
      <c r="C591" s="7" t="s">
        <v>387</v>
      </c>
      <c r="D591" s="7" t="s">
        <v>152</v>
      </c>
      <c r="E591" s="7" t="s">
        <v>302</v>
      </c>
      <c r="F591" s="8"/>
      <c r="G591" s="9"/>
      <c r="H591" s="10">
        <v>7774.8</v>
      </c>
      <c r="I591" s="11"/>
      <c r="J591" s="6"/>
      <c r="K591" s="10">
        <v>7774.8</v>
      </c>
      <c r="L591" s="10">
        <v>7774.8</v>
      </c>
    </row>
    <row r="592" spans="1:12" ht="78.75" outlineLevel="6">
      <c r="A592" s="37" t="s">
        <v>471</v>
      </c>
      <c r="B592" s="7" t="s">
        <v>423</v>
      </c>
      <c r="C592" s="7" t="s">
        <v>387</v>
      </c>
      <c r="D592" s="7" t="s">
        <v>408</v>
      </c>
      <c r="E592" s="7"/>
      <c r="F592" s="8"/>
      <c r="G592" s="9"/>
      <c r="H592" s="10">
        <f>H593</f>
        <v>15.9</v>
      </c>
      <c r="I592" s="11"/>
      <c r="J592" s="6">
        <v>15000</v>
      </c>
      <c r="K592" s="10">
        <f>K593</f>
        <v>15.9</v>
      </c>
      <c r="L592" s="10">
        <f>L593</f>
        <v>15.9</v>
      </c>
    </row>
    <row r="593" spans="1:12" ht="63" outlineLevel="6">
      <c r="A593" s="37" t="s">
        <v>472</v>
      </c>
      <c r="B593" s="7" t="s">
        <v>423</v>
      </c>
      <c r="C593" s="7" t="s">
        <v>387</v>
      </c>
      <c r="D593" s="7" t="s">
        <v>409</v>
      </c>
      <c r="E593" s="7"/>
      <c r="F593" s="8"/>
      <c r="G593" s="9"/>
      <c r="H593" s="10">
        <f>H594</f>
        <v>15.9</v>
      </c>
      <c r="I593" s="11"/>
      <c r="J593" s="6">
        <v>15000</v>
      </c>
      <c r="K593" s="10">
        <f>K594</f>
        <v>15.9</v>
      </c>
      <c r="L593" s="10">
        <f>L594</f>
        <v>15.9</v>
      </c>
    </row>
    <row r="594" spans="1:12" ht="110.25" outlineLevel="6">
      <c r="A594" s="37" t="s">
        <v>360</v>
      </c>
      <c r="B594" s="7" t="s">
        <v>423</v>
      </c>
      <c r="C594" s="7" t="s">
        <v>387</v>
      </c>
      <c r="D594" s="7" t="s">
        <v>153</v>
      </c>
      <c r="E594" s="7"/>
      <c r="F594" s="8"/>
      <c r="G594" s="9"/>
      <c r="H594" s="10">
        <f>H597</f>
        <v>15.9</v>
      </c>
      <c r="I594" s="11"/>
      <c r="J594" s="6">
        <v>15000</v>
      </c>
      <c r="K594" s="10">
        <f>K597</f>
        <v>15.9</v>
      </c>
      <c r="L594" s="10">
        <f>L597</f>
        <v>15.9</v>
      </c>
    </row>
    <row r="595" spans="1:12" ht="31.5" outlineLevel="6">
      <c r="A595" s="37" t="s">
        <v>389</v>
      </c>
      <c r="B595" s="7" t="s">
        <v>423</v>
      </c>
      <c r="C595" s="7" t="s">
        <v>387</v>
      </c>
      <c r="D595" s="7" t="s">
        <v>153</v>
      </c>
      <c r="E595" s="7" t="s">
        <v>375</v>
      </c>
      <c r="F595" s="8"/>
      <c r="G595" s="9"/>
      <c r="H595" s="10">
        <f aca="true" t="shared" si="113" ref="H595:L596">H596</f>
        <v>15.9</v>
      </c>
      <c r="I595" s="10">
        <f t="shared" si="113"/>
        <v>0</v>
      </c>
      <c r="J595" s="10">
        <f t="shared" si="113"/>
        <v>0</v>
      </c>
      <c r="K595" s="10">
        <f t="shared" si="113"/>
        <v>15.9</v>
      </c>
      <c r="L595" s="10">
        <f t="shared" si="113"/>
        <v>15.9</v>
      </c>
    </row>
    <row r="596" spans="1:12" ht="47.25" outlineLevel="6">
      <c r="A596" s="37" t="s">
        <v>348</v>
      </c>
      <c r="B596" s="7" t="s">
        <v>423</v>
      </c>
      <c r="C596" s="7" t="s">
        <v>387</v>
      </c>
      <c r="D596" s="7" t="s">
        <v>153</v>
      </c>
      <c r="E596" s="7" t="s">
        <v>345</v>
      </c>
      <c r="F596" s="8"/>
      <c r="G596" s="9"/>
      <c r="H596" s="10">
        <f t="shared" si="113"/>
        <v>15.9</v>
      </c>
      <c r="I596" s="10">
        <f t="shared" si="113"/>
        <v>0</v>
      </c>
      <c r="J596" s="10">
        <f t="shared" si="113"/>
        <v>0</v>
      </c>
      <c r="K596" s="10">
        <f t="shared" si="113"/>
        <v>15.9</v>
      </c>
      <c r="L596" s="10">
        <f t="shared" si="113"/>
        <v>15.9</v>
      </c>
    </row>
    <row r="597" spans="1:12" ht="63" outlineLevel="6">
      <c r="A597" s="37" t="s">
        <v>376</v>
      </c>
      <c r="B597" s="7" t="s">
        <v>423</v>
      </c>
      <c r="C597" s="7" t="s">
        <v>387</v>
      </c>
      <c r="D597" s="7" t="s">
        <v>153</v>
      </c>
      <c r="E597" s="7" t="s">
        <v>365</v>
      </c>
      <c r="F597" s="8"/>
      <c r="G597" s="9"/>
      <c r="H597" s="10">
        <v>15.9</v>
      </c>
      <c r="I597" s="11"/>
      <c r="J597" s="6"/>
      <c r="K597" s="10">
        <v>15.9</v>
      </c>
      <c r="L597" s="10">
        <v>15.9</v>
      </c>
    </row>
    <row r="598" spans="1:12" ht="31.5" outlineLevel="6">
      <c r="A598" s="37" t="s">
        <v>357</v>
      </c>
      <c r="B598" s="1" t="s">
        <v>423</v>
      </c>
      <c r="C598" s="1" t="s">
        <v>396</v>
      </c>
      <c r="D598" s="1" t="s">
        <v>385</v>
      </c>
      <c r="E598" s="1"/>
      <c r="F598" s="2"/>
      <c r="G598" s="3" t="e">
        <f>G599+G604+#REF!</f>
        <v>#REF!</v>
      </c>
      <c r="H598" s="4">
        <f>H599+H604</f>
        <v>6126.5</v>
      </c>
      <c r="I598" s="4">
        <f>I599+I604</f>
        <v>0</v>
      </c>
      <c r="J598" s="4">
        <f>J599+J604</f>
        <v>2522000</v>
      </c>
      <c r="K598" s="4">
        <f>K599+K604</f>
        <v>3858.2</v>
      </c>
      <c r="L598" s="4">
        <f>L599+L604</f>
        <v>3858.2</v>
      </c>
    </row>
    <row r="599" spans="1:12" ht="110.25" outlineLevel="6">
      <c r="A599" s="37" t="s">
        <v>358</v>
      </c>
      <c r="B599" s="7" t="s">
        <v>423</v>
      </c>
      <c r="C599" s="7" t="s">
        <v>396</v>
      </c>
      <c r="D599" s="7" t="s">
        <v>154</v>
      </c>
      <c r="E599" s="7"/>
      <c r="F599" s="8"/>
      <c r="G599" s="9"/>
      <c r="H599" s="10">
        <f>H600</f>
        <v>1858.2</v>
      </c>
      <c r="I599" s="11"/>
      <c r="J599" s="6">
        <v>1907000</v>
      </c>
      <c r="K599" s="10">
        <f aca="true" t="shared" si="114" ref="K599:L601">K600</f>
        <v>1858.2</v>
      </c>
      <c r="L599" s="10">
        <f t="shared" si="114"/>
        <v>1858.2</v>
      </c>
    </row>
    <row r="600" spans="1:12" ht="31.5" outlineLevel="6">
      <c r="A600" s="37" t="s">
        <v>359</v>
      </c>
      <c r="B600" s="7" t="s">
        <v>423</v>
      </c>
      <c r="C600" s="7" t="s">
        <v>396</v>
      </c>
      <c r="D600" s="7" t="s">
        <v>155</v>
      </c>
      <c r="E600" s="7"/>
      <c r="F600" s="8"/>
      <c r="G600" s="9"/>
      <c r="H600" s="10">
        <f>H601</f>
        <v>1858.2</v>
      </c>
      <c r="I600" s="11"/>
      <c r="J600" s="6">
        <v>1907000</v>
      </c>
      <c r="K600" s="10">
        <f t="shared" si="114"/>
        <v>1858.2</v>
      </c>
      <c r="L600" s="10">
        <f t="shared" si="114"/>
        <v>1858.2</v>
      </c>
    </row>
    <row r="601" spans="1:12" ht="63" outlineLevel="6">
      <c r="A601" s="37" t="s">
        <v>451</v>
      </c>
      <c r="B601" s="7" t="s">
        <v>423</v>
      </c>
      <c r="C601" s="7" t="s">
        <v>396</v>
      </c>
      <c r="D601" s="7" t="s">
        <v>155</v>
      </c>
      <c r="E601" s="7" t="s">
        <v>353</v>
      </c>
      <c r="F601" s="8"/>
      <c r="G601" s="9"/>
      <c r="H601" s="10">
        <f>H602</f>
        <v>1858.2</v>
      </c>
      <c r="I601" s="10">
        <f>I602</f>
        <v>0</v>
      </c>
      <c r="J601" s="10">
        <f>J602</f>
        <v>0</v>
      </c>
      <c r="K601" s="10">
        <f t="shared" si="114"/>
        <v>1858.2</v>
      </c>
      <c r="L601" s="10">
        <f t="shared" si="114"/>
        <v>1858.2</v>
      </c>
    </row>
    <row r="602" spans="1:12" ht="15.75" outlineLevel="6">
      <c r="A602" s="37" t="s">
        <v>346</v>
      </c>
      <c r="B602" s="7" t="s">
        <v>423</v>
      </c>
      <c r="C602" s="7" t="s">
        <v>396</v>
      </c>
      <c r="D602" s="7" t="s">
        <v>155</v>
      </c>
      <c r="E602" s="7" t="s">
        <v>347</v>
      </c>
      <c r="F602" s="8"/>
      <c r="G602" s="9"/>
      <c r="H602" s="10">
        <f>H603</f>
        <v>1858.2</v>
      </c>
      <c r="I602" s="10">
        <f>I603</f>
        <v>0</v>
      </c>
      <c r="J602" s="10">
        <f>J603</f>
        <v>0</v>
      </c>
      <c r="K602" s="10">
        <f>K603</f>
        <v>1858.2</v>
      </c>
      <c r="L602" s="10">
        <f>L603</f>
        <v>1858.2</v>
      </c>
    </row>
    <row r="603" spans="1:12" ht="78.75" outlineLevel="6">
      <c r="A603" s="37" t="s">
        <v>452</v>
      </c>
      <c r="B603" s="7" t="s">
        <v>423</v>
      </c>
      <c r="C603" s="7" t="s">
        <v>396</v>
      </c>
      <c r="D603" s="7" t="s">
        <v>155</v>
      </c>
      <c r="E603" s="7" t="s">
        <v>302</v>
      </c>
      <c r="F603" s="8"/>
      <c r="G603" s="9"/>
      <c r="H603" s="10">
        <v>1858.2</v>
      </c>
      <c r="I603" s="11"/>
      <c r="J603" s="6"/>
      <c r="K603" s="10">
        <v>1858.2</v>
      </c>
      <c r="L603" s="10">
        <v>1858.2</v>
      </c>
    </row>
    <row r="604" spans="1:12" ht="31.5" outlineLevel="6">
      <c r="A604" s="37" t="s">
        <v>371</v>
      </c>
      <c r="B604" s="7" t="s">
        <v>423</v>
      </c>
      <c r="C604" s="7" t="s">
        <v>396</v>
      </c>
      <c r="D604" s="7" t="s">
        <v>412</v>
      </c>
      <c r="E604" s="7"/>
      <c r="F604" s="8"/>
      <c r="G604" s="9">
        <f>G605+G608</f>
        <v>593.315</v>
      </c>
      <c r="H604" s="10">
        <f>H605+H608+H615</f>
        <v>4268.3</v>
      </c>
      <c r="I604" s="10">
        <f>I605+I608+I615</f>
        <v>0</v>
      </c>
      <c r="J604" s="10">
        <f>J605+J608+J615</f>
        <v>615000</v>
      </c>
      <c r="K604" s="10">
        <f>K605+K608+K615</f>
        <v>2000</v>
      </c>
      <c r="L604" s="10">
        <f>L605+L608+L615</f>
        <v>2000</v>
      </c>
    </row>
    <row r="605" spans="1:12" ht="63" hidden="1" outlineLevel="6">
      <c r="A605" s="37" t="s">
        <v>440</v>
      </c>
      <c r="B605" s="7" t="s">
        <v>423</v>
      </c>
      <c r="C605" s="7" t="s">
        <v>396</v>
      </c>
      <c r="D605" s="7" t="s">
        <v>441</v>
      </c>
      <c r="E605" s="7"/>
      <c r="F605" s="8"/>
      <c r="G605" s="9"/>
      <c r="H605" s="10">
        <f>H606</f>
        <v>0</v>
      </c>
      <c r="I605" s="11"/>
      <c r="J605" s="6">
        <v>615000</v>
      </c>
      <c r="K605" s="10">
        <f>K606</f>
        <v>0</v>
      </c>
      <c r="L605" s="10">
        <f>L606</f>
        <v>0</v>
      </c>
    </row>
    <row r="606" spans="1:12" ht="47.25" hidden="1" outlineLevel="6">
      <c r="A606" s="37" t="s">
        <v>192</v>
      </c>
      <c r="B606" s="7" t="s">
        <v>423</v>
      </c>
      <c r="C606" s="7" t="s">
        <v>396</v>
      </c>
      <c r="D606" s="7" t="s">
        <v>441</v>
      </c>
      <c r="E606" s="7" t="s">
        <v>201</v>
      </c>
      <c r="F606" s="8"/>
      <c r="G606" s="9"/>
      <c r="H606" s="10">
        <v>0</v>
      </c>
      <c r="I606" s="11"/>
      <c r="J606" s="6">
        <v>615000</v>
      </c>
      <c r="K606" s="10">
        <v>0</v>
      </c>
      <c r="L606" s="10">
        <v>0</v>
      </c>
    </row>
    <row r="607" spans="1:12" ht="47.25" hidden="1" outlineLevel="6">
      <c r="A607" s="37" t="s">
        <v>377</v>
      </c>
      <c r="B607" s="7"/>
      <c r="C607" s="7"/>
      <c r="D607" s="7"/>
      <c r="E607" s="7" t="s">
        <v>202</v>
      </c>
      <c r="F607" s="8"/>
      <c r="G607" s="9"/>
      <c r="H607" s="10"/>
      <c r="I607" s="11"/>
      <c r="J607" s="6"/>
      <c r="K607" s="10"/>
      <c r="L607" s="10"/>
    </row>
    <row r="608" spans="1:12" ht="63" outlineLevel="6">
      <c r="A608" s="37" t="s">
        <v>23</v>
      </c>
      <c r="B608" s="7" t="s">
        <v>423</v>
      </c>
      <c r="C608" s="7" t="s">
        <v>396</v>
      </c>
      <c r="D608" s="7" t="s">
        <v>157</v>
      </c>
      <c r="E608" s="7"/>
      <c r="F608" s="8"/>
      <c r="G608" s="9">
        <f>G610</f>
        <v>593.315</v>
      </c>
      <c r="H608" s="10">
        <f>H609+H612</f>
        <v>3357</v>
      </c>
      <c r="I608" s="10">
        <f>I609+I612</f>
        <v>0</v>
      </c>
      <c r="J608" s="10">
        <f>J609+J612</f>
        <v>0</v>
      </c>
      <c r="K608" s="10">
        <f>K609+K612</f>
        <v>2000</v>
      </c>
      <c r="L608" s="10">
        <f>L609+L612</f>
        <v>2000</v>
      </c>
    </row>
    <row r="609" spans="1:12" ht="31.5" outlineLevel="6">
      <c r="A609" s="37" t="s">
        <v>259</v>
      </c>
      <c r="B609" s="7" t="s">
        <v>423</v>
      </c>
      <c r="C609" s="7" t="s">
        <v>396</v>
      </c>
      <c r="D609" s="7" t="s">
        <v>157</v>
      </c>
      <c r="E609" s="7" t="s">
        <v>315</v>
      </c>
      <c r="F609" s="8"/>
      <c r="G609" s="9"/>
      <c r="H609" s="10">
        <f aca="true" t="shared" si="115" ref="H609:L610">H610</f>
        <v>2000</v>
      </c>
      <c r="I609" s="10">
        <f t="shared" si="115"/>
        <v>0</v>
      </c>
      <c r="J609" s="10">
        <f t="shared" si="115"/>
        <v>0</v>
      </c>
      <c r="K609" s="10">
        <f t="shared" si="115"/>
        <v>2000</v>
      </c>
      <c r="L609" s="10">
        <f t="shared" si="115"/>
        <v>2000</v>
      </c>
    </row>
    <row r="610" spans="1:12" ht="31.5" outlineLevel="6">
      <c r="A610" s="37" t="s">
        <v>260</v>
      </c>
      <c r="B610" s="7" t="s">
        <v>423</v>
      </c>
      <c r="C610" s="7" t="s">
        <v>396</v>
      </c>
      <c r="D610" s="7" t="s">
        <v>157</v>
      </c>
      <c r="E610" s="7" t="s">
        <v>201</v>
      </c>
      <c r="F610" s="8"/>
      <c r="G610" s="9">
        <v>593.315</v>
      </c>
      <c r="H610" s="10">
        <f t="shared" si="115"/>
        <v>2000</v>
      </c>
      <c r="I610" s="10">
        <f t="shared" si="115"/>
        <v>0</v>
      </c>
      <c r="J610" s="10">
        <f t="shared" si="115"/>
        <v>0</v>
      </c>
      <c r="K610" s="10">
        <f t="shared" si="115"/>
        <v>2000</v>
      </c>
      <c r="L610" s="10">
        <f t="shared" si="115"/>
        <v>2000</v>
      </c>
    </row>
    <row r="611" spans="1:12" ht="31.5" outlineLevel="6">
      <c r="A611" s="37" t="s">
        <v>261</v>
      </c>
      <c r="B611" s="7" t="s">
        <v>423</v>
      </c>
      <c r="C611" s="7" t="s">
        <v>396</v>
      </c>
      <c r="D611" s="7" t="s">
        <v>157</v>
      </c>
      <c r="E611" s="7" t="s">
        <v>202</v>
      </c>
      <c r="F611" s="8"/>
      <c r="G611" s="9"/>
      <c r="H611" s="10">
        <v>2000</v>
      </c>
      <c r="I611" s="11"/>
      <c r="J611" s="6"/>
      <c r="K611" s="10">
        <v>2000</v>
      </c>
      <c r="L611" s="10">
        <v>2000</v>
      </c>
    </row>
    <row r="612" spans="1:12" ht="63" outlineLevel="6">
      <c r="A612" s="37" t="s">
        <v>451</v>
      </c>
      <c r="B612" s="7" t="s">
        <v>423</v>
      </c>
      <c r="C612" s="7" t="s">
        <v>396</v>
      </c>
      <c r="D612" s="7" t="s">
        <v>157</v>
      </c>
      <c r="E612" s="7" t="s">
        <v>353</v>
      </c>
      <c r="F612" s="8"/>
      <c r="G612" s="9"/>
      <c r="H612" s="10">
        <f>H613</f>
        <v>1357</v>
      </c>
      <c r="I612" s="12"/>
      <c r="J612" s="13"/>
      <c r="K612" s="10"/>
      <c r="L612" s="10"/>
    </row>
    <row r="613" spans="1:12" ht="15.75" outlineLevel="6">
      <c r="A613" s="37" t="s">
        <v>346</v>
      </c>
      <c r="B613" s="7" t="s">
        <v>423</v>
      </c>
      <c r="C613" s="7" t="s">
        <v>396</v>
      </c>
      <c r="D613" s="7" t="s">
        <v>157</v>
      </c>
      <c r="E613" s="7" t="s">
        <v>347</v>
      </c>
      <c r="F613" s="8"/>
      <c r="G613" s="9"/>
      <c r="H613" s="10">
        <f>H614</f>
        <v>1357</v>
      </c>
      <c r="I613" s="12"/>
      <c r="J613" s="13"/>
      <c r="K613" s="10"/>
      <c r="L613" s="10"/>
    </row>
    <row r="614" spans="1:12" ht="31.5" outlineLevel="6">
      <c r="A614" s="37" t="s">
        <v>351</v>
      </c>
      <c r="B614" s="7" t="s">
        <v>423</v>
      </c>
      <c r="C614" s="7" t="s">
        <v>396</v>
      </c>
      <c r="D614" s="7" t="s">
        <v>157</v>
      </c>
      <c r="E614" s="7" t="s">
        <v>352</v>
      </c>
      <c r="F614" s="8"/>
      <c r="G614" s="9"/>
      <c r="H614" s="10">
        <v>1357</v>
      </c>
      <c r="I614" s="12"/>
      <c r="J614" s="13"/>
      <c r="K614" s="10"/>
      <c r="L614" s="10"/>
    </row>
    <row r="615" spans="1:12" ht="110.25" outlineLevel="6">
      <c r="A615" s="37" t="s">
        <v>303</v>
      </c>
      <c r="B615" s="7" t="s">
        <v>423</v>
      </c>
      <c r="C615" s="7" t="s">
        <v>396</v>
      </c>
      <c r="D615" s="7" t="s">
        <v>414</v>
      </c>
      <c r="E615" s="7"/>
      <c r="F615" s="8"/>
      <c r="G615" s="9"/>
      <c r="H615" s="10">
        <f>H616</f>
        <v>911.3</v>
      </c>
      <c r="I615" s="12"/>
      <c r="J615" s="13"/>
      <c r="K615" s="10"/>
      <c r="L615" s="10"/>
    </row>
    <row r="616" spans="1:12" ht="63" outlineLevel="6">
      <c r="A616" s="37" t="s">
        <v>451</v>
      </c>
      <c r="B616" s="7" t="s">
        <v>423</v>
      </c>
      <c r="C616" s="7" t="s">
        <v>396</v>
      </c>
      <c r="D616" s="7" t="s">
        <v>414</v>
      </c>
      <c r="E616" s="7" t="s">
        <v>353</v>
      </c>
      <c r="F616" s="8"/>
      <c r="G616" s="9"/>
      <c r="H616" s="10">
        <f>H617</f>
        <v>911.3</v>
      </c>
      <c r="I616" s="12"/>
      <c r="J616" s="13"/>
      <c r="K616" s="10"/>
      <c r="L616" s="10"/>
    </row>
    <row r="617" spans="1:12" ht="15.75" outlineLevel="6">
      <c r="A617" s="37" t="s">
        <v>346</v>
      </c>
      <c r="B617" s="7" t="s">
        <v>423</v>
      </c>
      <c r="C617" s="7" t="s">
        <v>396</v>
      </c>
      <c r="D617" s="7" t="s">
        <v>414</v>
      </c>
      <c r="E617" s="7" t="s">
        <v>347</v>
      </c>
      <c r="F617" s="8"/>
      <c r="G617" s="9"/>
      <c r="H617" s="10">
        <f>H618</f>
        <v>911.3</v>
      </c>
      <c r="I617" s="12"/>
      <c r="J617" s="13"/>
      <c r="K617" s="10"/>
      <c r="L617" s="10"/>
    </row>
    <row r="618" spans="1:12" ht="31.5" outlineLevel="6">
      <c r="A618" s="37" t="s">
        <v>351</v>
      </c>
      <c r="B618" s="7" t="s">
        <v>423</v>
      </c>
      <c r="C618" s="7" t="s">
        <v>396</v>
      </c>
      <c r="D618" s="7" t="s">
        <v>414</v>
      </c>
      <c r="E618" s="7" t="s">
        <v>352</v>
      </c>
      <c r="F618" s="8"/>
      <c r="G618" s="9"/>
      <c r="H618" s="10">
        <v>911.3</v>
      </c>
      <c r="I618" s="12"/>
      <c r="J618" s="13"/>
      <c r="K618" s="10"/>
      <c r="L618" s="10"/>
    </row>
    <row r="619" spans="1:12" ht="15.75" outlineLevel="1">
      <c r="A619" s="37" t="s">
        <v>24</v>
      </c>
      <c r="B619" s="1" t="s">
        <v>421</v>
      </c>
      <c r="C619" s="1"/>
      <c r="D619" s="1"/>
      <c r="E619" s="1"/>
      <c r="F619" s="2"/>
      <c r="G619" s="3"/>
      <c r="H619" s="4">
        <f>H620+H626+H643+H672</f>
        <v>30254.8</v>
      </c>
      <c r="I619" s="4">
        <f>I620+I626+I643+I672</f>
        <v>0</v>
      </c>
      <c r="J619" s="4">
        <f>J620+J626+J643+J672</f>
        <v>20150898</v>
      </c>
      <c r="K619" s="4">
        <f>K620+K626+K643+K672</f>
        <v>30092.4</v>
      </c>
      <c r="L619" s="4">
        <f>L620+L626+L643+L672</f>
        <v>31533.9</v>
      </c>
    </row>
    <row r="620" spans="1:12" ht="15.75" outlineLevel="1">
      <c r="A620" s="37" t="s">
        <v>25</v>
      </c>
      <c r="B620" s="1" t="s">
        <v>421</v>
      </c>
      <c r="C620" s="1" t="s">
        <v>387</v>
      </c>
      <c r="D620" s="1"/>
      <c r="E620" s="1"/>
      <c r="F620" s="2"/>
      <c r="G620" s="3">
        <f>G621</f>
        <v>-75</v>
      </c>
      <c r="H620" s="4">
        <f>H621</f>
        <v>2857.2</v>
      </c>
      <c r="I620" s="5"/>
      <c r="J620" s="6">
        <v>2681998</v>
      </c>
      <c r="K620" s="4">
        <f>K621</f>
        <v>3159.8</v>
      </c>
      <c r="L620" s="4">
        <f>L621</f>
        <v>3494.3</v>
      </c>
    </row>
    <row r="621" spans="1:12" ht="31.5" outlineLevel="1">
      <c r="A621" s="37" t="s">
        <v>26</v>
      </c>
      <c r="B621" s="7" t="s">
        <v>421</v>
      </c>
      <c r="C621" s="7" t="s">
        <v>387</v>
      </c>
      <c r="D621" s="7" t="s">
        <v>168</v>
      </c>
      <c r="E621" s="7"/>
      <c r="F621" s="8"/>
      <c r="G621" s="9">
        <f>G622</f>
        <v>-75</v>
      </c>
      <c r="H621" s="10">
        <f>H622</f>
        <v>2857.2</v>
      </c>
      <c r="I621" s="11"/>
      <c r="J621" s="6">
        <v>2681998</v>
      </c>
      <c r="K621" s="10">
        <f>K622</f>
        <v>3159.8</v>
      </c>
      <c r="L621" s="10">
        <f>L622</f>
        <v>3494.3</v>
      </c>
    </row>
    <row r="622" spans="1:12" ht="63" outlineLevel="1">
      <c r="A622" s="37" t="s">
        <v>27</v>
      </c>
      <c r="B622" s="7" t="s">
        <v>421</v>
      </c>
      <c r="C622" s="7" t="s">
        <v>387</v>
      </c>
      <c r="D622" s="7" t="s">
        <v>169</v>
      </c>
      <c r="E622" s="7"/>
      <c r="F622" s="8"/>
      <c r="G622" s="9">
        <f>G625</f>
        <v>-75</v>
      </c>
      <c r="H622" s="10">
        <f>H625</f>
        <v>2857.2</v>
      </c>
      <c r="I622" s="11"/>
      <c r="J622" s="6">
        <v>2681998</v>
      </c>
      <c r="K622" s="10">
        <f>K625</f>
        <v>3159.8</v>
      </c>
      <c r="L622" s="10">
        <f>L625</f>
        <v>3494.3</v>
      </c>
    </row>
    <row r="623" spans="1:12" ht="31.5" outlineLevel="1">
      <c r="A623" s="37" t="s">
        <v>389</v>
      </c>
      <c r="B623" s="7" t="s">
        <v>421</v>
      </c>
      <c r="C623" s="7" t="s">
        <v>387</v>
      </c>
      <c r="D623" s="7" t="s">
        <v>169</v>
      </c>
      <c r="E623" s="7" t="s">
        <v>375</v>
      </c>
      <c r="F623" s="8"/>
      <c r="G623" s="9"/>
      <c r="H623" s="10">
        <f aca="true" t="shared" si="116" ref="H623:L624">H624</f>
        <v>2857.2</v>
      </c>
      <c r="I623" s="10">
        <f t="shared" si="116"/>
        <v>0</v>
      </c>
      <c r="J623" s="10">
        <f t="shared" si="116"/>
        <v>2681998</v>
      </c>
      <c r="K623" s="10">
        <f t="shared" si="116"/>
        <v>3159.8</v>
      </c>
      <c r="L623" s="10">
        <f t="shared" si="116"/>
        <v>3494.3</v>
      </c>
    </row>
    <row r="624" spans="1:12" ht="31.5" outlineLevel="1">
      <c r="A624" s="37" t="s">
        <v>349</v>
      </c>
      <c r="B624" s="7" t="s">
        <v>421</v>
      </c>
      <c r="C624" s="7" t="s">
        <v>387</v>
      </c>
      <c r="D624" s="7" t="s">
        <v>169</v>
      </c>
      <c r="E624" s="7" t="s">
        <v>350</v>
      </c>
      <c r="F624" s="8"/>
      <c r="G624" s="9"/>
      <c r="H624" s="10">
        <f t="shared" si="116"/>
        <v>2857.2</v>
      </c>
      <c r="I624" s="10">
        <f t="shared" si="116"/>
        <v>0</v>
      </c>
      <c r="J624" s="10">
        <f t="shared" si="116"/>
        <v>2681998</v>
      </c>
      <c r="K624" s="10">
        <f t="shared" si="116"/>
        <v>3159.8</v>
      </c>
      <c r="L624" s="10">
        <f t="shared" si="116"/>
        <v>3494.3</v>
      </c>
    </row>
    <row r="625" spans="1:12" ht="47.25" outlineLevel="1">
      <c r="A625" s="37" t="s">
        <v>119</v>
      </c>
      <c r="B625" s="7" t="s">
        <v>421</v>
      </c>
      <c r="C625" s="7" t="s">
        <v>387</v>
      </c>
      <c r="D625" s="7" t="s">
        <v>169</v>
      </c>
      <c r="E625" s="7" t="s">
        <v>379</v>
      </c>
      <c r="F625" s="8"/>
      <c r="G625" s="9">
        <v>-75</v>
      </c>
      <c r="H625" s="10">
        <v>2857.2</v>
      </c>
      <c r="I625" s="11"/>
      <c r="J625" s="6">
        <v>2681998</v>
      </c>
      <c r="K625" s="10">
        <v>3159.8</v>
      </c>
      <c r="L625" s="10">
        <v>3494.3</v>
      </c>
    </row>
    <row r="626" spans="1:12" ht="15.75" outlineLevel="1">
      <c r="A626" s="37" t="s">
        <v>28</v>
      </c>
      <c r="B626" s="1" t="s">
        <v>421</v>
      </c>
      <c r="C626" s="1" t="s">
        <v>391</v>
      </c>
      <c r="D626" s="1"/>
      <c r="E626" s="1"/>
      <c r="F626" s="2" t="e">
        <f>#REF!+F633+F638</f>
        <v>#REF!</v>
      </c>
      <c r="G626" s="3" t="e">
        <f>#REF!+G633+G638</f>
        <v>#REF!</v>
      </c>
      <c r="H626" s="4">
        <f>H627+H633+H638</f>
        <v>2218.8</v>
      </c>
      <c r="I626" s="4">
        <f>I627+I633+I638</f>
        <v>0</v>
      </c>
      <c r="J626" s="4">
        <f>J627+J633+J638</f>
        <v>552600</v>
      </c>
      <c r="K626" s="4">
        <f>K627+K633+K638</f>
        <v>735</v>
      </c>
      <c r="L626" s="4">
        <f>L627+L633+L638</f>
        <v>835</v>
      </c>
    </row>
    <row r="627" spans="1:12" ht="15.75" outlineLevel="1">
      <c r="A627" s="37" t="s">
        <v>448</v>
      </c>
      <c r="B627" s="14" t="s">
        <v>421</v>
      </c>
      <c r="C627" s="14" t="s">
        <v>391</v>
      </c>
      <c r="D627" s="14" t="s">
        <v>449</v>
      </c>
      <c r="E627" s="7"/>
      <c r="F627" s="8"/>
      <c r="G627" s="9"/>
      <c r="H627" s="10">
        <f>H628</f>
        <v>1433.8</v>
      </c>
      <c r="I627" s="12"/>
      <c r="J627" s="13"/>
      <c r="K627" s="10"/>
      <c r="L627" s="10"/>
    </row>
    <row r="628" spans="1:12" ht="31.5" outlineLevel="1">
      <c r="A628" s="38" t="s">
        <v>443</v>
      </c>
      <c r="B628" s="14" t="s">
        <v>421</v>
      </c>
      <c r="C628" s="14" t="s">
        <v>391</v>
      </c>
      <c r="D628" s="14" t="s">
        <v>444</v>
      </c>
      <c r="E628" s="14"/>
      <c r="F628" s="15"/>
      <c r="G628" s="16"/>
      <c r="H628" s="17">
        <f>H629</f>
        <v>1433.8</v>
      </c>
      <c r="I628" s="17">
        <f>I630</f>
        <v>0</v>
      </c>
      <c r="J628" s="17">
        <f>J630</f>
        <v>0</v>
      </c>
      <c r="K628" s="17">
        <f>K630</f>
        <v>0</v>
      </c>
      <c r="L628" s="17">
        <f>L630</f>
        <v>0</v>
      </c>
    </row>
    <row r="629" spans="1:12" ht="63" outlineLevel="1">
      <c r="A629" s="38" t="s">
        <v>445</v>
      </c>
      <c r="B629" s="14" t="s">
        <v>421</v>
      </c>
      <c r="C629" s="14" t="s">
        <v>391</v>
      </c>
      <c r="D629" s="14" t="s">
        <v>446</v>
      </c>
      <c r="E629" s="14"/>
      <c r="F629" s="15"/>
      <c r="G629" s="16"/>
      <c r="H629" s="17">
        <f>H630</f>
        <v>1433.8</v>
      </c>
      <c r="I629" s="18"/>
      <c r="J629" s="19"/>
      <c r="K629" s="17"/>
      <c r="L629" s="17"/>
    </row>
    <row r="630" spans="1:12" ht="31.5" outlineLevel="1">
      <c r="A630" s="38" t="s">
        <v>389</v>
      </c>
      <c r="B630" s="14" t="s">
        <v>421</v>
      </c>
      <c r="C630" s="14" t="s">
        <v>391</v>
      </c>
      <c r="D630" s="14" t="s">
        <v>447</v>
      </c>
      <c r="E630" s="14" t="s">
        <v>375</v>
      </c>
      <c r="F630" s="15"/>
      <c r="G630" s="16"/>
      <c r="H630" s="17">
        <f>H631</f>
        <v>1433.8</v>
      </c>
      <c r="I630" s="18"/>
      <c r="J630" s="19"/>
      <c r="K630" s="17"/>
      <c r="L630" s="17"/>
    </row>
    <row r="631" spans="1:12" ht="47.25" outlineLevel="1">
      <c r="A631" s="37" t="s">
        <v>348</v>
      </c>
      <c r="B631" s="14" t="s">
        <v>421</v>
      </c>
      <c r="C631" s="14" t="s">
        <v>391</v>
      </c>
      <c r="D631" s="14" t="s">
        <v>344</v>
      </c>
      <c r="E631" s="14" t="s">
        <v>345</v>
      </c>
      <c r="F631" s="15"/>
      <c r="G631" s="16"/>
      <c r="H631" s="17">
        <f>H632</f>
        <v>1433.8</v>
      </c>
      <c r="I631" s="18"/>
      <c r="J631" s="19"/>
      <c r="K631" s="17"/>
      <c r="L631" s="17"/>
    </row>
    <row r="632" spans="1:12" ht="31.5" outlineLevel="1">
      <c r="A632" s="37" t="s">
        <v>249</v>
      </c>
      <c r="B632" s="14" t="s">
        <v>421</v>
      </c>
      <c r="C632" s="14" t="s">
        <v>391</v>
      </c>
      <c r="D632" s="14" t="s">
        <v>446</v>
      </c>
      <c r="E632" s="14" t="s">
        <v>248</v>
      </c>
      <c r="F632" s="15"/>
      <c r="G632" s="16"/>
      <c r="H632" s="17">
        <v>1433.8</v>
      </c>
      <c r="I632" s="18"/>
      <c r="J632" s="19"/>
      <c r="K632" s="17"/>
      <c r="L632" s="17"/>
    </row>
    <row r="633" spans="1:12" ht="15.75" outlineLevel="1">
      <c r="A633" s="37" t="s">
        <v>29</v>
      </c>
      <c r="B633" s="7" t="s">
        <v>421</v>
      </c>
      <c r="C633" s="7" t="s">
        <v>391</v>
      </c>
      <c r="D633" s="7" t="s">
        <v>170</v>
      </c>
      <c r="E633" s="7"/>
      <c r="F633" s="8"/>
      <c r="G633" s="9"/>
      <c r="H633" s="10">
        <f>H634</f>
        <v>135</v>
      </c>
      <c r="I633" s="11"/>
      <c r="J633" s="6">
        <v>152600</v>
      </c>
      <c r="K633" s="10">
        <f>K634</f>
        <v>135</v>
      </c>
      <c r="L633" s="10">
        <f>L634</f>
        <v>135</v>
      </c>
    </row>
    <row r="634" spans="1:12" ht="63" outlineLevel="1">
      <c r="A634" s="37" t="s">
        <v>30</v>
      </c>
      <c r="B634" s="7" t="s">
        <v>421</v>
      </c>
      <c r="C634" s="7" t="s">
        <v>391</v>
      </c>
      <c r="D634" s="7" t="s">
        <v>173</v>
      </c>
      <c r="E634" s="7"/>
      <c r="F634" s="8"/>
      <c r="G634" s="9"/>
      <c r="H634" s="10">
        <f>H637</f>
        <v>135</v>
      </c>
      <c r="I634" s="10">
        <f>I637</f>
        <v>0</v>
      </c>
      <c r="J634" s="10">
        <f>J637</f>
        <v>0</v>
      </c>
      <c r="K634" s="10">
        <f>K637</f>
        <v>135</v>
      </c>
      <c r="L634" s="10">
        <f>L637</f>
        <v>135</v>
      </c>
    </row>
    <row r="635" spans="1:12" ht="31.5" outlineLevel="1">
      <c r="A635" s="37" t="s">
        <v>389</v>
      </c>
      <c r="B635" s="7" t="s">
        <v>421</v>
      </c>
      <c r="C635" s="7" t="s">
        <v>391</v>
      </c>
      <c r="D635" s="7" t="s">
        <v>173</v>
      </c>
      <c r="E635" s="7" t="s">
        <v>375</v>
      </c>
      <c r="F635" s="8"/>
      <c r="G635" s="9"/>
      <c r="H635" s="10">
        <f aca="true" t="shared" si="117" ref="H635:L636">H636</f>
        <v>135</v>
      </c>
      <c r="I635" s="10">
        <f t="shared" si="117"/>
        <v>0</v>
      </c>
      <c r="J635" s="10">
        <f t="shared" si="117"/>
        <v>0</v>
      </c>
      <c r="K635" s="10">
        <f t="shared" si="117"/>
        <v>135</v>
      </c>
      <c r="L635" s="10">
        <f t="shared" si="117"/>
        <v>135</v>
      </c>
    </row>
    <row r="636" spans="1:12" ht="47.25" outlineLevel="1">
      <c r="A636" s="37" t="s">
        <v>348</v>
      </c>
      <c r="B636" s="7" t="s">
        <v>421</v>
      </c>
      <c r="C636" s="7" t="s">
        <v>391</v>
      </c>
      <c r="D636" s="7" t="s">
        <v>173</v>
      </c>
      <c r="E636" s="14" t="s">
        <v>345</v>
      </c>
      <c r="F636" s="8"/>
      <c r="G636" s="9"/>
      <c r="H636" s="10">
        <f t="shared" si="117"/>
        <v>135</v>
      </c>
      <c r="I636" s="10">
        <f t="shared" si="117"/>
        <v>0</v>
      </c>
      <c r="J636" s="10">
        <f t="shared" si="117"/>
        <v>0</v>
      </c>
      <c r="K636" s="10">
        <f t="shared" si="117"/>
        <v>135</v>
      </c>
      <c r="L636" s="10">
        <f t="shared" si="117"/>
        <v>135</v>
      </c>
    </row>
    <row r="637" spans="1:12" ht="63" outlineLevel="1">
      <c r="A637" s="37" t="s">
        <v>376</v>
      </c>
      <c r="B637" s="7" t="s">
        <v>421</v>
      </c>
      <c r="C637" s="7" t="s">
        <v>391</v>
      </c>
      <c r="D637" s="7" t="s">
        <v>173</v>
      </c>
      <c r="E637" s="7" t="s">
        <v>365</v>
      </c>
      <c r="F637" s="8"/>
      <c r="G637" s="9"/>
      <c r="H637" s="10">
        <v>135</v>
      </c>
      <c r="I637" s="11"/>
      <c r="J637" s="6"/>
      <c r="K637" s="10">
        <v>135</v>
      </c>
      <c r="L637" s="10">
        <v>135</v>
      </c>
    </row>
    <row r="638" spans="1:12" ht="31.5" outlineLevel="1">
      <c r="A638" s="37" t="s">
        <v>371</v>
      </c>
      <c r="B638" s="7" t="s">
        <v>421</v>
      </c>
      <c r="C638" s="7" t="s">
        <v>391</v>
      </c>
      <c r="D638" s="7" t="s">
        <v>412</v>
      </c>
      <c r="E638" s="7"/>
      <c r="F638" s="8"/>
      <c r="G638" s="9"/>
      <c r="H638" s="10">
        <f>H639</f>
        <v>650</v>
      </c>
      <c r="I638" s="11"/>
      <c r="J638" s="6">
        <v>400000</v>
      </c>
      <c r="K638" s="10">
        <f aca="true" t="shared" si="118" ref="K638:L640">K639</f>
        <v>600</v>
      </c>
      <c r="L638" s="10">
        <f t="shared" si="118"/>
        <v>700</v>
      </c>
    </row>
    <row r="639" spans="1:12" ht="47.25" outlineLevel="1">
      <c r="A639" s="37" t="s">
        <v>31</v>
      </c>
      <c r="B639" s="7" t="s">
        <v>421</v>
      </c>
      <c r="C639" s="7" t="s">
        <v>391</v>
      </c>
      <c r="D639" s="7" t="s">
        <v>174</v>
      </c>
      <c r="E639" s="7"/>
      <c r="F639" s="8"/>
      <c r="G639" s="9"/>
      <c r="H639" s="10">
        <f>H640</f>
        <v>650</v>
      </c>
      <c r="I639" s="10">
        <f aca="true" t="shared" si="119" ref="I639:J641">I640</f>
        <v>0</v>
      </c>
      <c r="J639" s="10">
        <f t="shared" si="119"/>
        <v>400000</v>
      </c>
      <c r="K639" s="10">
        <f t="shared" si="118"/>
        <v>600</v>
      </c>
      <c r="L639" s="10">
        <f t="shared" si="118"/>
        <v>700</v>
      </c>
    </row>
    <row r="640" spans="1:12" ht="31.5" outlineLevel="1">
      <c r="A640" s="37" t="s">
        <v>389</v>
      </c>
      <c r="B640" s="7" t="s">
        <v>421</v>
      </c>
      <c r="C640" s="7" t="s">
        <v>391</v>
      </c>
      <c r="D640" s="7" t="s">
        <v>174</v>
      </c>
      <c r="E640" s="7" t="s">
        <v>375</v>
      </c>
      <c r="F640" s="8"/>
      <c r="G640" s="9"/>
      <c r="H640" s="10">
        <f>H641</f>
        <v>650</v>
      </c>
      <c r="I640" s="10">
        <f t="shared" si="119"/>
        <v>0</v>
      </c>
      <c r="J640" s="10">
        <f t="shared" si="119"/>
        <v>400000</v>
      </c>
      <c r="K640" s="10">
        <f t="shared" si="118"/>
        <v>600</v>
      </c>
      <c r="L640" s="10">
        <f t="shared" si="118"/>
        <v>700</v>
      </c>
    </row>
    <row r="641" spans="1:12" ht="47.25" outlineLevel="1">
      <c r="A641" s="37" t="s">
        <v>348</v>
      </c>
      <c r="B641" s="7" t="s">
        <v>421</v>
      </c>
      <c r="C641" s="7" t="s">
        <v>391</v>
      </c>
      <c r="D641" s="7" t="s">
        <v>174</v>
      </c>
      <c r="E641" s="7" t="s">
        <v>345</v>
      </c>
      <c r="F641" s="8"/>
      <c r="G641" s="9"/>
      <c r="H641" s="10">
        <f>H642</f>
        <v>650</v>
      </c>
      <c r="I641" s="10">
        <f t="shared" si="119"/>
        <v>0</v>
      </c>
      <c r="J641" s="10">
        <f t="shared" si="119"/>
        <v>400000</v>
      </c>
      <c r="K641" s="10">
        <f>K642</f>
        <v>600</v>
      </c>
      <c r="L641" s="10">
        <f>L642</f>
        <v>700</v>
      </c>
    </row>
    <row r="642" spans="1:12" ht="31.5" outlineLevel="1">
      <c r="A642" s="37" t="s">
        <v>249</v>
      </c>
      <c r="B642" s="7" t="s">
        <v>421</v>
      </c>
      <c r="C642" s="7" t="s">
        <v>391</v>
      </c>
      <c r="D642" s="7" t="s">
        <v>174</v>
      </c>
      <c r="E642" s="7" t="s">
        <v>248</v>
      </c>
      <c r="F642" s="8"/>
      <c r="G642" s="9"/>
      <c r="H642" s="10">
        <v>650</v>
      </c>
      <c r="I642" s="11"/>
      <c r="J642" s="6">
        <v>400000</v>
      </c>
      <c r="K642" s="10">
        <v>600</v>
      </c>
      <c r="L642" s="10">
        <v>700</v>
      </c>
    </row>
    <row r="643" spans="1:12" ht="15.75" outlineLevel="2">
      <c r="A643" s="37" t="s">
        <v>32</v>
      </c>
      <c r="B643" s="1" t="s">
        <v>421</v>
      </c>
      <c r="C643" s="1" t="s">
        <v>396</v>
      </c>
      <c r="D643" s="1"/>
      <c r="E643" s="1"/>
      <c r="F643" s="2"/>
      <c r="G643" s="3"/>
      <c r="H643" s="4">
        <f>H644+H650</f>
        <v>23202.8</v>
      </c>
      <c r="I643" s="4">
        <f>I644+I650</f>
        <v>0</v>
      </c>
      <c r="J643" s="4">
        <f>J644+J650</f>
        <v>15106800</v>
      </c>
      <c r="K643" s="4">
        <f>K644+K650</f>
        <v>24165.600000000002</v>
      </c>
      <c r="L643" s="4">
        <f>L644+L650</f>
        <v>25164.600000000002</v>
      </c>
    </row>
    <row r="644" spans="1:12" ht="15.75" outlineLevel="2">
      <c r="A644" s="37" t="s">
        <v>29</v>
      </c>
      <c r="B644" s="7" t="s">
        <v>421</v>
      </c>
      <c r="C644" s="7" t="s">
        <v>396</v>
      </c>
      <c r="D644" s="7" t="s">
        <v>170</v>
      </c>
      <c r="E644" s="7"/>
      <c r="F644" s="8"/>
      <c r="G644" s="9"/>
      <c r="H644" s="10">
        <f>H645</f>
        <v>629.5</v>
      </c>
      <c r="I644" s="11"/>
      <c r="J644" s="6">
        <v>392000</v>
      </c>
      <c r="K644" s="10">
        <f>K645</f>
        <v>664.2</v>
      </c>
      <c r="L644" s="10">
        <f>L645</f>
        <v>697.4</v>
      </c>
    </row>
    <row r="645" spans="1:12" ht="63" outlineLevel="2">
      <c r="A645" s="37" t="s">
        <v>33</v>
      </c>
      <c r="B645" s="7" t="s">
        <v>421</v>
      </c>
      <c r="C645" s="7" t="s">
        <v>396</v>
      </c>
      <c r="D645" s="7" t="s">
        <v>175</v>
      </c>
      <c r="E645" s="7"/>
      <c r="F645" s="8"/>
      <c r="G645" s="9"/>
      <c r="H645" s="10">
        <f>H646</f>
        <v>629.5</v>
      </c>
      <c r="I645" s="11"/>
      <c r="J645" s="6">
        <v>392000</v>
      </c>
      <c r="K645" s="10">
        <f>K646</f>
        <v>664.2</v>
      </c>
      <c r="L645" s="10">
        <f>L646</f>
        <v>697.4</v>
      </c>
    </row>
    <row r="646" spans="1:12" ht="63" outlineLevel="2">
      <c r="A646" s="37" t="s">
        <v>34</v>
      </c>
      <c r="B646" s="7" t="s">
        <v>421</v>
      </c>
      <c r="C646" s="7" t="s">
        <v>396</v>
      </c>
      <c r="D646" s="7" t="s">
        <v>176</v>
      </c>
      <c r="E646" s="7"/>
      <c r="F646" s="8"/>
      <c r="G646" s="9"/>
      <c r="H646" s="10">
        <f>H649</f>
        <v>629.5</v>
      </c>
      <c r="I646" s="11"/>
      <c r="J646" s="6">
        <v>392000</v>
      </c>
      <c r="K646" s="10">
        <f>K649</f>
        <v>664.2</v>
      </c>
      <c r="L646" s="10">
        <f>L649</f>
        <v>697.4</v>
      </c>
    </row>
    <row r="647" spans="1:12" ht="31.5" outlineLevel="2">
      <c r="A647" s="37" t="s">
        <v>389</v>
      </c>
      <c r="B647" s="7" t="s">
        <v>421</v>
      </c>
      <c r="C647" s="7" t="s">
        <v>396</v>
      </c>
      <c r="D647" s="7" t="s">
        <v>176</v>
      </c>
      <c r="E647" s="7" t="s">
        <v>375</v>
      </c>
      <c r="F647" s="8"/>
      <c r="G647" s="9"/>
      <c r="H647" s="10">
        <f aca="true" t="shared" si="120" ref="H647:L648">H648</f>
        <v>629.5</v>
      </c>
      <c r="I647" s="10">
        <f t="shared" si="120"/>
        <v>0</v>
      </c>
      <c r="J647" s="10">
        <f t="shared" si="120"/>
        <v>0</v>
      </c>
      <c r="K647" s="10">
        <f t="shared" si="120"/>
        <v>664.2</v>
      </c>
      <c r="L647" s="10">
        <f t="shared" si="120"/>
        <v>697.4</v>
      </c>
    </row>
    <row r="648" spans="1:12" ht="47.25" outlineLevel="2">
      <c r="A648" s="37" t="s">
        <v>348</v>
      </c>
      <c r="B648" s="7" t="s">
        <v>421</v>
      </c>
      <c r="C648" s="7" t="s">
        <v>396</v>
      </c>
      <c r="D648" s="7" t="s">
        <v>176</v>
      </c>
      <c r="E648" s="7" t="s">
        <v>345</v>
      </c>
      <c r="F648" s="8"/>
      <c r="G648" s="9"/>
      <c r="H648" s="10">
        <f t="shared" si="120"/>
        <v>629.5</v>
      </c>
      <c r="I648" s="10">
        <f t="shared" si="120"/>
        <v>0</v>
      </c>
      <c r="J648" s="10">
        <f t="shared" si="120"/>
        <v>0</v>
      </c>
      <c r="K648" s="10">
        <f t="shared" si="120"/>
        <v>664.2</v>
      </c>
      <c r="L648" s="10">
        <f t="shared" si="120"/>
        <v>697.4</v>
      </c>
    </row>
    <row r="649" spans="1:12" ht="31.5" outlineLevel="2">
      <c r="A649" s="37" t="s">
        <v>366</v>
      </c>
      <c r="B649" s="7" t="s">
        <v>421</v>
      </c>
      <c r="C649" s="7" t="s">
        <v>396</v>
      </c>
      <c r="D649" s="7" t="s">
        <v>176</v>
      </c>
      <c r="E649" s="7" t="s">
        <v>365</v>
      </c>
      <c r="F649" s="8"/>
      <c r="G649" s="9"/>
      <c r="H649" s="10">
        <v>629.5</v>
      </c>
      <c r="I649" s="11"/>
      <c r="J649" s="6"/>
      <c r="K649" s="10">
        <v>664.2</v>
      </c>
      <c r="L649" s="10">
        <v>697.4</v>
      </c>
    </row>
    <row r="650" spans="1:12" ht="31.5" outlineLevel="3">
      <c r="A650" s="37" t="s">
        <v>35</v>
      </c>
      <c r="B650" s="7" t="s">
        <v>421</v>
      </c>
      <c r="C650" s="7" t="s">
        <v>396</v>
      </c>
      <c r="D650" s="7" t="s">
        <v>177</v>
      </c>
      <c r="E650" s="7"/>
      <c r="F650" s="8"/>
      <c r="G650" s="9"/>
      <c r="H650" s="10">
        <f>H651+H663</f>
        <v>22573.3</v>
      </c>
      <c r="I650" s="10">
        <f>I651+I663</f>
        <v>0</v>
      </c>
      <c r="J650" s="10">
        <f>J651+J663</f>
        <v>14714800</v>
      </c>
      <c r="K650" s="10">
        <f>K651+K663</f>
        <v>23501.4</v>
      </c>
      <c r="L650" s="10">
        <f>L651+L663</f>
        <v>24467.2</v>
      </c>
    </row>
    <row r="651" spans="1:12" ht="47.25" outlineLevel="3">
      <c r="A651" s="37" t="s">
        <v>109</v>
      </c>
      <c r="B651" s="7" t="s">
        <v>421</v>
      </c>
      <c r="C651" s="7" t="s">
        <v>396</v>
      </c>
      <c r="D651" s="7" t="s">
        <v>283</v>
      </c>
      <c r="E651" s="7"/>
      <c r="F651" s="8"/>
      <c r="G651" s="9"/>
      <c r="H651" s="10">
        <f aca="true" t="shared" si="121" ref="H651:L652">H652</f>
        <v>5392.5</v>
      </c>
      <c r="I651" s="10">
        <f t="shared" si="121"/>
        <v>0</v>
      </c>
      <c r="J651" s="10">
        <f t="shared" si="121"/>
        <v>24000</v>
      </c>
      <c r="K651" s="10">
        <f t="shared" si="121"/>
        <v>5392.5</v>
      </c>
      <c r="L651" s="10">
        <f t="shared" si="121"/>
        <v>5392.5</v>
      </c>
    </row>
    <row r="652" spans="1:12" ht="31.5" outlineLevel="3">
      <c r="A652" s="37" t="s">
        <v>389</v>
      </c>
      <c r="B652" s="7" t="s">
        <v>421</v>
      </c>
      <c r="C652" s="7" t="s">
        <v>396</v>
      </c>
      <c r="D652" s="7" t="s">
        <v>283</v>
      </c>
      <c r="E652" s="7" t="s">
        <v>375</v>
      </c>
      <c r="F652" s="8"/>
      <c r="G652" s="9"/>
      <c r="H652" s="10">
        <f>H653</f>
        <v>5392.5</v>
      </c>
      <c r="I652" s="10">
        <f t="shared" si="121"/>
        <v>0</v>
      </c>
      <c r="J652" s="10">
        <f t="shared" si="121"/>
        <v>24000</v>
      </c>
      <c r="K652" s="10">
        <f t="shared" si="121"/>
        <v>5392.5</v>
      </c>
      <c r="L652" s="10">
        <f t="shared" si="121"/>
        <v>5392.5</v>
      </c>
    </row>
    <row r="653" spans="1:12" ht="47.25" outlineLevel="3">
      <c r="A653" s="37" t="s">
        <v>348</v>
      </c>
      <c r="B653" s="7" t="s">
        <v>421</v>
      </c>
      <c r="C653" s="7" t="s">
        <v>396</v>
      </c>
      <c r="D653" s="7" t="s">
        <v>283</v>
      </c>
      <c r="E653" s="7" t="s">
        <v>345</v>
      </c>
      <c r="F653" s="8"/>
      <c r="G653" s="9"/>
      <c r="H653" s="10">
        <f>H654</f>
        <v>5392.5</v>
      </c>
      <c r="I653" s="10">
        <f>I654</f>
        <v>0</v>
      </c>
      <c r="J653" s="10">
        <f>J654</f>
        <v>24000</v>
      </c>
      <c r="K653" s="10">
        <f>K654</f>
        <v>5392.5</v>
      </c>
      <c r="L653" s="10">
        <f>L654</f>
        <v>5392.5</v>
      </c>
    </row>
    <row r="654" spans="1:12" ht="63" outlineLevel="3">
      <c r="A654" s="37" t="s">
        <v>376</v>
      </c>
      <c r="B654" s="7" t="s">
        <v>421</v>
      </c>
      <c r="C654" s="7" t="s">
        <v>396</v>
      </c>
      <c r="D654" s="7" t="s">
        <v>283</v>
      </c>
      <c r="E654" s="7" t="s">
        <v>365</v>
      </c>
      <c r="F654" s="8"/>
      <c r="G654" s="9"/>
      <c r="H654" s="10">
        <f>H658+H662</f>
        <v>5392.5</v>
      </c>
      <c r="I654" s="10">
        <f>I658+I662</f>
        <v>0</v>
      </c>
      <c r="J654" s="10">
        <f>J658+J662</f>
        <v>24000</v>
      </c>
      <c r="K654" s="10">
        <f>K658+K662</f>
        <v>5392.5</v>
      </c>
      <c r="L654" s="10">
        <f>L658+L662</f>
        <v>5392.5</v>
      </c>
    </row>
    <row r="655" spans="1:12" ht="78.75" outlineLevel="4">
      <c r="A655" s="37" t="s">
        <v>110</v>
      </c>
      <c r="B655" s="7" t="s">
        <v>421</v>
      </c>
      <c r="C655" s="7" t="s">
        <v>396</v>
      </c>
      <c r="D655" s="7" t="s">
        <v>283</v>
      </c>
      <c r="E655" s="7"/>
      <c r="F655" s="8"/>
      <c r="G655" s="9"/>
      <c r="H655" s="10">
        <f aca="true" t="shared" si="122" ref="H655:L656">H656</f>
        <v>5352.5</v>
      </c>
      <c r="I655" s="10">
        <f t="shared" si="122"/>
        <v>0</v>
      </c>
      <c r="J655" s="10">
        <f t="shared" si="122"/>
        <v>0</v>
      </c>
      <c r="K655" s="10">
        <f t="shared" si="122"/>
        <v>5352.5</v>
      </c>
      <c r="L655" s="10">
        <f t="shared" si="122"/>
        <v>5352.5</v>
      </c>
    </row>
    <row r="656" spans="1:12" ht="31.5" outlineLevel="4">
      <c r="A656" s="37" t="s">
        <v>389</v>
      </c>
      <c r="B656" s="7" t="s">
        <v>421</v>
      </c>
      <c r="C656" s="7" t="s">
        <v>396</v>
      </c>
      <c r="D656" s="7" t="s">
        <v>283</v>
      </c>
      <c r="E656" s="7" t="s">
        <v>375</v>
      </c>
      <c r="F656" s="8"/>
      <c r="G656" s="9"/>
      <c r="H656" s="10">
        <f>H657</f>
        <v>5352.5</v>
      </c>
      <c r="I656" s="10">
        <f t="shared" si="122"/>
        <v>0</v>
      </c>
      <c r="J656" s="10">
        <f t="shared" si="122"/>
        <v>0</v>
      </c>
      <c r="K656" s="10">
        <f t="shared" si="122"/>
        <v>5352.5</v>
      </c>
      <c r="L656" s="10">
        <f t="shared" si="122"/>
        <v>5352.5</v>
      </c>
    </row>
    <row r="657" spans="1:12" ht="47.25" outlineLevel="4">
      <c r="A657" s="37" t="s">
        <v>348</v>
      </c>
      <c r="B657" s="7" t="s">
        <v>421</v>
      </c>
      <c r="C657" s="7" t="s">
        <v>396</v>
      </c>
      <c r="D657" s="7" t="s">
        <v>283</v>
      </c>
      <c r="E657" s="7" t="s">
        <v>345</v>
      </c>
      <c r="F657" s="8"/>
      <c r="G657" s="9"/>
      <c r="H657" s="10">
        <f>H658</f>
        <v>5352.5</v>
      </c>
      <c r="I657" s="10">
        <f>I658</f>
        <v>0</v>
      </c>
      <c r="J657" s="10">
        <f>J658</f>
        <v>0</v>
      </c>
      <c r="K657" s="10">
        <f>K658</f>
        <v>5352.5</v>
      </c>
      <c r="L657" s="10">
        <f>L658</f>
        <v>5352.5</v>
      </c>
    </row>
    <row r="658" spans="1:12" ht="63" outlineLevel="6">
      <c r="A658" s="37" t="s">
        <v>376</v>
      </c>
      <c r="B658" s="7" t="s">
        <v>421</v>
      </c>
      <c r="C658" s="7" t="s">
        <v>396</v>
      </c>
      <c r="D658" s="7" t="s">
        <v>283</v>
      </c>
      <c r="E658" s="7" t="s">
        <v>365</v>
      </c>
      <c r="F658" s="8"/>
      <c r="G658" s="9"/>
      <c r="H658" s="10">
        <v>5352.5</v>
      </c>
      <c r="I658" s="11"/>
      <c r="J658" s="6"/>
      <c r="K658" s="10">
        <v>5352.5</v>
      </c>
      <c r="L658" s="10">
        <v>5352.5</v>
      </c>
    </row>
    <row r="659" spans="1:12" ht="63" outlineLevel="5">
      <c r="A659" s="37" t="s">
        <v>111</v>
      </c>
      <c r="B659" s="7" t="s">
        <v>421</v>
      </c>
      <c r="C659" s="7" t="s">
        <v>396</v>
      </c>
      <c r="D659" s="7" t="s">
        <v>284</v>
      </c>
      <c r="E659" s="7"/>
      <c r="F659" s="8"/>
      <c r="G659" s="9"/>
      <c r="H659" s="10">
        <f>H662</f>
        <v>40</v>
      </c>
      <c r="I659" s="11"/>
      <c r="J659" s="6">
        <v>24000</v>
      </c>
      <c r="K659" s="10">
        <f>K662</f>
        <v>40</v>
      </c>
      <c r="L659" s="10">
        <f>L662</f>
        <v>40</v>
      </c>
    </row>
    <row r="660" spans="1:12" ht="31.5" outlineLevel="5">
      <c r="A660" s="37" t="s">
        <v>389</v>
      </c>
      <c r="B660" s="7" t="s">
        <v>421</v>
      </c>
      <c r="C660" s="7" t="s">
        <v>396</v>
      </c>
      <c r="D660" s="7" t="s">
        <v>284</v>
      </c>
      <c r="E660" s="7" t="s">
        <v>375</v>
      </c>
      <c r="F660" s="8"/>
      <c r="G660" s="9"/>
      <c r="H660" s="10">
        <f aca="true" t="shared" si="123" ref="H660:L661">H661</f>
        <v>40</v>
      </c>
      <c r="I660" s="10">
        <f t="shared" si="123"/>
        <v>0</v>
      </c>
      <c r="J660" s="10">
        <f t="shared" si="123"/>
        <v>24000</v>
      </c>
      <c r="K660" s="10">
        <f t="shared" si="123"/>
        <v>40</v>
      </c>
      <c r="L660" s="10">
        <f t="shared" si="123"/>
        <v>40</v>
      </c>
    </row>
    <row r="661" spans="1:12" ht="47.25" outlineLevel="5">
      <c r="A661" s="37" t="s">
        <v>348</v>
      </c>
      <c r="B661" s="7" t="s">
        <v>421</v>
      </c>
      <c r="C661" s="7" t="s">
        <v>396</v>
      </c>
      <c r="D661" s="7" t="s">
        <v>284</v>
      </c>
      <c r="E661" s="7" t="s">
        <v>345</v>
      </c>
      <c r="F661" s="8"/>
      <c r="G661" s="9"/>
      <c r="H661" s="10">
        <f t="shared" si="123"/>
        <v>40</v>
      </c>
      <c r="I661" s="10">
        <f t="shared" si="123"/>
        <v>0</v>
      </c>
      <c r="J661" s="10">
        <f t="shared" si="123"/>
        <v>24000</v>
      </c>
      <c r="K661" s="10">
        <f t="shared" si="123"/>
        <v>40</v>
      </c>
      <c r="L661" s="10">
        <f t="shared" si="123"/>
        <v>40</v>
      </c>
    </row>
    <row r="662" spans="1:12" ht="63" outlineLevel="6">
      <c r="A662" s="37" t="s">
        <v>376</v>
      </c>
      <c r="B662" s="7" t="s">
        <v>421</v>
      </c>
      <c r="C662" s="7" t="s">
        <v>396</v>
      </c>
      <c r="D662" s="7" t="s">
        <v>284</v>
      </c>
      <c r="E662" s="7" t="s">
        <v>365</v>
      </c>
      <c r="F662" s="8"/>
      <c r="G662" s="9"/>
      <c r="H662" s="10">
        <v>40</v>
      </c>
      <c r="I662" s="11"/>
      <c r="J662" s="6">
        <v>24000</v>
      </c>
      <c r="K662" s="10">
        <v>40</v>
      </c>
      <c r="L662" s="10">
        <v>40</v>
      </c>
    </row>
    <row r="663" spans="1:12" ht="47.25" outlineLevel="6">
      <c r="A663" s="37" t="s">
        <v>36</v>
      </c>
      <c r="B663" s="7" t="s">
        <v>421</v>
      </c>
      <c r="C663" s="7" t="s">
        <v>396</v>
      </c>
      <c r="D663" s="7" t="s">
        <v>178</v>
      </c>
      <c r="E663" s="7"/>
      <c r="F663" s="8"/>
      <c r="G663" s="9"/>
      <c r="H663" s="10">
        <f>H664+H668</f>
        <v>17180.8</v>
      </c>
      <c r="I663" s="11"/>
      <c r="J663" s="6">
        <v>14690800</v>
      </c>
      <c r="K663" s="10">
        <f>K664+K668</f>
        <v>18108.9</v>
      </c>
      <c r="L663" s="10">
        <f>L664+L668</f>
        <v>19074.7</v>
      </c>
    </row>
    <row r="664" spans="1:12" ht="78.75" outlineLevel="6">
      <c r="A664" s="37" t="s">
        <v>37</v>
      </c>
      <c r="B664" s="7" t="s">
        <v>421</v>
      </c>
      <c r="C664" s="7" t="s">
        <v>396</v>
      </c>
      <c r="D664" s="7" t="s">
        <v>179</v>
      </c>
      <c r="E664" s="7"/>
      <c r="F664" s="8"/>
      <c r="G664" s="9"/>
      <c r="H664" s="10">
        <f aca="true" t="shared" si="124" ref="H664:L665">H665</f>
        <v>3103.8</v>
      </c>
      <c r="I664" s="10">
        <f t="shared" si="124"/>
        <v>0</v>
      </c>
      <c r="J664" s="10">
        <f t="shared" si="124"/>
        <v>0</v>
      </c>
      <c r="K664" s="10">
        <f t="shared" si="124"/>
        <v>3256.7</v>
      </c>
      <c r="L664" s="10">
        <f t="shared" si="124"/>
        <v>3479.8</v>
      </c>
    </row>
    <row r="665" spans="1:12" ht="31.5" outlineLevel="6">
      <c r="A665" s="37" t="s">
        <v>389</v>
      </c>
      <c r="B665" s="7" t="s">
        <v>421</v>
      </c>
      <c r="C665" s="7" t="s">
        <v>396</v>
      </c>
      <c r="D665" s="7" t="s">
        <v>179</v>
      </c>
      <c r="E665" s="7" t="s">
        <v>375</v>
      </c>
      <c r="F665" s="8"/>
      <c r="G665" s="9"/>
      <c r="H665" s="10">
        <f>H666</f>
        <v>3103.8</v>
      </c>
      <c r="I665" s="10">
        <f t="shared" si="124"/>
        <v>0</v>
      </c>
      <c r="J665" s="10">
        <f t="shared" si="124"/>
        <v>0</v>
      </c>
      <c r="K665" s="10">
        <f t="shared" si="124"/>
        <v>3256.7</v>
      </c>
      <c r="L665" s="10">
        <f t="shared" si="124"/>
        <v>3479.8</v>
      </c>
    </row>
    <row r="666" spans="1:12" ht="47.25" outlineLevel="6">
      <c r="A666" s="37" t="s">
        <v>348</v>
      </c>
      <c r="B666" s="7" t="s">
        <v>421</v>
      </c>
      <c r="C666" s="7" t="s">
        <v>396</v>
      </c>
      <c r="D666" s="7" t="s">
        <v>179</v>
      </c>
      <c r="E666" s="7" t="s">
        <v>345</v>
      </c>
      <c r="F666" s="8"/>
      <c r="G666" s="9"/>
      <c r="H666" s="10">
        <f>H667</f>
        <v>3103.8</v>
      </c>
      <c r="I666" s="10">
        <f>I667</f>
        <v>0</v>
      </c>
      <c r="J666" s="10">
        <f>J667</f>
        <v>0</v>
      </c>
      <c r="K666" s="10">
        <f>K667</f>
        <v>3256.7</v>
      </c>
      <c r="L666" s="10">
        <f>L667</f>
        <v>3479.8</v>
      </c>
    </row>
    <row r="667" spans="1:12" ht="31.5" outlineLevel="6">
      <c r="A667" s="37" t="s">
        <v>366</v>
      </c>
      <c r="B667" s="7" t="s">
        <v>421</v>
      </c>
      <c r="C667" s="7" t="s">
        <v>396</v>
      </c>
      <c r="D667" s="7" t="s">
        <v>179</v>
      </c>
      <c r="E667" s="7" t="s">
        <v>365</v>
      </c>
      <c r="F667" s="8"/>
      <c r="G667" s="9"/>
      <c r="H667" s="10">
        <v>3103.8</v>
      </c>
      <c r="I667" s="11"/>
      <c r="J667" s="6"/>
      <c r="K667" s="10">
        <v>3256.7</v>
      </c>
      <c r="L667" s="10">
        <v>3479.8</v>
      </c>
    </row>
    <row r="668" spans="1:12" ht="31.5" outlineLevel="6">
      <c r="A668" s="37" t="s">
        <v>38</v>
      </c>
      <c r="B668" s="7" t="s">
        <v>421</v>
      </c>
      <c r="C668" s="7" t="s">
        <v>396</v>
      </c>
      <c r="D668" s="7" t="s">
        <v>327</v>
      </c>
      <c r="E668" s="7"/>
      <c r="F668" s="8"/>
      <c r="G668" s="9"/>
      <c r="H668" s="10">
        <f>H671</f>
        <v>14077</v>
      </c>
      <c r="I668" s="11"/>
      <c r="J668" s="6">
        <v>12482900</v>
      </c>
      <c r="K668" s="10">
        <f>K671</f>
        <v>14852.2</v>
      </c>
      <c r="L668" s="10">
        <f>L671</f>
        <v>15594.9</v>
      </c>
    </row>
    <row r="669" spans="1:12" ht="31.5" outlineLevel="6">
      <c r="A669" s="37" t="s">
        <v>389</v>
      </c>
      <c r="B669" s="7" t="s">
        <v>421</v>
      </c>
      <c r="C669" s="7" t="s">
        <v>396</v>
      </c>
      <c r="D669" s="7" t="s">
        <v>327</v>
      </c>
      <c r="E669" s="7" t="s">
        <v>375</v>
      </c>
      <c r="F669" s="8"/>
      <c r="G669" s="9"/>
      <c r="H669" s="10">
        <f aca="true" t="shared" si="125" ref="H669:L670">H670</f>
        <v>14077</v>
      </c>
      <c r="I669" s="10">
        <f t="shared" si="125"/>
        <v>0</v>
      </c>
      <c r="J669" s="10">
        <f t="shared" si="125"/>
        <v>0</v>
      </c>
      <c r="K669" s="10">
        <f t="shared" si="125"/>
        <v>14852.2</v>
      </c>
      <c r="L669" s="10">
        <f t="shared" si="125"/>
        <v>15594.9</v>
      </c>
    </row>
    <row r="670" spans="1:12" ht="47.25" outlineLevel="6">
      <c r="A670" s="37" t="s">
        <v>348</v>
      </c>
      <c r="B670" s="7" t="s">
        <v>421</v>
      </c>
      <c r="C670" s="7" t="s">
        <v>396</v>
      </c>
      <c r="D670" s="7" t="s">
        <v>327</v>
      </c>
      <c r="E670" s="7" t="s">
        <v>345</v>
      </c>
      <c r="F670" s="8"/>
      <c r="G670" s="9"/>
      <c r="H670" s="10">
        <f t="shared" si="125"/>
        <v>14077</v>
      </c>
      <c r="I670" s="10">
        <f t="shared" si="125"/>
        <v>0</v>
      </c>
      <c r="J670" s="10">
        <f t="shared" si="125"/>
        <v>0</v>
      </c>
      <c r="K670" s="10">
        <f t="shared" si="125"/>
        <v>14852.2</v>
      </c>
      <c r="L670" s="10">
        <f t="shared" si="125"/>
        <v>15594.9</v>
      </c>
    </row>
    <row r="671" spans="1:12" ht="63" outlineLevel="6">
      <c r="A671" s="37" t="s">
        <v>376</v>
      </c>
      <c r="B671" s="7" t="s">
        <v>421</v>
      </c>
      <c r="C671" s="7" t="s">
        <v>396</v>
      </c>
      <c r="D671" s="7" t="s">
        <v>327</v>
      </c>
      <c r="E671" s="7" t="s">
        <v>365</v>
      </c>
      <c r="F671" s="8"/>
      <c r="G671" s="9"/>
      <c r="H671" s="10">
        <v>14077</v>
      </c>
      <c r="I671" s="11"/>
      <c r="J671" s="6"/>
      <c r="K671" s="10">
        <v>14852.2</v>
      </c>
      <c r="L671" s="10">
        <v>15594.9</v>
      </c>
    </row>
    <row r="672" spans="1:12" ht="31.5" outlineLevel="6">
      <c r="A672" s="37" t="s">
        <v>39</v>
      </c>
      <c r="B672" s="1" t="s">
        <v>421</v>
      </c>
      <c r="C672" s="1" t="s">
        <v>404</v>
      </c>
      <c r="D672" s="1"/>
      <c r="E672" s="1"/>
      <c r="F672" s="2"/>
      <c r="G672" s="3"/>
      <c r="H672" s="4">
        <f>H673</f>
        <v>1975.9999999999998</v>
      </c>
      <c r="I672" s="5"/>
      <c r="J672" s="6">
        <v>1809500</v>
      </c>
      <c r="K672" s="4">
        <f>K673</f>
        <v>2031.9999999999998</v>
      </c>
      <c r="L672" s="4">
        <f>L673</f>
        <v>2039.9999999999998</v>
      </c>
    </row>
    <row r="673" spans="1:12" ht="78.75" outlineLevel="6">
      <c r="A673" s="37" t="s">
        <v>471</v>
      </c>
      <c r="B673" s="7" t="s">
        <v>421</v>
      </c>
      <c r="C673" s="7" t="s">
        <v>404</v>
      </c>
      <c r="D673" s="7" t="s">
        <v>408</v>
      </c>
      <c r="E673" s="7"/>
      <c r="F673" s="8"/>
      <c r="G673" s="9"/>
      <c r="H673" s="10">
        <f>H674</f>
        <v>1975.9999999999998</v>
      </c>
      <c r="I673" s="11"/>
      <c r="J673" s="6">
        <v>1809500</v>
      </c>
      <c r="K673" s="10">
        <f>K674</f>
        <v>2031.9999999999998</v>
      </c>
      <c r="L673" s="10">
        <f>L674</f>
        <v>2039.9999999999998</v>
      </c>
    </row>
    <row r="674" spans="1:12" ht="63" outlineLevel="6">
      <c r="A674" s="37" t="s">
        <v>472</v>
      </c>
      <c r="B674" s="7" t="s">
        <v>421</v>
      </c>
      <c r="C674" s="7" t="s">
        <v>404</v>
      </c>
      <c r="D674" s="7" t="s">
        <v>409</v>
      </c>
      <c r="E674" s="7"/>
      <c r="F674" s="8"/>
      <c r="G674" s="9"/>
      <c r="H674" s="10">
        <f>H675+H682</f>
        <v>1975.9999999999998</v>
      </c>
      <c r="I674" s="11"/>
      <c r="J674" s="6">
        <v>1809500</v>
      </c>
      <c r="K674" s="10">
        <f>K675+K682</f>
        <v>2031.9999999999998</v>
      </c>
      <c r="L674" s="10">
        <f>L675+L682</f>
        <v>2039.9999999999998</v>
      </c>
    </row>
    <row r="675" spans="1:12" ht="63" outlineLevel="6">
      <c r="A675" s="37" t="s">
        <v>40</v>
      </c>
      <c r="B675" s="7" t="s">
        <v>421</v>
      </c>
      <c r="C675" s="7" t="s">
        <v>404</v>
      </c>
      <c r="D675" s="7" t="s">
        <v>180</v>
      </c>
      <c r="E675" s="7"/>
      <c r="F675" s="8"/>
      <c r="G675" s="9"/>
      <c r="H675" s="10">
        <f>H676+H679</f>
        <v>741</v>
      </c>
      <c r="I675" s="10">
        <f>I676+I679</f>
        <v>0</v>
      </c>
      <c r="J675" s="10">
        <f>J676+J679</f>
        <v>0</v>
      </c>
      <c r="K675" s="10">
        <f>K676+K679</f>
        <v>762</v>
      </c>
      <c r="L675" s="10">
        <f>L676+L679</f>
        <v>765</v>
      </c>
    </row>
    <row r="676" spans="1:12" ht="63" outlineLevel="6">
      <c r="A676" s="37" t="s">
        <v>257</v>
      </c>
      <c r="B676" s="7" t="s">
        <v>421</v>
      </c>
      <c r="C676" s="7" t="s">
        <v>404</v>
      </c>
      <c r="D676" s="7" t="s">
        <v>180</v>
      </c>
      <c r="E676" s="7" t="s">
        <v>314</v>
      </c>
      <c r="F676" s="8"/>
      <c r="G676" s="9"/>
      <c r="H676" s="10">
        <f aca="true" t="shared" si="126" ref="H676:L677">H677</f>
        <v>619.9</v>
      </c>
      <c r="I676" s="10">
        <f t="shared" si="126"/>
        <v>0</v>
      </c>
      <c r="J676" s="10">
        <f t="shared" si="126"/>
        <v>0</v>
      </c>
      <c r="K676" s="10">
        <f t="shared" si="126"/>
        <v>619.9</v>
      </c>
      <c r="L676" s="10">
        <f t="shared" si="126"/>
        <v>619.9</v>
      </c>
    </row>
    <row r="677" spans="1:12" ht="31.5" outlineLevel="6">
      <c r="A677" s="37" t="s">
        <v>258</v>
      </c>
      <c r="B677" s="7" t="s">
        <v>421</v>
      </c>
      <c r="C677" s="7" t="s">
        <v>404</v>
      </c>
      <c r="D677" s="7" t="s">
        <v>180</v>
      </c>
      <c r="E677" s="7" t="s">
        <v>190</v>
      </c>
      <c r="F677" s="8"/>
      <c r="G677" s="9"/>
      <c r="H677" s="10">
        <f t="shared" si="126"/>
        <v>619.9</v>
      </c>
      <c r="I677" s="10">
        <f t="shared" si="126"/>
        <v>0</v>
      </c>
      <c r="J677" s="10">
        <f t="shared" si="126"/>
        <v>0</v>
      </c>
      <c r="K677" s="10">
        <f t="shared" si="126"/>
        <v>619.9</v>
      </c>
      <c r="L677" s="10">
        <f t="shared" si="126"/>
        <v>619.9</v>
      </c>
    </row>
    <row r="678" spans="1:12" ht="31.5" outlineLevel="6">
      <c r="A678" s="37" t="s">
        <v>194</v>
      </c>
      <c r="B678" s="7" t="s">
        <v>421</v>
      </c>
      <c r="C678" s="7" t="s">
        <v>404</v>
      </c>
      <c r="D678" s="7" t="s">
        <v>180</v>
      </c>
      <c r="E678" s="7" t="s">
        <v>195</v>
      </c>
      <c r="F678" s="8"/>
      <c r="G678" s="9"/>
      <c r="H678" s="10">
        <v>619.9</v>
      </c>
      <c r="I678" s="11"/>
      <c r="J678" s="6"/>
      <c r="K678" s="10">
        <v>619.9</v>
      </c>
      <c r="L678" s="10">
        <v>619.9</v>
      </c>
    </row>
    <row r="679" spans="1:12" ht="31.5" outlineLevel="6">
      <c r="A679" s="37" t="s">
        <v>259</v>
      </c>
      <c r="B679" s="7" t="s">
        <v>421</v>
      </c>
      <c r="C679" s="7" t="s">
        <v>404</v>
      </c>
      <c r="D679" s="7" t="s">
        <v>180</v>
      </c>
      <c r="E679" s="7" t="s">
        <v>315</v>
      </c>
      <c r="F679" s="8"/>
      <c r="G679" s="9"/>
      <c r="H679" s="10">
        <f aca="true" t="shared" si="127" ref="H679:L680">H680</f>
        <v>121.1</v>
      </c>
      <c r="I679" s="10">
        <f t="shared" si="127"/>
        <v>0</v>
      </c>
      <c r="J679" s="10">
        <f t="shared" si="127"/>
        <v>0</v>
      </c>
      <c r="K679" s="10">
        <f t="shared" si="127"/>
        <v>142.1</v>
      </c>
      <c r="L679" s="10">
        <f t="shared" si="127"/>
        <v>145.1</v>
      </c>
    </row>
    <row r="680" spans="1:12" ht="31.5" outlineLevel="6">
      <c r="A680" s="37" t="s">
        <v>260</v>
      </c>
      <c r="B680" s="7" t="s">
        <v>421</v>
      </c>
      <c r="C680" s="7" t="s">
        <v>404</v>
      </c>
      <c r="D680" s="7" t="s">
        <v>180</v>
      </c>
      <c r="E680" s="7" t="s">
        <v>201</v>
      </c>
      <c r="F680" s="8"/>
      <c r="G680" s="9"/>
      <c r="H680" s="10">
        <f t="shared" si="127"/>
        <v>121.1</v>
      </c>
      <c r="I680" s="10">
        <f t="shared" si="127"/>
        <v>0</v>
      </c>
      <c r="J680" s="10">
        <f t="shared" si="127"/>
        <v>0</v>
      </c>
      <c r="K680" s="10">
        <f t="shared" si="127"/>
        <v>142.1</v>
      </c>
      <c r="L680" s="10">
        <f t="shared" si="127"/>
        <v>145.1</v>
      </c>
    </row>
    <row r="681" spans="1:12" ht="31.5" outlineLevel="6">
      <c r="A681" s="37" t="s">
        <v>261</v>
      </c>
      <c r="B681" s="7" t="s">
        <v>421</v>
      </c>
      <c r="C681" s="7" t="s">
        <v>404</v>
      </c>
      <c r="D681" s="7" t="s">
        <v>180</v>
      </c>
      <c r="E681" s="7" t="s">
        <v>202</v>
      </c>
      <c r="F681" s="8"/>
      <c r="G681" s="9"/>
      <c r="H681" s="10">
        <v>121.1</v>
      </c>
      <c r="I681" s="11"/>
      <c r="J681" s="6"/>
      <c r="K681" s="10">
        <v>142.1</v>
      </c>
      <c r="L681" s="10">
        <v>145.1</v>
      </c>
    </row>
    <row r="682" spans="1:12" ht="47.25" outlineLevel="6">
      <c r="A682" s="37" t="s">
        <v>41</v>
      </c>
      <c r="B682" s="7" t="s">
        <v>421</v>
      </c>
      <c r="C682" s="7" t="s">
        <v>404</v>
      </c>
      <c r="D682" s="7" t="s">
        <v>181</v>
      </c>
      <c r="E682" s="7"/>
      <c r="F682" s="8"/>
      <c r="G682" s="9"/>
      <c r="H682" s="10">
        <f>H683+H687</f>
        <v>1234.9999999999998</v>
      </c>
      <c r="I682" s="10">
        <f>I683+I687</f>
        <v>0</v>
      </c>
      <c r="J682" s="10">
        <f>J683+J687</f>
        <v>0</v>
      </c>
      <c r="K682" s="10">
        <f>K683+K687</f>
        <v>1269.9999999999998</v>
      </c>
      <c r="L682" s="10">
        <f>L683+L687</f>
        <v>1274.9999999999998</v>
      </c>
    </row>
    <row r="683" spans="1:12" ht="63" outlineLevel="6">
      <c r="A683" s="37" t="s">
        <v>257</v>
      </c>
      <c r="B683" s="7" t="s">
        <v>421</v>
      </c>
      <c r="C683" s="7" t="s">
        <v>404</v>
      </c>
      <c r="D683" s="7" t="s">
        <v>181</v>
      </c>
      <c r="E683" s="7" t="s">
        <v>314</v>
      </c>
      <c r="F683" s="8"/>
      <c r="G683" s="9"/>
      <c r="H683" s="10">
        <f>H684</f>
        <v>1077.8999999999999</v>
      </c>
      <c r="I683" s="10">
        <f>I684</f>
        <v>0</v>
      </c>
      <c r="J683" s="10">
        <f>J684</f>
        <v>0</v>
      </c>
      <c r="K683" s="10">
        <f>K684</f>
        <v>1077.8999999999999</v>
      </c>
      <c r="L683" s="10">
        <f>L684</f>
        <v>1077.8999999999999</v>
      </c>
    </row>
    <row r="684" spans="1:12" ht="31.5" outlineLevel="6">
      <c r="A684" s="37" t="s">
        <v>258</v>
      </c>
      <c r="B684" s="7" t="s">
        <v>421</v>
      </c>
      <c r="C684" s="7" t="s">
        <v>404</v>
      </c>
      <c r="D684" s="7" t="s">
        <v>181</v>
      </c>
      <c r="E684" s="7" t="s">
        <v>190</v>
      </c>
      <c r="F684" s="8"/>
      <c r="G684" s="9"/>
      <c r="H684" s="10">
        <f>H685+H686</f>
        <v>1077.8999999999999</v>
      </c>
      <c r="I684" s="10">
        <f>I685+I686</f>
        <v>0</v>
      </c>
      <c r="J684" s="10">
        <f>J685+J686</f>
        <v>0</v>
      </c>
      <c r="K684" s="10">
        <f>K685+K686</f>
        <v>1077.8999999999999</v>
      </c>
      <c r="L684" s="10">
        <f>L685+L686</f>
        <v>1077.8999999999999</v>
      </c>
    </row>
    <row r="685" spans="1:12" ht="31.5" outlineLevel="6">
      <c r="A685" s="37" t="s">
        <v>194</v>
      </c>
      <c r="B685" s="7" t="s">
        <v>421</v>
      </c>
      <c r="C685" s="7" t="s">
        <v>404</v>
      </c>
      <c r="D685" s="7" t="s">
        <v>181</v>
      </c>
      <c r="E685" s="7" t="s">
        <v>195</v>
      </c>
      <c r="F685" s="8"/>
      <c r="G685" s="9"/>
      <c r="H685" s="10">
        <v>1073.3</v>
      </c>
      <c r="I685" s="11"/>
      <c r="J685" s="6"/>
      <c r="K685" s="10">
        <v>1073.3</v>
      </c>
      <c r="L685" s="10">
        <v>1073.3</v>
      </c>
    </row>
    <row r="686" spans="1:12" ht="31.5" outlineLevel="6">
      <c r="A686" s="37" t="s">
        <v>196</v>
      </c>
      <c r="B686" s="7" t="s">
        <v>421</v>
      </c>
      <c r="C686" s="7" t="s">
        <v>404</v>
      </c>
      <c r="D686" s="7" t="s">
        <v>181</v>
      </c>
      <c r="E686" s="7" t="s">
        <v>197</v>
      </c>
      <c r="F686" s="8"/>
      <c r="G686" s="9"/>
      <c r="H686" s="10">
        <v>4.6</v>
      </c>
      <c r="I686" s="11"/>
      <c r="J686" s="6"/>
      <c r="K686" s="10">
        <v>4.6</v>
      </c>
      <c r="L686" s="10">
        <v>4.6</v>
      </c>
    </row>
    <row r="687" spans="1:12" ht="31.5" outlineLevel="6">
      <c r="A687" s="37" t="s">
        <v>259</v>
      </c>
      <c r="B687" s="7" t="s">
        <v>421</v>
      </c>
      <c r="C687" s="7" t="s">
        <v>404</v>
      </c>
      <c r="D687" s="7" t="s">
        <v>181</v>
      </c>
      <c r="E687" s="7" t="s">
        <v>315</v>
      </c>
      <c r="F687" s="8"/>
      <c r="G687" s="9"/>
      <c r="H687" s="10">
        <f aca="true" t="shared" si="128" ref="H687:L688">H688</f>
        <v>157.1</v>
      </c>
      <c r="I687" s="10">
        <f t="shared" si="128"/>
        <v>0</v>
      </c>
      <c r="J687" s="10">
        <f t="shared" si="128"/>
        <v>0</v>
      </c>
      <c r="K687" s="10">
        <f t="shared" si="128"/>
        <v>192.1</v>
      </c>
      <c r="L687" s="10">
        <f t="shared" si="128"/>
        <v>197.1</v>
      </c>
    </row>
    <row r="688" spans="1:12" ht="31.5" outlineLevel="6">
      <c r="A688" s="37" t="s">
        <v>260</v>
      </c>
      <c r="B688" s="7" t="s">
        <v>421</v>
      </c>
      <c r="C688" s="7" t="s">
        <v>404</v>
      </c>
      <c r="D688" s="7" t="s">
        <v>181</v>
      </c>
      <c r="E688" s="7" t="s">
        <v>201</v>
      </c>
      <c r="F688" s="8"/>
      <c r="G688" s="9"/>
      <c r="H688" s="10">
        <f t="shared" si="128"/>
        <v>157.1</v>
      </c>
      <c r="I688" s="10">
        <f t="shared" si="128"/>
        <v>0</v>
      </c>
      <c r="J688" s="10">
        <f t="shared" si="128"/>
        <v>0</v>
      </c>
      <c r="K688" s="10">
        <f t="shared" si="128"/>
        <v>192.1</v>
      </c>
      <c r="L688" s="10">
        <f t="shared" si="128"/>
        <v>197.1</v>
      </c>
    </row>
    <row r="689" spans="1:12" ht="31.5" outlineLevel="6">
      <c r="A689" s="37" t="s">
        <v>261</v>
      </c>
      <c r="B689" s="7" t="s">
        <v>421</v>
      </c>
      <c r="C689" s="7" t="s">
        <v>404</v>
      </c>
      <c r="D689" s="7" t="s">
        <v>181</v>
      </c>
      <c r="E689" s="7" t="s">
        <v>202</v>
      </c>
      <c r="F689" s="8"/>
      <c r="G689" s="9"/>
      <c r="H689" s="10">
        <v>157.1</v>
      </c>
      <c r="I689" s="11"/>
      <c r="J689" s="6"/>
      <c r="K689" s="10">
        <v>192.1</v>
      </c>
      <c r="L689" s="10">
        <v>197.1</v>
      </c>
    </row>
    <row r="690" spans="1:12" ht="15.75" outlineLevel="6">
      <c r="A690" s="37" t="s">
        <v>367</v>
      </c>
      <c r="B690" s="1" t="s">
        <v>406</v>
      </c>
      <c r="C690" s="1"/>
      <c r="D690" s="1"/>
      <c r="E690" s="1"/>
      <c r="F690" s="2"/>
      <c r="G690" s="3" t="e">
        <f>G691</f>
        <v>#REF!</v>
      </c>
      <c r="H690" s="4">
        <f>H691</f>
        <v>917.9</v>
      </c>
      <c r="I690" s="5"/>
      <c r="J690" s="6">
        <v>1202900</v>
      </c>
      <c r="K690" s="4">
        <f>K691</f>
        <v>917.9</v>
      </c>
      <c r="L690" s="4">
        <f>L691</f>
        <v>917.9</v>
      </c>
    </row>
    <row r="691" spans="1:12" ht="15.75" outlineLevel="6">
      <c r="A691" s="37" t="s">
        <v>368</v>
      </c>
      <c r="B691" s="1" t="s">
        <v>406</v>
      </c>
      <c r="C691" s="1" t="s">
        <v>387</v>
      </c>
      <c r="D691" s="1"/>
      <c r="E691" s="1"/>
      <c r="F691" s="2"/>
      <c r="G691" s="3" t="e">
        <f>G692+#REF!+#REF!</f>
        <v>#REF!</v>
      </c>
      <c r="H691" s="4">
        <f>H692</f>
        <v>917.9</v>
      </c>
      <c r="I691" s="4">
        <f>I692</f>
        <v>0</v>
      </c>
      <c r="J691" s="4">
        <f>J692</f>
        <v>917900</v>
      </c>
      <c r="K691" s="4">
        <f>K692</f>
        <v>917.9</v>
      </c>
      <c r="L691" s="4">
        <f>L692</f>
        <v>917.9</v>
      </c>
    </row>
    <row r="692" spans="1:12" ht="31.5" outlineLevel="6">
      <c r="A692" s="37" t="s">
        <v>369</v>
      </c>
      <c r="B692" s="7" t="s">
        <v>406</v>
      </c>
      <c r="C692" s="7" t="s">
        <v>387</v>
      </c>
      <c r="D692" s="7" t="s">
        <v>182</v>
      </c>
      <c r="E692" s="7"/>
      <c r="F692" s="8"/>
      <c r="G692" s="9"/>
      <c r="H692" s="10">
        <f>H693</f>
        <v>917.9</v>
      </c>
      <c r="I692" s="11"/>
      <c r="J692" s="6">
        <v>917900</v>
      </c>
      <c r="K692" s="10">
        <f aca="true" t="shared" si="129" ref="K692:L695">K693</f>
        <v>917.9</v>
      </c>
      <c r="L692" s="10">
        <f t="shared" si="129"/>
        <v>917.9</v>
      </c>
    </row>
    <row r="693" spans="1:12" ht="31.5" outlineLevel="6">
      <c r="A693" s="37" t="s">
        <v>370</v>
      </c>
      <c r="B693" s="7" t="s">
        <v>406</v>
      </c>
      <c r="C693" s="7" t="s">
        <v>387</v>
      </c>
      <c r="D693" s="7" t="s">
        <v>183</v>
      </c>
      <c r="E693" s="7"/>
      <c r="F693" s="8"/>
      <c r="G693" s="9"/>
      <c r="H693" s="10">
        <f>H694</f>
        <v>917.9</v>
      </c>
      <c r="I693" s="10">
        <f aca="true" t="shared" si="130" ref="I693:J695">I694</f>
        <v>0</v>
      </c>
      <c r="J693" s="10">
        <f t="shared" si="130"/>
        <v>0</v>
      </c>
      <c r="K693" s="10">
        <f t="shared" si="129"/>
        <v>917.9</v>
      </c>
      <c r="L693" s="10">
        <f t="shared" si="129"/>
        <v>917.9</v>
      </c>
    </row>
    <row r="694" spans="1:12" ht="31.5" outlineLevel="6">
      <c r="A694" s="37" t="s">
        <v>259</v>
      </c>
      <c r="B694" s="7" t="s">
        <v>406</v>
      </c>
      <c r="C694" s="7" t="s">
        <v>387</v>
      </c>
      <c r="D694" s="7" t="s">
        <v>183</v>
      </c>
      <c r="E694" s="7" t="s">
        <v>315</v>
      </c>
      <c r="F694" s="8"/>
      <c r="G694" s="9"/>
      <c r="H694" s="10">
        <f>H695</f>
        <v>917.9</v>
      </c>
      <c r="I694" s="10">
        <f t="shared" si="130"/>
        <v>0</v>
      </c>
      <c r="J694" s="10">
        <f t="shared" si="130"/>
        <v>0</v>
      </c>
      <c r="K694" s="10">
        <f>K695</f>
        <v>917.9</v>
      </c>
      <c r="L694" s="10">
        <f>L695</f>
        <v>917.9</v>
      </c>
    </row>
    <row r="695" spans="1:12" ht="31.5" outlineLevel="6">
      <c r="A695" s="37" t="s">
        <v>260</v>
      </c>
      <c r="B695" s="7" t="s">
        <v>406</v>
      </c>
      <c r="C695" s="7" t="s">
        <v>387</v>
      </c>
      <c r="D695" s="7" t="s">
        <v>183</v>
      </c>
      <c r="E695" s="7" t="s">
        <v>201</v>
      </c>
      <c r="F695" s="8"/>
      <c r="G695" s="9"/>
      <c r="H695" s="10">
        <f>H696</f>
        <v>917.9</v>
      </c>
      <c r="I695" s="10">
        <f t="shared" si="130"/>
        <v>0</v>
      </c>
      <c r="J695" s="10">
        <f t="shared" si="130"/>
        <v>0</v>
      </c>
      <c r="K695" s="10">
        <f t="shared" si="129"/>
        <v>917.9</v>
      </c>
      <c r="L695" s="10">
        <f t="shared" si="129"/>
        <v>917.9</v>
      </c>
    </row>
    <row r="696" spans="1:12" ht="31.5" outlineLevel="6">
      <c r="A696" s="37" t="s">
        <v>261</v>
      </c>
      <c r="B696" s="7" t="s">
        <v>406</v>
      </c>
      <c r="C696" s="7" t="s">
        <v>387</v>
      </c>
      <c r="D696" s="7" t="s">
        <v>183</v>
      </c>
      <c r="E696" s="7" t="s">
        <v>202</v>
      </c>
      <c r="F696" s="8"/>
      <c r="G696" s="9"/>
      <c r="H696" s="10">
        <v>917.9</v>
      </c>
      <c r="I696" s="11"/>
      <c r="J696" s="6"/>
      <c r="K696" s="10">
        <v>917.9</v>
      </c>
      <c r="L696" s="10">
        <v>917.9</v>
      </c>
    </row>
    <row r="697" spans="1:12" ht="31.5" outlineLevel="1">
      <c r="A697" s="37" t="s">
        <v>114</v>
      </c>
      <c r="B697" s="1" t="s">
        <v>407</v>
      </c>
      <c r="C697" s="1"/>
      <c r="D697" s="1"/>
      <c r="E697" s="1"/>
      <c r="F697" s="2"/>
      <c r="G697" s="3"/>
      <c r="H697" s="4">
        <f>H698</f>
        <v>1436.5</v>
      </c>
      <c r="I697" s="5"/>
      <c r="J697" s="6">
        <v>2898000</v>
      </c>
      <c r="K697" s="4">
        <f aca="true" t="shared" si="131" ref="K697:L699">K698</f>
        <v>1436.5</v>
      </c>
      <c r="L697" s="4">
        <f t="shared" si="131"/>
        <v>1436.5</v>
      </c>
    </row>
    <row r="698" spans="1:12" ht="47.25" outlineLevel="2">
      <c r="A698" s="37" t="s">
        <v>115</v>
      </c>
      <c r="B698" s="1" t="s">
        <v>407</v>
      </c>
      <c r="C698" s="1" t="s">
        <v>387</v>
      </c>
      <c r="D698" s="1"/>
      <c r="E698" s="1"/>
      <c r="F698" s="2"/>
      <c r="G698" s="3"/>
      <c r="H698" s="4">
        <f>H699</f>
        <v>1436.5</v>
      </c>
      <c r="I698" s="5"/>
      <c r="J698" s="6">
        <v>2898000</v>
      </c>
      <c r="K698" s="4">
        <f t="shared" si="131"/>
        <v>1436.5</v>
      </c>
      <c r="L698" s="4">
        <f t="shared" si="131"/>
        <v>1436.5</v>
      </c>
    </row>
    <row r="699" spans="1:12" ht="31.5" outlineLevel="3">
      <c r="A699" s="37" t="s">
        <v>116</v>
      </c>
      <c r="B699" s="7" t="s">
        <v>407</v>
      </c>
      <c r="C699" s="7" t="s">
        <v>387</v>
      </c>
      <c r="D699" s="7" t="s">
        <v>295</v>
      </c>
      <c r="E699" s="7"/>
      <c r="F699" s="8"/>
      <c r="G699" s="9"/>
      <c r="H699" s="10">
        <f>H700</f>
        <v>1436.5</v>
      </c>
      <c r="I699" s="11"/>
      <c r="J699" s="6">
        <v>2898000</v>
      </c>
      <c r="K699" s="10">
        <f t="shared" si="131"/>
        <v>1436.5</v>
      </c>
      <c r="L699" s="10">
        <f t="shared" si="131"/>
        <v>1436.5</v>
      </c>
    </row>
    <row r="700" spans="1:12" ht="31.5" outlineLevel="4">
      <c r="A700" s="37" t="s">
        <v>117</v>
      </c>
      <c r="B700" s="7" t="s">
        <v>407</v>
      </c>
      <c r="C700" s="7" t="s">
        <v>387</v>
      </c>
      <c r="D700" s="7" t="s">
        <v>296</v>
      </c>
      <c r="E700" s="7"/>
      <c r="F700" s="8"/>
      <c r="G700" s="9"/>
      <c r="H700" s="10">
        <f>H702</f>
        <v>1436.5</v>
      </c>
      <c r="I700" s="11"/>
      <c r="J700" s="6">
        <v>2898000</v>
      </c>
      <c r="K700" s="10">
        <f>K702</f>
        <v>1436.5</v>
      </c>
      <c r="L700" s="10">
        <f>L702</f>
        <v>1436.5</v>
      </c>
    </row>
    <row r="701" spans="1:12" ht="31.5" outlineLevel="4">
      <c r="A701" s="37" t="s">
        <v>250</v>
      </c>
      <c r="B701" s="7" t="s">
        <v>407</v>
      </c>
      <c r="C701" s="7" t="s">
        <v>387</v>
      </c>
      <c r="D701" s="7" t="s">
        <v>296</v>
      </c>
      <c r="E701" s="7" t="s">
        <v>388</v>
      </c>
      <c r="F701" s="8"/>
      <c r="G701" s="9"/>
      <c r="H701" s="10">
        <f>H702</f>
        <v>1436.5</v>
      </c>
      <c r="I701" s="10">
        <f>I702</f>
        <v>0</v>
      </c>
      <c r="J701" s="10">
        <f>J702</f>
        <v>2898000</v>
      </c>
      <c r="K701" s="10">
        <f>K702</f>
        <v>1436.5</v>
      </c>
      <c r="L701" s="10">
        <f>L702</f>
        <v>1436.5</v>
      </c>
    </row>
    <row r="702" spans="1:12" ht="31.5" outlineLevel="6">
      <c r="A702" s="37" t="s">
        <v>264</v>
      </c>
      <c r="B702" s="7" t="s">
        <v>407</v>
      </c>
      <c r="C702" s="7" t="s">
        <v>387</v>
      </c>
      <c r="D702" s="7" t="s">
        <v>296</v>
      </c>
      <c r="E702" s="7" t="s">
        <v>263</v>
      </c>
      <c r="F702" s="8"/>
      <c r="G702" s="9" t="s">
        <v>301</v>
      </c>
      <c r="H702" s="10">
        <v>1436.5</v>
      </c>
      <c r="I702" s="11"/>
      <c r="J702" s="6">
        <v>2898000</v>
      </c>
      <c r="K702" s="10">
        <v>1436.5</v>
      </c>
      <c r="L702" s="10">
        <v>1436.5</v>
      </c>
    </row>
    <row r="703" spans="1:12" ht="15.75" hidden="1" outlineLevel="1">
      <c r="A703" s="37" t="s">
        <v>118</v>
      </c>
      <c r="B703" s="1" t="s">
        <v>297</v>
      </c>
      <c r="C703" s="1"/>
      <c r="D703" s="1"/>
      <c r="E703" s="1"/>
      <c r="F703" s="2"/>
      <c r="G703" s="3"/>
      <c r="H703" s="4"/>
      <c r="I703" s="5"/>
      <c r="J703" s="6">
        <v>0</v>
      </c>
      <c r="K703" s="4">
        <f aca="true" t="shared" si="132" ref="K703:L705">K704</f>
        <v>44962.6</v>
      </c>
      <c r="L703" s="4">
        <f t="shared" si="132"/>
        <v>81511.6</v>
      </c>
    </row>
    <row r="704" spans="1:12" ht="15.75" hidden="1" outlineLevel="2">
      <c r="A704" s="37" t="s">
        <v>118</v>
      </c>
      <c r="B704" s="1" t="s">
        <v>297</v>
      </c>
      <c r="C704" s="1" t="s">
        <v>297</v>
      </c>
      <c r="D704" s="1"/>
      <c r="E704" s="1"/>
      <c r="F704" s="2"/>
      <c r="G704" s="3"/>
      <c r="H704" s="4"/>
      <c r="I704" s="5"/>
      <c r="J704" s="6">
        <v>0</v>
      </c>
      <c r="K704" s="4">
        <f t="shared" si="132"/>
        <v>44962.6</v>
      </c>
      <c r="L704" s="4">
        <f t="shared" si="132"/>
        <v>81511.6</v>
      </c>
    </row>
    <row r="705" spans="1:12" ht="15.75" hidden="1" outlineLevel="3">
      <c r="A705" s="37" t="s">
        <v>118</v>
      </c>
      <c r="B705" s="7" t="s">
        <v>297</v>
      </c>
      <c r="C705" s="7" t="s">
        <v>297</v>
      </c>
      <c r="D705" s="7" t="s">
        <v>298</v>
      </c>
      <c r="E705" s="7"/>
      <c r="F705" s="8"/>
      <c r="G705" s="9"/>
      <c r="H705" s="10"/>
      <c r="I705" s="11"/>
      <c r="J705" s="6">
        <v>0</v>
      </c>
      <c r="K705" s="10">
        <f t="shared" si="132"/>
        <v>44962.6</v>
      </c>
      <c r="L705" s="10">
        <f t="shared" si="132"/>
        <v>81511.6</v>
      </c>
    </row>
    <row r="706" spans="1:12" ht="16.5" hidden="1" outlineLevel="6" thickBot="1">
      <c r="A706" s="40" t="s">
        <v>118</v>
      </c>
      <c r="B706" s="22" t="s">
        <v>297</v>
      </c>
      <c r="C706" s="22" t="s">
        <v>297</v>
      </c>
      <c r="D706" s="22" t="s">
        <v>298</v>
      </c>
      <c r="E706" s="22" t="s">
        <v>299</v>
      </c>
      <c r="F706" s="23"/>
      <c r="G706" s="24"/>
      <c r="H706" s="25"/>
      <c r="I706" s="11"/>
      <c r="J706" s="6">
        <v>0</v>
      </c>
      <c r="K706" s="25">
        <v>44962.6</v>
      </c>
      <c r="L706" s="25">
        <v>81511.6</v>
      </c>
    </row>
    <row r="707" spans="1:12" ht="16.5" outlineLevel="6" thickBot="1">
      <c r="A707" s="41" t="s">
        <v>300</v>
      </c>
      <c r="B707" s="42"/>
      <c r="C707" s="42"/>
      <c r="D707" s="42"/>
      <c r="E707" s="43"/>
      <c r="F707" s="44" t="e">
        <f>#REF!+#REF!+#REF!+#REF!+#REF!</f>
        <v>#REF!</v>
      </c>
      <c r="G707" s="45" t="e">
        <f>#REF!+#REF!+#REF!+#REF!+#REF!</f>
        <v>#REF!</v>
      </c>
      <c r="H707" s="46">
        <f>H8+H122+H153+H170+H256+H571+H619+H690+H697+H703</f>
        <v>500391.39999999997</v>
      </c>
      <c r="I707" s="46">
        <f>I8+I122+I153+I170+I256+I571+I619+I690+I697+I703</f>
        <v>0</v>
      </c>
      <c r="J707" s="46">
        <f>J8+J122+J153+J170+J256+J571+J619+J690+J697+J703</f>
        <v>666208127.59</v>
      </c>
      <c r="K707" s="46">
        <f>K8+K122+K153+K170+K256+K571+K619+K690+K697+K703</f>
        <v>500219.4000000001</v>
      </c>
      <c r="L707" s="46">
        <f>L8+L122+L153+L170+L256+L571+L619+L690+L697+L703</f>
        <v>542236.3</v>
      </c>
    </row>
    <row r="708" spans="1:10" ht="15.75">
      <c r="A708" s="80" t="s">
        <v>301</v>
      </c>
      <c r="B708" s="80"/>
      <c r="C708" s="80"/>
      <c r="D708" s="80"/>
      <c r="E708" s="80"/>
      <c r="F708" s="80"/>
      <c r="G708" s="80"/>
      <c r="H708" s="80"/>
      <c r="I708" s="80"/>
      <c r="J708" s="47">
        <v>722850196.51</v>
      </c>
    </row>
    <row r="709" spans="1:12" ht="15">
      <c r="A709" s="48"/>
      <c r="B709" s="49"/>
      <c r="C709" s="49"/>
      <c r="D709" s="49"/>
      <c r="E709" s="49"/>
      <c r="F709" s="49"/>
      <c r="G709" s="49"/>
      <c r="H709" s="50"/>
      <c r="I709" s="50"/>
      <c r="J709" s="50"/>
      <c r="K709" s="50"/>
      <c r="L709" s="50"/>
    </row>
    <row r="710" spans="1:10" ht="15">
      <c r="A710" s="77"/>
      <c r="B710" s="77"/>
      <c r="C710" s="77"/>
      <c r="D710" s="77"/>
      <c r="E710" s="77"/>
      <c r="F710" s="77"/>
      <c r="G710" s="77"/>
      <c r="H710" s="77"/>
      <c r="I710" s="77"/>
      <c r="J710" s="77"/>
    </row>
    <row r="712" spans="1:3" ht="15">
      <c r="A712" s="26" t="s">
        <v>372</v>
      </c>
      <c r="C712" s="28" t="s">
        <v>373</v>
      </c>
    </row>
  </sheetData>
  <mergeCells count="4">
    <mergeCell ref="A710:J710"/>
    <mergeCell ref="B2:I2"/>
    <mergeCell ref="A4:H4"/>
    <mergeCell ref="A708:I70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&amp;C&amp;P</oddFooter>
  </headerFooter>
  <rowBreaks count="1" manualBreakCount="1">
    <brk id="68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712"/>
  <sheetViews>
    <sheetView view="pageBreakPreview" zoomScale="60" workbookViewId="0" topLeftCell="A693">
      <selection activeCell="P676" sqref="O676:P676"/>
    </sheetView>
  </sheetViews>
  <sheetFormatPr defaultColWidth="9.00390625" defaultRowHeight="12.75" outlineLevelRow="6"/>
  <cols>
    <col min="1" max="1" width="40.00390625" style="26" customWidth="1"/>
    <col min="2" max="2" width="5.625" style="28" customWidth="1"/>
    <col min="3" max="3" width="5.75390625" style="28" customWidth="1"/>
    <col min="4" max="4" width="12.25390625" style="28" customWidth="1"/>
    <col min="5" max="5" width="8.75390625" style="28" customWidth="1"/>
    <col min="6" max="6" width="14.375" style="28" hidden="1" customWidth="1"/>
    <col min="7" max="7" width="9.75390625" style="28" hidden="1" customWidth="1"/>
    <col min="8" max="8" width="14.625" style="27" hidden="1" customWidth="1"/>
    <col min="9" max="9" width="0" style="27" hidden="1" customWidth="1"/>
    <col min="10" max="10" width="11.75390625" style="27" hidden="1" customWidth="1"/>
    <col min="11" max="12" width="14.625" style="27" customWidth="1"/>
    <col min="13" max="16384" width="9.125" style="28" customWidth="1"/>
  </cols>
  <sheetData>
    <row r="2" spans="2:12" ht="91.5" customHeight="1">
      <c r="B2" s="78" t="s">
        <v>501</v>
      </c>
      <c r="C2" s="78"/>
      <c r="D2" s="78"/>
      <c r="E2" s="78"/>
      <c r="F2" s="78"/>
      <c r="G2" s="78"/>
      <c r="H2" s="78"/>
      <c r="I2" s="78"/>
      <c r="J2" s="81"/>
      <c r="K2" s="81"/>
      <c r="L2" s="81"/>
    </row>
    <row r="4" spans="1:12" ht="66.75" customHeight="1">
      <c r="A4" s="79" t="s">
        <v>500</v>
      </c>
      <c r="B4" s="79"/>
      <c r="C4" s="79"/>
      <c r="D4" s="79"/>
      <c r="E4" s="79"/>
      <c r="F4" s="79"/>
      <c r="G4" s="79"/>
      <c r="H4" s="79"/>
      <c r="I4" s="81"/>
      <c r="J4" s="81"/>
      <c r="K4" s="81"/>
      <c r="L4" s="81"/>
    </row>
    <row r="6" spans="8:12" ht="15.75" thickBot="1">
      <c r="H6" s="27" t="s">
        <v>336</v>
      </c>
      <c r="L6" s="27" t="s">
        <v>499</v>
      </c>
    </row>
    <row r="7" spans="1:12" ht="88.5" customHeight="1" thickBot="1">
      <c r="A7" s="58" t="s">
        <v>304</v>
      </c>
      <c r="B7" s="57" t="s">
        <v>306</v>
      </c>
      <c r="C7" s="58" t="s">
        <v>307</v>
      </c>
      <c r="D7" s="57" t="s">
        <v>308</v>
      </c>
      <c r="E7" s="58" t="s">
        <v>309</v>
      </c>
      <c r="F7" s="59"/>
      <c r="G7" s="60" t="s">
        <v>310</v>
      </c>
      <c r="H7" s="61" t="s">
        <v>312</v>
      </c>
      <c r="I7" s="62" t="s">
        <v>382</v>
      </c>
      <c r="J7" s="63" t="s">
        <v>383</v>
      </c>
      <c r="K7" s="61" t="s">
        <v>313</v>
      </c>
      <c r="L7" s="61" t="s">
        <v>86</v>
      </c>
    </row>
    <row r="8" spans="1:15" ht="31.5" outlineLevel="1">
      <c r="A8" s="74" t="s">
        <v>454</v>
      </c>
      <c r="B8" s="67" t="s">
        <v>387</v>
      </c>
      <c r="C8" s="67"/>
      <c r="D8" s="67"/>
      <c r="E8" s="67"/>
      <c r="F8" s="68" t="e">
        <f>F9+F27+F46+F52+F70+F76+F110</f>
        <v>#REF!</v>
      </c>
      <c r="G8" s="68" t="e">
        <f>G9+G27+G46+G52+G70+G76</f>
        <v>#REF!</v>
      </c>
      <c r="H8" s="69">
        <f>H9+H27+H46+H52+H70+H76</f>
        <v>43582.3</v>
      </c>
      <c r="I8" s="69"/>
      <c r="J8" s="70">
        <v>40047867.6</v>
      </c>
      <c r="K8" s="69">
        <f>K9+K27+K46+K52+K70+K76</f>
        <v>37600.3</v>
      </c>
      <c r="L8" s="71">
        <f>L9+L27+L46+L52+L70+L76</f>
        <v>38646.799999999996</v>
      </c>
      <c r="M8" s="27"/>
      <c r="N8" s="27"/>
      <c r="O8" s="27"/>
    </row>
    <row r="9" spans="1:12" ht="94.5" outlineLevel="2">
      <c r="A9" s="36" t="s">
        <v>455</v>
      </c>
      <c r="B9" s="1" t="s">
        <v>387</v>
      </c>
      <c r="C9" s="1" t="s">
        <v>391</v>
      </c>
      <c r="D9" s="1"/>
      <c r="E9" s="1"/>
      <c r="F9" s="2"/>
      <c r="G9" s="2">
        <v>0</v>
      </c>
      <c r="H9" s="64">
        <f>H10</f>
        <v>3295.2</v>
      </c>
      <c r="I9" s="64"/>
      <c r="J9" s="6">
        <v>2323300</v>
      </c>
      <c r="K9" s="64">
        <f>K10</f>
        <v>3115.2</v>
      </c>
      <c r="L9" s="4">
        <f>L10</f>
        <v>3218.1</v>
      </c>
    </row>
    <row r="10" spans="1:12" ht="94.5" outlineLevel="3">
      <c r="A10" s="37" t="s">
        <v>456</v>
      </c>
      <c r="B10" s="7" t="s">
        <v>387</v>
      </c>
      <c r="C10" s="7" t="s">
        <v>391</v>
      </c>
      <c r="D10" s="7" t="s">
        <v>392</v>
      </c>
      <c r="E10" s="7"/>
      <c r="F10" s="8"/>
      <c r="G10" s="8"/>
      <c r="H10" s="65">
        <f>H11+H23</f>
        <v>3295.2</v>
      </c>
      <c r="I10" s="65"/>
      <c r="J10" s="6">
        <v>2323300</v>
      </c>
      <c r="K10" s="65">
        <f>K11+K23</f>
        <v>3115.2</v>
      </c>
      <c r="L10" s="10">
        <f>L11+L23</f>
        <v>3218.1</v>
      </c>
    </row>
    <row r="11" spans="1:12" ht="15.75" outlineLevel="4">
      <c r="A11" s="37" t="s">
        <v>457</v>
      </c>
      <c r="B11" s="7" t="s">
        <v>387</v>
      </c>
      <c r="C11" s="7" t="s">
        <v>391</v>
      </c>
      <c r="D11" s="7" t="s">
        <v>393</v>
      </c>
      <c r="E11" s="7"/>
      <c r="F11" s="8"/>
      <c r="G11" s="8"/>
      <c r="H11" s="65">
        <f>H12+H16+H19</f>
        <v>1817.2</v>
      </c>
      <c r="I11" s="65">
        <f>I12+I16+I19</f>
        <v>0</v>
      </c>
      <c r="J11" s="65">
        <f>J12+J16+J19</f>
        <v>0</v>
      </c>
      <c r="K11" s="65">
        <f>K12+K16+K19</f>
        <v>1637.2</v>
      </c>
      <c r="L11" s="10">
        <f>L12+L16+L19</f>
        <v>1740.1</v>
      </c>
    </row>
    <row r="12" spans="1:12" ht="78.75" outlineLevel="4">
      <c r="A12" s="37" t="s">
        <v>257</v>
      </c>
      <c r="B12" s="7" t="s">
        <v>387</v>
      </c>
      <c r="C12" s="7" t="s">
        <v>391</v>
      </c>
      <c r="D12" s="7" t="s">
        <v>393</v>
      </c>
      <c r="E12" s="7" t="s">
        <v>314</v>
      </c>
      <c r="F12" s="8"/>
      <c r="G12" s="8"/>
      <c r="H12" s="65">
        <f>H13</f>
        <v>1120.8</v>
      </c>
      <c r="I12" s="65">
        <f>I13</f>
        <v>0</v>
      </c>
      <c r="J12" s="65">
        <f>J13</f>
        <v>0</v>
      </c>
      <c r="K12" s="65">
        <f>K13</f>
        <v>1120.8</v>
      </c>
      <c r="L12" s="10">
        <f>L13</f>
        <v>1120.8</v>
      </c>
    </row>
    <row r="13" spans="1:12" ht="31.5" outlineLevel="6">
      <c r="A13" s="37" t="s">
        <v>258</v>
      </c>
      <c r="B13" s="7" t="s">
        <v>387</v>
      </c>
      <c r="C13" s="7" t="s">
        <v>391</v>
      </c>
      <c r="D13" s="7" t="s">
        <v>393</v>
      </c>
      <c r="E13" s="7" t="s">
        <v>190</v>
      </c>
      <c r="F13" s="8"/>
      <c r="G13" s="8"/>
      <c r="H13" s="65">
        <f>SUM(H14:H15)</f>
        <v>1120.8</v>
      </c>
      <c r="I13" s="65">
        <f>SUM(I14:I15)</f>
        <v>0</v>
      </c>
      <c r="J13" s="65">
        <f>SUM(J14:J15)</f>
        <v>0</v>
      </c>
      <c r="K13" s="65">
        <f>SUM(K14:K15)</f>
        <v>1120.8</v>
      </c>
      <c r="L13" s="10">
        <f>SUM(L14:L15)</f>
        <v>1120.8</v>
      </c>
    </row>
    <row r="14" spans="1:12" ht="31.5" outlineLevel="6">
      <c r="A14" s="37" t="s">
        <v>194</v>
      </c>
      <c r="B14" s="7" t="s">
        <v>387</v>
      </c>
      <c r="C14" s="7" t="s">
        <v>391</v>
      </c>
      <c r="D14" s="7" t="s">
        <v>393</v>
      </c>
      <c r="E14" s="7" t="s">
        <v>195</v>
      </c>
      <c r="F14" s="8"/>
      <c r="G14" s="8"/>
      <c r="H14" s="65">
        <v>1118.8</v>
      </c>
      <c r="I14" s="65"/>
      <c r="J14" s="6"/>
      <c r="K14" s="65">
        <v>1118.8</v>
      </c>
      <c r="L14" s="10">
        <v>1118.8</v>
      </c>
    </row>
    <row r="15" spans="1:12" ht="47.25" outlineLevel="6">
      <c r="A15" s="37" t="s">
        <v>196</v>
      </c>
      <c r="B15" s="7" t="s">
        <v>387</v>
      </c>
      <c r="C15" s="7" t="s">
        <v>391</v>
      </c>
      <c r="D15" s="7" t="s">
        <v>393</v>
      </c>
      <c r="E15" s="7" t="s">
        <v>197</v>
      </c>
      <c r="F15" s="8"/>
      <c r="G15" s="8"/>
      <c r="H15" s="65">
        <v>2</v>
      </c>
      <c r="I15" s="65"/>
      <c r="J15" s="6"/>
      <c r="K15" s="65">
        <v>2</v>
      </c>
      <c r="L15" s="10">
        <v>2</v>
      </c>
    </row>
    <row r="16" spans="1:12" ht="31.5" outlineLevel="6">
      <c r="A16" s="37" t="s">
        <v>259</v>
      </c>
      <c r="B16" s="7" t="s">
        <v>387</v>
      </c>
      <c r="C16" s="7" t="s">
        <v>391</v>
      </c>
      <c r="D16" s="7" t="s">
        <v>393</v>
      </c>
      <c r="E16" s="7" t="s">
        <v>315</v>
      </c>
      <c r="F16" s="8"/>
      <c r="G16" s="8"/>
      <c r="H16" s="65">
        <f aca="true" t="shared" si="0" ref="H16:L17">H17</f>
        <v>686</v>
      </c>
      <c r="I16" s="65">
        <f t="shared" si="0"/>
        <v>0</v>
      </c>
      <c r="J16" s="65">
        <f t="shared" si="0"/>
        <v>0</v>
      </c>
      <c r="K16" s="65">
        <f t="shared" si="0"/>
        <v>506</v>
      </c>
      <c r="L16" s="10">
        <f t="shared" si="0"/>
        <v>608.9</v>
      </c>
    </row>
    <row r="17" spans="1:12" ht="31.5" outlineLevel="6">
      <c r="A17" s="37" t="s">
        <v>260</v>
      </c>
      <c r="B17" s="7" t="s">
        <v>387</v>
      </c>
      <c r="C17" s="7" t="s">
        <v>391</v>
      </c>
      <c r="D17" s="7" t="s">
        <v>393</v>
      </c>
      <c r="E17" s="7" t="s">
        <v>201</v>
      </c>
      <c r="F17" s="8"/>
      <c r="G17" s="8"/>
      <c r="H17" s="65">
        <f t="shared" si="0"/>
        <v>686</v>
      </c>
      <c r="I17" s="65">
        <f t="shared" si="0"/>
        <v>0</v>
      </c>
      <c r="J17" s="65">
        <f t="shared" si="0"/>
        <v>0</v>
      </c>
      <c r="K17" s="65">
        <f t="shared" si="0"/>
        <v>506</v>
      </c>
      <c r="L17" s="10">
        <f t="shared" si="0"/>
        <v>608.9</v>
      </c>
    </row>
    <row r="18" spans="1:12" ht="31.5" outlineLevel="6">
      <c r="A18" s="37" t="s">
        <v>261</v>
      </c>
      <c r="B18" s="7" t="s">
        <v>387</v>
      </c>
      <c r="C18" s="7" t="s">
        <v>391</v>
      </c>
      <c r="D18" s="7" t="s">
        <v>393</v>
      </c>
      <c r="E18" s="7" t="s">
        <v>202</v>
      </c>
      <c r="F18" s="8"/>
      <c r="G18" s="8"/>
      <c r="H18" s="65">
        <f>681.4+4.6</f>
        <v>686</v>
      </c>
      <c r="I18" s="65"/>
      <c r="J18" s="6"/>
      <c r="K18" s="65">
        <f>501.4+4.6</f>
        <v>506</v>
      </c>
      <c r="L18" s="10">
        <f>604.3+4.6</f>
        <v>608.9</v>
      </c>
    </row>
    <row r="19" spans="1:12" ht="15.75" outlineLevel="6">
      <c r="A19" s="37" t="s">
        <v>241</v>
      </c>
      <c r="B19" s="7" t="s">
        <v>387</v>
      </c>
      <c r="C19" s="7" t="s">
        <v>391</v>
      </c>
      <c r="D19" s="7" t="s">
        <v>393</v>
      </c>
      <c r="E19" s="7" t="s">
        <v>242</v>
      </c>
      <c r="F19" s="8"/>
      <c r="G19" s="8"/>
      <c r="H19" s="65">
        <f>H20</f>
        <v>10.4</v>
      </c>
      <c r="I19" s="65">
        <f>I20</f>
        <v>0</v>
      </c>
      <c r="J19" s="65">
        <f>J20</f>
        <v>0</v>
      </c>
      <c r="K19" s="65">
        <f>K20</f>
        <v>10.4</v>
      </c>
      <c r="L19" s="10">
        <f>L20</f>
        <v>10.4</v>
      </c>
    </row>
    <row r="20" spans="1:12" ht="31.5" outlineLevel="6">
      <c r="A20" s="37" t="s">
        <v>316</v>
      </c>
      <c r="B20" s="7" t="s">
        <v>387</v>
      </c>
      <c r="C20" s="7" t="s">
        <v>391</v>
      </c>
      <c r="D20" s="7" t="s">
        <v>393</v>
      </c>
      <c r="E20" s="7" t="s">
        <v>198</v>
      </c>
      <c r="F20" s="8"/>
      <c r="G20" s="8"/>
      <c r="H20" s="65">
        <f>H21+H22</f>
        <v>10.4</v>
      </c>
      <c r="I20" s="65">
        <f>I21+I22</f>
        <v>0</v>
      </c>
      <c r="J20" s="65">
        <f>J21+J22</f>
        <v>0</v>
      </c>
      <c r="K20" s="65">
        <f>K21+K22</f>
        <v>10.4</v>
      </c>
      <c r="L20" s="10">
        <f>L21+L22</f>
        <v>10.4</v>
      </c>
    </row>
    <row r="21" spans="1:12" ht="47.25" outlineLevel="6">
      <c r="A21" s="37" t="s">
        <v>191</v>
      </c>
      <c r="B21" s="7" t="s">
        <v>387</v>
      </c>
      <c r="C21" s="7" t="s">
        <v>391</v>
      </c>
      <c r="D21" s="7" t="s">
        <v>393</v>
      </c>
      <c r="E21" s="7" t="s">
        <v>193</v>
      </c>
      <c r="F21" s="8"/>
      <c r="G21" s="8"/>
      <c r="H21" s="65">
        <v>0.5</v>
      </c>
      <c r="I21" s="65"/>
      <c r="J21" s="6"/>
      <c r="K21" s="65">
        <v>0.5</v>
      </c>
      <c r="L21" s="10">
        <v>0.5</v>
      </c>
    </row>
    <row r="22" spans="1:12" ht="31.5" outlineLevel="6">
      <c r="A22" s="37" t="s">
        <v>199</v>
      </c>
      <c r="B22" s="7" t="s">
        <v>387</v>
      </c>
      <c r="C22" s="7" t="s">
        <v>391</v>
      </c>
      <c r="D22" s="7" t="s">
        <v>393</v>
      </c>
      <c r="E22" s="7" t="s">
        <v>200</v>
      </c>
      <c r="F22" s="8"/>
      <c r="G22" s="8"/>
      <c r="H22" s="65">
        <v>9.9</v>
      </c>
      <c r="I22" s="65"/>
      <c r="J22" s="6"/>
      <c r="K22" s="65">
        <v>9.9</v>
      </c>
      <c r="L22" s="10">
        <v>9.9</v>
      </c>
    </row>
    <row r="23" spans="1:12" ht="47.25" outlineLevel="4">
      <c r="A23" s="37" t="s">
        <v>459</v>
      </c>
      <c r="B23" s="7" t="s">
        <v>387</v>
      </c>
      <c r="C23" s="7" t="s">
        <v>391</v>
      </c>
      <c r="D23" s="7" t="s">
        <v>394</v>
      </c>
      <c r="E23" s="7"/>
      <c r="F23" s="8"/>
      <c r="G23" s="8"/>
      <c r="H23" s="65">
        <f>H25</f>
        <v>1478</v>
      </c>
      <c r="I23" s="65"/>
      <c r="J23" s="6">
        <v>855100</v>
      </c>
      <c r="K23" s="65">
        <f>K25</f>
        <v>1478</v>
      </c>
      <c r="L23" s="10">
        <f>L25</f>
        <v>1478</v>
      </c>
    </row>
    <row r="24" spans="1:12" ht="78.75" outlineLevel="4">
      <c r="A24" s="37" t="s">
        <v>257</v>
      </c>
      <c r="B24" s="7" t="s">
        <v>387</v>
      </c>
      <c r="C24" s="7" t="s">
        <v>391</v>
      </c>
      <c r="D24" s="7" t="s">
        <v>394</v>
      </c>
      <c r="E24" s="7" t="s">
        <v>314</v>
      </c>
      <c r="F24" s="8"/>
      <c r="G24" s="8"/>
      <c r="H24" s="65">
        <f aca="true" t="shared" si="1" ref="H24:L25">H25</f>
        <v>1478</v>
      </c>
      <c r="I24" s="65">
        <f t="shared" si="1"/>
        <v>0</v>
      </c>
      <c r="J24" s="65">
        <f t="shared" si="1"/>
        <v>0</v>
      </c>
      <c r="K24" s="65">
        <f t="shared" si="1"/>
        <v>1478</v>
      </c>
      <c r="L24" s="10">
        <f t="shared" si="1"/>
        <v>1478</v>
      </c>
    </row>
    <row r="25" spans="1:12" ht="31.5" outlineLevel="6">
      <c r="A25" s="37" t="s">
        <v>258</v>
      </c>
      <c r="B25" s="7" t="s">
        <v>387</v>
      </c>
      <c r="C25" s="7" t="s">
        <v>391</v>
      </c>
      <c r="D25" s="7" t="s">
        <v>394</v>
      </c>
      <c r="E25" s="7" t="s">
        <v>190</v>
      </c>
      <c r="F25" s="8"/>
      <c r="G25" s="8"/>
      <c r="H25" s="65">
        <f t="shared" si="1"/>
        <v>1478</v>
      </c>
      <c r="I25" s="65">
        <f t="shared" si="1"/>
        <v>0</v>
      </c>
      <c r="J25" s="65">
        <f t="shared" si="1"/>
        <v>0</v>
      </c>
      <c r="K25" s="65">
        <f t="shared" si="1"/>
        <v>1478</v>
      </c>
      <c r="L25" s="10">
        <f t="shared" si="1"/>
        <v>1478</v>
      </c>
    </row>
    <row r="26" spans="1:12" ht="31.5" outlineLevel="6">
      <c r="A26" s="37" t="s">
        <v>194</v>
      </c>
      <c r="B26" s="7" t="s">
        <v>387</v>
      </c>
      <c r="C26" s="7" t="s">
        <v>391</v>
      </c>
      <c r="D26" s="7" t="s">
        <v>394</v>
      </c>
      <c r="E26" s="7" t="s">
        <v>195</v>
      </c>
      <c r="F26" s="8"/>
      <c r="G26" s="8"/>
      <c r="H26" s="65">
        <v>1478</v>
      </c>
      <c r="I26" s="65"/>
      <c r="J26" s="6"/>
      <c r="K26" s="65">
        <v>1478</v>
      </c>
      <c r="L26" s="10">
        <v>1478</v>
      </c>
    </row>
    <row r="27" spans="1:12" ht="126" outlineLevel="2">
      <c r="A27" s="37" t="s">
        <v>458</v>
      </c>
      <c r="B27" s="1" t="s">
        <v>387</v>
      </c>
      <c r="C27" s="1" t="s">
        <v>396</v>
      </c>
      <c r="D27" s="1"/>
      <c r="E27" s="1"/>
      <c r="F27" s="2" t="e">
        <f>F28+#REF!</f>
        <v>#REF!</v>
      </c>
      <c r="G27" s="2" t="e">
        <f>G28+#REF!</f>
        <v>#REF!</v>
      </c>
      <c r="H27" s="64">
        <f>H28</f>
        <v>23844</v>
      </c>
      <c r="I27" s="64">
        <f>I28</f>
        <v>0</v>
      </c>
      <c r="J27" s="64">
        <f>J28</f>
        <v>28624297.39</v>
      </c>
      <c r="K27" s="64">
        <f>K28</f>
        <v>22027.5</v>
      </c>
      <c r="L27" s="4">
        <f>L28</f>
        <v>22970.3</v>
      </c>
    </row>
    <row r="28" spans="1:12" ht="94.5" outlineLevel="3">
      <c r="A28" s="37" t="s">
        <v>460</v>
      </c>
      <c r="B28" s="7" t="s">
        <v>387</v>
      </c>
      <c r="C28" s="7" t="s">
        <v>396</v>
      </c>
      <c r="D28" s="7" t="s">
        <v>392</v>
      </c>
      <c r="E28" s="7"/>
      <c r="F28" s="8"/>
      <c r="G28" s="8">
        <f>G29+G42</f>
        <v>75</v>
      </c>
      <c r="H28" s="65">
        <f>H29+H42</f>
        <v>23844</v>
      </c>
      <c r="I28" s="65"/>
      <c r="J28" s="6">
        <v>28624297.39</v>
      </c>
      <c r="K28" s="65">
        <f>K29+K42</f>
        <v>22027.5</v>
      </c>
      <c r="L28" s="10">
        <f>L29+L42</f>
        <v>22970.3</v>
      </c>
    </row>
    <row r="29" spans="1:12" ht="15.75" outlineLevel="4">
      <c r="A29" s="37" t="s">
        <v>457</v>
      </c>
      <c r="B29" s="7" t="s">
        <v>387</v>
      </c>
      <c r="C29" s="7" t="s">
        <v>396</v>
      </c>
      <c r="D29" s="7" t="s">
        <v>393</v>
      </c>
      <c r="E29" s="7"/>
      <c r="F29" s="8"/>
      <c r="G29" s="8">
        <f>G30</f>
        <v>75</v>
      </c>
      <c r="H29" s="65">
        <f>H30</f>
        <v>22941.5</v>
      </c>
      <c r="I29" s="65"/>
      <c r="J29" s="6">
        <v>27715597.39</v>
      </c>
      <c r="K29" s="65">
        <f>K30</f>
        <v>21125</v>
      </c>
      <c r="L29" s="10">
        <f>L30</f>
        <v>22067.8</v>
      </c>
    </row>
    <row r="30" spans="1:12" ht="47.25" outlineLevel="5">
      <c r="A30" s="37" t="s">
        <v>461</v>
      </c>
      <c r="B30" s="7" t="s">
        <v>387</v>
      </c>
      <c r="C30" s="7" t="s">
        <v>396</v>
      </c>
      <c r="D30" s="7" t="s">
        <v>397</v>
      </c>
      <c r="E30" s="7"/>
      <c r="F30" s="8"/>
      <c r="G30" s="8">
        <f>G32</f>
        <v>75</v>
      </c>
      <c r="H30" s="65">
        <f>H31+H35+H38</f>
        <v>22941.5</v>
      </c>
      <c r="I30" s="65">
        <f>I31+I35+I38</f>
        <v>0</v>
      </c>
      <c r="J30" s="65">
        <f>J31+J35+J38</f>
        <v>0</v>
      </c>
      <c r="K30" s="65">
        <f>K31+K35+K38</f>
        <v>21125</v>
      </c>
      <c r="L30" s="10">
        <f>L31+L35+L38</f>
        <v>22067.8</v>
      </c>
    </row>
    <row r="31" spans="1:12" ht="78.75" outlineLevel="5">
      <c r="A31" s="37" t="s">
        <v>257</v>
      </c>
      <c r="B31" s="7" t="s">
        <v>387</v>
      </c>
      <c r="C31" s="7" t="s">
        <v>396</v>
      </c>
      <c r="D31" s="7" t="s">
        <v>397</v>
      </c>
      <c r="E31" s="7" t="s">
        <v>314</v>
      </c>
      <c r="F31" s="8"/>
      <c r="G31" s="8"/>
      <c r="H31" s="65">
        <f>H32</f>
        <v>16584.1</v>
      </c>
      <c r="I31" s="65">
        <f>I32</f>
        <v>0</v>
      </c>
      <c r="J31" s="65">
        <f>J32</f>
        <v>0</v>
      </c>
      <c r="K31" s="65">
        <f>K32</f>
        <v>16584.1</v>
      </c>
      <c r="L31" s="10">
        <f>L32</f>
        <v>16584.1</v>
      </c>
    </row>
    <row r="32" spans="1:12" ht="31.5" outlineLevel="6">
      <c r="A32" s="37" t="s">
        <v>258</v>
      </c>
      <c r="B32" s="7" t="s">
        <v>387</v>
      </c>
      <c r="C32" s="7" t="s">
        <v>396</v>
      </c>
      <c r="D32" s="7" t="s">
        <v>397</v>
      </c>
      <c r="E32" s="7" t="s">
        <v>190</v>
      </c>
      <c r="F32" s="8"/>
      <c r="G32" s="8">
        <v>75</v>
      </c>
      <c r="H32" s="65">
        <f>H33+H34</f>
        <v>16584.1</v>
      </c>
      <c r="I32" s="65">
        <f>I33+I34</f>
        <v>0</v>
      </c>
      <c r="J32" s="65">
        <f>J33+J34</f>
        <v>0</v>
      </c>
      <c r="K32" s="65">
        <f>K33+K34</f>
        <v>16584.1</v>
      </c>
      <c r="L32" s="10">
        <f>L33+L34</f>
        <v>16584.1</v>
      </c>
    </row>
    <row r="33" spans="1:12" ht="31.5" outlineLevel="6">
      <c r="A33" s="37" t="s">
        <v>194</v>
      </c>
      <c r="B33" s="7" t="s">
        <v>387</v>
      </c>
      <c r="C33" s="7" t="s">
        <v>396</v>
      </c>
      <c r="D33" s="7" t="s">
        <v>397</v>
      </c>
      <c r="E33" s="7" t="s">
        <v>195</v>
      </c>
      <c r="F33" s="8"/>
      <c r="G33" s="8"/>
      <c r="H33" s="65">
        <v>16564.1</v>
      </c>
      <c r="I33" s="65"/>
      <c r="J33" s="6"/>
      <c r="K33" s="65">
        <v>16564.1</v>
      </c>
      <c r="L33" s="10">
        <v>16564.1</v>
      </c>
    </row>
    <row r="34" spans="1:12" ht="47.25" outlineLevel="6">
      <c r="A34" s="37" t="s">
        <v>196</v>
      </c>
      <c r="B34" s="7" t="s">
        <v>387</v>
      </c>
      <c r="C34" s="7" t="s">
        <v>396</v>
      </c>
      <c r="D34" s="7" t="s">
        <v>397</v>
      </c>
      <c r="E34" s="7" t="s">
        <v>197</v>
      </c>
      <c r="F34" s="8"/>
      <c r="G34" s="8"/>
      <c r="H34" s="65">
        <v>20</v>
      </c>
      <c r="I34" s="65"/>
      <c r="J34" s="6"/>
      <c r="K34" s="65">
        <v>20</v>
      </c>
      <c r="L34" s="10">
        <v>20</v>
      </c>
    </row>
    <row r="35" spans="1:12" ht="31.5" outlineLevel="6">
      <c r="A35" s="37" t="s">
        <v>259</v>
      </c>
      <c r="B35" s="7" t="s">
        <v>387</v>
      </c>
      <c r="C35" s="7" t="s">
        <v>396</v>
      </c>
      <c r="D35" s="7" t="s">
        <v>397</v>
      </c>
      <c r="E35" s="7" t="s">
        <v>315</v>
      </c>
      <c r="F35" s="8"/>
      <c r="G35" s="8"/>
      <c r="H35" s="65">
        <f aca="true" t="shared" si="2" ref="H35:L36">H36</f>
        <v>5980.9</v>
      </c>
      <c r="I35" s="65">
        <f t="shared" si="2"/>
        <v>0</v>
      </c>
      <c r="J35" s="65">
        <f t="shared" si="2"/>
        <v>0</v>
      </c>
      <c r="K35" s="65">
        <f t="shared" si="2"/>
        <v>4164.4</v>
      </c>
      <c r="L35" s="10">
        <f t="shared" si="2"/>
        <v>5107.2</v>
      </c>
    </row>
    <row r="36" spans="1:12" ht="31.5" outlineLevel="6">
      <c r="A36" s="37" t="s">
        <v>260</v>
      </c>
      <c r="B36" s="7" t="s">
        <v>387</v>
      </c>
      <c r="C36" s="7" t="s">
        <v>396</v>
      </c>
      <c r="D36" s="7" t="s">
        <v>397</v>
      </c>
      <c r="E36" s="7" t="s">
        <v>201</v>
      </c>
      <c r="F36" s="8"/>
      <c r="G36" s="8"/>
      <c r="H36" s="65">
        <f t="shared" si="2"/>
        <v>5980.9</v>
      </c>
      <c r="I36" s="65">
        <f t="shared" si="2"/>
        <v>0</v>
      </c>
      <c r="J36" s="65">
        <f t="shared" si="2"/>
        <v>0</v>
      </c>
      <c r="K36" s="65">
        <f t="shared" si="2"/>
        <v>4164.4</v>
      </c>
      <c r="L36" s="10">
        <f t="shared" si="2"/>
        <v>5107.2</v>
      </c>
    </row>
    <row r="37" spans="1:12" ht="31.5" outlineLevel="6">
      <c r="A37" s="37" t="s">
        <v>261</v>
      </c>
      <c r="B37" s="7" t="s">
        <v>387</v>
      </c>
      <c r="C37" s="7" t="s">
        <v>396</v>
      </c>
      <c r="D37" s="7" t="s">
        <v>397</v>
      </c>
      <c r="E37" s="7" t="s">
        <v>202</v>
      </c>
      <c r="F37" s="8"/>
      <c r="G37" s="8"/>
      <c r="H37" s="65">
        <f>5220.2+760.7</f>
        <v>5980.9</v>
      </c>
      <c r="I37" s="65"/>
      <c r="J37" s="6"/>
      <c r="K37" s="65">
        <f>3940.1+224.3</f>
        <v>4164.4</v>
      </c>
      <c r="L37" s="10">
        <f>4576.3+530.9</f>
        <v>5107.2</v>
      </c>
    </row>
    <row r="38" spans="1:12" ht="15.75" outlineLevel="6">
      <c r="A38" s="37" t="s">
        <v>241</v>
      </c>
      <c r="B38" s="7" t="s">
        <v>387</v>
      </c>
      <c r="C38" s="7" t="s">
        <v>396</v>
      </c>
      <c r="D38" s="7" t="s">
        <v>397</v>
      </c>
      <c r="E38" s="7" t="s">
        <v>242</v>
      </c>
      <c r="F38" s="8"/>
      <c r="G38" s="8"/>
      <c r="H38" s="65">
        <f>H39</f>
        <v>376.5</v>
      </c>
      <c r="I38" s="65">
        <f>I39</f>
        <v>0</v>
      </c>
      <c r="J38" s="65">
        <f>J39</f>
        <v>0</v>
      </c>
      <c r="K38" s="65">
        <f>K39</f>
        <v>376.5</v>
      </c>
      <c r="L38" s="10">
        <f>L39</f>
        <v>376.5</v>
      </c>
    </row>
    <row r="39" spans="1:12" ht="31.5" outlineLevel="6">
      <c r="A39" s="37" t="s">
        <v>316</v>
      </c>
      <c r="B39" s="7" t="s">
        <v>387</v>
      </c>
      <c r="C39" s="7" t="s">
        <v>396</v>
      </c>
      <c r="D39" s="7" t="s">
        <v>397</v>
      </c>
      <c r="E39" s="7" t="s">
        <v>198</v>
      </c>
      <c r="F39" s="8"/>
      <c r="G39" s="8"/>
      <c r="H39" s="65">
        <f>H40+H41</f>
        <v>376.5</v>
      </c>
      <c r="I39" s="65">
        <f>I40+I41</f>
        <v>0</v>
      </c>
      <c r="J39" s="65">
        <f>J40+J41</f>
        <v>0</v>
      </c>
      <c r="K39" s="65">
        <f>K40+K41</f>
        <v>376.5</v>
      </c>
      <c r="L39" s="10">
        <f>L40+L41</f>
        <v>376.5</v>
      </c>
    </row>
    <row r="40" spans="1:12" ht="47.25" outlineLevel="6">
      <c r="A40" s="37" t="s">
        <v>191</v>
      </c>
      <c r="B40" s="7" t="s">
        <v>387</v>
      </c>
      <c r="C40" s="7" t="s">
        <v>396</v>
      </c>
      <c r="D40" s="7" t="s">
        <v>397</v>
      </c>
      <c r="E40" s="7" t="s">
        <v>193</v>
      </c>
      <c r="F40" s="8"/>
      <c r="G40" s="8"/>
      <c r="H40" s="65">
        <v>303.3</v>
      </c>
      <c r="I40" s="65"/>
      <c r="J40" s="6"/>
      <c r="K40" s="65">
        <v>303.3</v>
      </c>
      <c r="L40" s="10">
        <v>303.3</v>
      </c>
    </row>
    <row r="41" spans="1:12" ht="31.5" outlineLevel="6">
      <c r="A41" s="37" t="s">
        <v>199</v>
      </c>
      <c r="B41" s="7" t="s">
        <v>387</v>
      </c>
      <c r="C41" s="7" t="s">
        <v>396</v>
      </c>
      <c r="D41" s="7" t="s">
        <v>397</v>
      </c>
      <c r="E41" s="7" t="s">
        <v>200</v>
      </c>
      <c r="F41" s="8"/>
      <c r="G41" s="8"/>
      <c r="H41" s="65">
        <v>73.2</v>
      </c>
      <c r="I41" s="65"/>
      <c r="J41" s="6"/>
      <c r="K41" s="65">
        <v>73.2</v>
      </c>
      <c r="L41" s="10">
        <v>73.2</v>
      </c>
    </row>
    <row r="42" spans="1:12" ht="63" outlineLevel="4">
      <c r="A42" s="37" t="s">
        <v>462</v>
      </c>
      <c r="B42" s="7" t="s">
        <v>387</v>
      </c>
      <c r="C42" s="7" t="s">
        <v>396</v>
      </c>
      <c r="D42" s="7" t="s">
        <v>398</v>
      </c>
      <c r="E42" s="7"/>
      <c r="F42" s="8"/>
      <c r="G42" s="8"/>
      <c r="H42" s="65">
        <f>H44</f>
        <v>902.5</v>
      </c>
      <c r="I42" s="65"/>
      <c r="J42" s="6">
        <v>908700</v>
      </c>
      <c r="K42" s="65">
        <f>K44</f>
        <v>902.5</v>
      </c>
      <c r="L42" s="10">
        <f>L44</f>
        <v>902.5</v>
      </c>
    </row>
    <row r="43" spans="1:12" ht="78.75" outlineLevel="4">
      <c r="A43" s="37" t="s">
        <v>257</v>
      </c>
      <c r="B43" s="7" t="s">
        <v>387</v>
      </c>
      <c r="C43" s="7" t="s">
        <v>396</v>
      </c>
      <c r="D43" s="7" t="s">
        <v>398</v>
      </c>
      <c r="E43" s="7" t="s">
        <v>314</v>
      </c>
      <c r="F43" s="8"/>
      <c r="G43" s="8"/>
      <c r="H43" s="65">
        <f aca="true" t="shared" si="3" ref="H43:L44">H44</f>
        <v>902.5</v>
      </c>
      <c r="I43" s="65">
        <f t="shared" si="3"/>
        <v>0</v>
      </c>
      <c r="J43" s="65">
        <f t="shared" si="3"/>
        <v>0</v>
      </c>
      <c r="K43" s="65">
        <f t="shared" si="3"/>
        <v>902.5</v>
      </c>
      <c r="L43" s="10">
        <f t="shared" si="3"/>
        <v>902.5</v>
      </c>
    </row>
    <row r="44" spans="1:12" ht="31.5" outlineLevel="6">
      <c r="A44" s="37" t="s">
        <v>258</v>
      </c>
      <c r="B44" s="7" t="s">
        <v>387</v>
      </c>
      <c r="C44" s="7" t="s">
        <v>396</v>
      </c>
      <c r="D44" s="7" t="s">
        <v>398</v>
      </c>
      <c r="E44" s="7" t="s">
        <v>190</v>
      </c>
      <c r="F44" s="8"/>
      <c r="G44" s="8"/>
      <c r="H44" s="65">
        <f t="shared" si="3"/>
        <v>902.5</v>
      </c>
      <c r="I44" s="65">
        <f t="shared" si="3"/>
        <v>0</v>
      </c>
      <c r="J44" s="65">
        <f t="shared" si="3"/>
        <v>0</v>
      </c>
      <c r="K44" s="65">
        <f t="shared" si="3"/>
        <v>902.5</v>
      </c>
      <c r="L44" s="10">
        <f t="shared" si="3"/>
        <v>902.5</v>
      </c>
    </row>
    <row r="45" spans="1:12" ht="31.5" outlineLevel="6">
      <c r="A45" s="37" t="s">
        <v>194</v>
      </c>
      <c r="B45" s="7" t="s">
        <v>387</v>
      </c>
      <c r="C45" s="7" t="s">
        <v>396</v>
      </c>
      <c r="D45" s="7" t="s">
        <v>398</v>
      </c>
      <c r="E45" s="7" t="s">
        <v>195</v>
      </c>
      <c r="F45" s="8"/>
      <c r="G45" s="8"/>
      <c r="H45" s="65">
        <v>902.5</v>
      </c>
      <c r="I45" s="65"/>
      <c r="J45" s="6"/>
      <c r="K45" s="65">
        <v>902.5</v>
      </c>
      <c r="L45" s="10">
        <v>902.5</v>
      </c>
    </row>
    <row r="46" spans="1:12" ht="15.75" outlineLevel="2">
      <c r="A46" s="37" t="s">
        <v>463</v>
      </c>
      <c r="B46" s="1" t="s">
        <v>387</v>
      </c>
      <c r="C46" s="1" t="s">
        <v>401</v>
      </c>
      <c r="D46" s="1"/>
      <c r="E46" s="1"/>
      <c r="F46" s="2"/>
      <c r="G46" s="2"/>
      <c r="H46" s="64">
        <f>H47</f>
        <v>19.4</v>
      </c>
      <c r="I46" s="64"/>
      <c r="J46" s="6">
        <v>13800</v>
      </c>
      <c r="K46" s="64">
        <f aca="true" t="shared" si="4" ref="K46:L48">K47</f>
        <v>0</v>
      </c>
      <c r="L46" s="4">
        <f t="shared" si="4"/>
        <v>0</v>
      </c>
    </row>
    <row r="47" spans="1:12" ht="31.5" outlineLevel="3">
      <c r="A47" s="37" t="s">
        <v>464</v>
      </c>
      <c r="B47" s="7" t="s">
        <v>387</v>
      </c>
      <c r="C47" s="7" t="s">
        <v>401</v>
      </c>
      <c r="D47" s="7" t="s">
        <v>402</v>
      </c>
      <c r="E47" s="7"/>
      <c r="F47" s="8"/>
      <c r="G47" s="8"/>
      <c r="H47" s="65">
        <f>H48</f>
        <v>19.4</v>
      </c>
      <c r="I47" s="65"/>
      <c r="J47" s="6">
        <v>13800</v>
      </c>
      <c r="K47" s="65">
        <f t="shared" si="4"/>
        <v>0</v>
      </c>
      <c r="L47" s="10">
        <f t="shared" si="4"/>
        <v>0</v>
      </c>
    </row>
    <row r="48" spans="1:12" ht="94.5" outlineLevel="4">
      <c r="A48" s="37" t="s">
        <v>465</v>
      </c>
      <c r="B48" s="7" t="s">
        <v>387</v>
      </c>
      <c r="C48" s="7" t="s">
        <v>401</v>
      </c>
      <c r="D48" s="7" t="s">
        <v>403</v>
      </c>
      <c r="E48" s="7"/>
      <c r="F48" s="8"/>
      <c r="G48" s="8"/>
      <c r="H48" s="65">
        <f>H49</f>
        <v>19.4</v>
      </c>
      <c r="I48" s="65">
        <f>I49</f>
        <v>0</v>
      </c>
      <c r="J48" s="65">
        <f>J49</f>
        <v>13800</v>
      </c>
      <c r="K48" s="65">
        <f t="shared" si="4"/>
        <v>0</v>
      </c>
      <c r="L48" s="10">
        <f t="shared" si="4"/>
        <v>0</v>
      </c>
    </row>
    <row r="49" spans="1:12" ht="31.5" outlineLevel="4">
      <c r="A49" s="37" t="s">
        <v>259</v>
      </c>
      <c r="B49" s="7" t="s">
        <v>387</v>
      </c>
      <c r="C49" s="7" t="s">
        <v>401</v>
      </c>
      <c r="D49" s="7" t="s">
        <v>403</v>
      </c>
      <c r="E49" s="7" t="s">
        <v>315</v>
      </c>
      <c r="F49" s="8"/>
      <c r="G49" s="8"/>
      <c r="H49" s="65">
        <f>H50</f>
        <v>19.4</v>
      </c>
      <c r="I49" s="65">
        <f>I50</f>
        <v>0</v>
      </c>
      <c r="J49" s="65">
        <f>J50</f>
        <v>13800</v>
      </c>
      <c r="K49" s="65">
        <f>K50</f>
        <v>0</v>
      </c>
      <c r="L49" s="10">
        <f>L50</f>
        <v>0</v>
      </c>
    </row>
    <row r="50" spans="1:12" ht="31.5" outlineLevel="6">
      <c r="A50" s="37" t="s">
        <v>260</v>
      </c>
      <c r="B50" s="7" t="s">
        <v>387</v>
      </c>
      <c r="C50" s="7" t="s">
        <v>401</v>
      </c>
      <c r="D50" s="7" t="s">
        <v>403</v>
      </c>
      <c r="E50" s="7" t="s">
        <v>201</v>
      </c>
      <c r="F50" s="8"/>
      <c r="G50" s="8"/>
      <c r="H50" s="65">
        <f>H51</f>
        <v>19.4</v>
      </c>
      <c r="I50" s="65"/>
      <c r="J50" s="6">
        <v>13800</v>
      </c>
      <c r="K50" s="65">
        <v>0</v>
      </c>
      <c r="L50" s="10">
        <v>0</v>
      </c>
    </row>
    <row r="51" spans="1:12" ht="31.5" outlineLevel="6">
      <c r="A51" s="37" t="s">
        <v>261</v>
      </c>
      <c r="B51" s="7" t="s">
        <v>387</v>
      </c>
      <c r="C51" s="7" t="s">
        <v>401</v>
      </c>
      <c r="D51" s="7" t="s">
        <v>403</v>
      </c>
      <c r="E51" s="7" t="s">
        <v>202</v>
      </c>
      <c r="F51" s="8"/>
      <c r="G51" s="8"/>
      <c r="H51" s="65">
        <v>19.4</v>
      </c>
      <c r="I51" s="65"/>
      <c r="J51" s="6"/>
      <c r="K51" s="65"/>
      <c r="L51" s="10"/>
    </row>
    <row r="52" spans="1:12" ht="78.75" outlineLevel="2">
      <c r="A52" s="37" t="s">
        <v>466</v>
      </c>
      <c r="B52" s="1" t="s">
        <v>387</v>
      </c>
      <c r="C52" s="1" t="s">
        <v>404</v>
      </c>
      <c r="D52" s="1"/>
      <c r="E52" s="1"/>
      <c r="F52" s="2"/>
      <c r="G52" s="2"/>
      <c r="H52" s="64">
        <f>H53+H66</f>
        <v>6852.299999999999</v>
      </c>
      <c r="I52" s="64"/>
      <c r="J52" s="6">
        <v>1444000</v>
      </c>
      <c r="K52" s="64">
        <f>K53+K66</f>
        <v>6877.2</v>
      </c>
      <c r="L52" s="4">
        <f>L53+L66</f>
        <v>6877</v>
      </c>
    </row>
    <row r="53" spans="1:12" ht="94.5" outlineLevel="3">
      <c r="A53" s="37" t="s">
        <v>460</v>
      </c>
      <c r="B53" s="7" t="s">
        <v>387</v>
      </c>
      <c r="C53" s="7" t="s">
        <v>404</v>
      </c>
      <c r="D53" s="7" t="s">
        <v>392</v>
      </c>
      <c r="E53" s="7"/>
      <c r="F53" s="8"/>
      <c r="G53" s="8"/>
      <c r="H53" s="65">
        <f>H54</f>
        <v>5837.499999999999</v>
      </c>
      <c r="I53" s="65">
        <f>I54</f>
        <v>0</v>
      </c>
      <c r="J53" s="65">
        <f>J54</f>
        <v>0</v>
      </c>
      <c r="K53" s="65">
        <f>K54</f>
        <v>5862.4</v>
      </c>
      <c r="L53" s="10">
        <f>L54</f>
        <v>5862.2</v>
      </c>
    </row>
    <row r="54" spans="1:12" ht="15.75" outlineLevel="4">
      <c r="A54" s="37" t="s">
        <v>457</v>
      </c>
      <c r="B54" s="7" t="s">
        <v>387</v>
      </c>
      <c r="C54" s="7" t="s">
        <v>404</v>
      </c>
      <c r="D54" s="7" t="s">
        <v>393</v>
      </c>
      <c r="E54" s="7"/>
      <c r="F54" s="8"/>
      <c r="G54" s="8"/>
      <c r="H54" s="65">
        <f>H55+H59+H62</f>
        <v>5837.499999999999</v>
      </c>
      <c r="I54" s="65">
        <f>I55+I59+I62</f>
        <v>0</v>
      </c>
      <c r="J54" s="65">
        <f>J55+J59+J62</f>
        <v>0</v>
      </c>
      <c r="K54" s="65">
        <f>K55+K59+K62</f>
        <v>5862.4</v>
      </c>
      <c r="L54" s="10">
        <f>L55+L59+L62</f>
        <v>5862.2</v>
      </c>
    </row>
    <row r="55" spans="1:12" ht="78.75" outlineLevel="4">
      <c r="A55" s="37" t="s">
        <v>257</v>
      </c>
      <c r="B55" s="7"/>
      <c r="C55" s="7"/>
      <c r="D55" s="7"/>
      <c r="E55" s="7" t="s">
        <v>314</v>
      </c>
      <c r="F55" s="8"/>
      <c r="G55" s="8"/>
      <c r="H55" s="65">
        <f>H56</f>
        <v>4461.2</v>
      </c>
      <c r="I55" s="65">
        <f>I56</f>
        <v>0</v>
      </c>
      <c r="J55" s="65">
        <f>J56</f>
        <v>0</v>
      </c>
      <c r="K55" s="65">
        <f>K56</f>
        <v>4461.2</v>
      </c>
      <c r="L55" s="10">
        <f>L56</f>
        <v>4461.2</v>
      </c>
    </row>
    <row r="56" spans="1:12" ht="31.5" outlineLevel="6">
      <c r="A56" s="37" t="s">
        <v>258</v>
      </c>
      <c r="B56" s="7" t="s">
        <v>387</v>
      </c>
      <c r="C56" s="7" t="s">
        <v>404</v>
      </c>
      <c r="D56" s="7" t="s">
        <v>393</v>
      </c>
      <c r="E56" s="7" t="s">
        <v>190</v>
      </c>
      <c r="F56" s="8"/>
      <c r="G56" s="8"/>
      <c r="H56" s="65">
        <f>H57+H58</f>
        <v>4461.2</v>
      </c>
      <c r="I56" s="65">
        <f>I57+I58</f>
        <v>0</v>
      </c>
      <c r="J56" s="65">
        <f>J57+J58</f>
        <v>0</v>
      </c>
      <c r="K56" s="65">
        <f>K57+K58</f>
        <v>4461.2</v>
      </c>
      <c r="L56" s="10">
        <f>L57+L58</f>
        <v>4461.2</v>
      </c>
    </row>
    <row r="57" spans="1:12" ht="31.5" outlineLevel="6">
      <c r="A57" s="37" t="s">
        <v>194</v>
      </c>
      <c r="B57" s="7" t="s">
        <v>387</v>
      </c>
      <c r="C57" s="7" t="s">
        <v>404</v>
      </c>
      <c r="D57" s="7" t="s">
        <v>393</v>
      </c>
      <c r="E57" s="7" t="s">
        <v>195</v>
      </c>
      <c r="F57" s="8"/>
      <c r="G57" s="8"/>
      <c r="H57" s="65">
        <v>4446</v>
      </c>
      <c r="I57" s="65"/>
      <c r="J57" s="6"/>
      <c r="K57" s="65">
        <v>4446</v>
      </c>
      <c r="L57" s="10">
        <v>4446</v>
      </c>
    </row>
    <row r="58" spans="1:12" ht="47.25" outlineLevel="6">
      <c r="A58" s="37" t="s">
        <v>196</v>
      </c>
      <c r="B58" s="7" t="s">
        <v>387</v>
      </c>
      <c r="C58" s="7" t="s">
        <v>404</v>
      </c>
      <c r="D58" s="7" t="s">
        <v>393</v>
      </c>
      <c r="E58" s="7" t="s">
        <v>197</v>
      </c>
      <c r="F58" s="8"/>
      <c r="G58" s="8"/>
      <c r="H58" s="65">
        <v>15.2</v>
      </c>
      <c r="I58" s="65"/>
      <c r="J58" s="6"/>
      <c r="K58" s="65">
        <v>15.2</v>
      </c>
      <c r="L58" s="10">
        <v>15.2</v>
      </c>
    </row>
    <row r="59" spans="1:12" ht="31.5" outlineLevel="6">
      <c r="A59" s="37" t="s">
        <v>259</v>
      </c>
      <c r="B59" s="7" t="s">
        <v>387</v>
      </c>
      <c r="C59" s="7" t="s">
        <v>404</v>
      </c>
      <c r="D59" s="7" t="s">
        <v>393</v>
      </c>
      <c r="E59" s="7" t="s">
        <v>315</v>
      </c>
      <c r="F59" s="8"/>
      <c r="G59" s="8"/>
      <c r="H59" s="65">
        <f aca="true" t="shared" si="5" ref="H59:L60">H60</f>
        <v>1367.6</v>
      </c>
      <c r="I59" s="65">
        <f t="shared" si="5"/>
        <v>0</v>
      </c>
      <c r="J59" s="65">
        <f t="shared" si="5"/>
        <v>0</v>
      </c>
      <c r="K59" s="65">
        <f t="shared" si="5"/>
        <v>1392.5</v>
      </c>
      <c r="L59" s="10">
        <f t="shared" si="5"/>
        <v>1392.3</v>
      </c>
    </row>
    <row r="60" spans="1:12" ht="31.5" outlineLevel="6">
      <c r="A60" s="37" t="s">
        <v>260</v>
      </c>
      <c r="B60" s="7" t="s">
        <v>387</v>
      </c>
      <c r="C60" s="7" t="s">
        <v>404</v>
      </c>
      <c r="D60" s="7" t="s">
        <v>393</v>
      </c>
      <c r="E60" s="7" t="s">
        <v>201</v>
      </c>
      <c r="F60" s="8"/>
      <c r="G60" s="8"/>
      <c r="H60" s="65">
        <f t="shared" si="5"/>
        <v>1367.6</v>
      </c>
      <c r="I60" s="65">
        <f t="shared" si="5"/>
        <v>0</v>
      </c>
      <c r="J60" s="65">
        <f t="shared" si="5"/>
        <v>0</v>
      </c>
      <c r="K60" s="65">
        <f t="shared" si="5"/>
        <v>1392.5</v>
      </c>
      <c r="L60" s="10">
        <f t="shared" si="5"/>
        <v>1392.3</v>
      </c>
    </row>
    <row r="61" spans="1:12" ht="31.5" outlineLevel="6">
      <c r="A61" s="37" t="s">
        <v>261</v>
      </c>
      <c r="B61" s="7" t="s">
        <v>387</v>
      </c>
      <c r="C61" s="7" t="s">
        <v>404</v>
      </c>
      <c r="D61" s="7" t="s">
        <v>393</v>
      </c>
      <c r="E61" s="7" t="s">
        <v>202</v>
      </c>
      <c r="F61" s="8"/>
      <c r="G61" s="8"/>
      <c r="H61" s="65">
        <v>1367.6</v>
      </c>
      <c r="I61" s="65"/>
      <c r="J61" s="6"/>
      <c r="K61" s="65">
        <v>1392.5</v>
      </c>
      <c r="L61" s="10">
        <v>1392.3</v>
      </c>
    </row>
    <row r="62" spans="1:12" ht="15.75" outlineLevel="6">
      <c r="A62" s="37" t="s">
        <v>241</v>
      </c>
      <c r="B62" s="7" t="s">
        <v>387</v>
      </c>
      <c r="C62" s="7" t="s">
        <v>404</v>
      </c>
      <c r="D62" s="7" t="s">
        <v>393</v>
      </c>
      <c r="E62" s="7" t="s">
        <v>242</v>
      </c>
      <c r="F62" s="8"/>
      <c r="G62" s="8"/>
      <c r="H62" s="65">
        <f>H63</f>
        <v>8.7</v>
      </c>
      <c r="I62" s="65">
        <f>I63</f>
        <v>0</v>
      </c>
      <c r="J62" s="65">
        <f>J63</f>
        <v>0</v>
      </c>
      <c r="K62" s="65">
        <f>K63</f>
        <v>8.7</v>
      </c>
      <c r="L62" s="10">
        <f>L63</f>
        <v>8.7</v>
      </c>
    </row>
    <row r="63" spans="1:12" ht="31.5" outlineLevel="6">
      <c r="A63" s="37" t="s">
        <v>316</v>
      </c>
      <c r="B63" s="7" t="s">
        <v>387</v>
      </c>
      <c r="C63" s="7" t="s">
        <v>404</v>
      </c>
      <c r="D63" s="7" t="s">
        <v>393</v>
      </c>
      <c r="E63" s="7" t="s">
        <v>198</v>
      </c>
      <c r="F63" s="8"/>
      <c r="G63" s="8"/>
      <c r="H63" s="65">
        <f>H64+H65</f>
        <v>8.7</v>
      </c>
      <c r="I63" s="65">
        <f>I64+I65</f>
        <v>0</v>
      </c>
      <c r="J63" s="65">
        <f>J64+J65</f>
        <v>0</v>
      </c>
      <c r="K63" s="65">
        <f>K64+K65</f>
        <v>8.7</v>
      </c>
      <c r="L63" s="10">
        <f>L64+L65</f>
        <v>8.7</v>
      </c>
    </row>
    <row r="64" spans="1:12" ht="47.25" outlineLevel="6">
      <c r="A64" s="37" t="s">
        <v>191</v>
      </c>
      <c r="B64" s="7" t="s">
        <v>387</v>
      </c>
      <c r="C64" s="7" t="s">
        <v>404</v>
      </c>
      <c r="D64" s="7" t="s">
        <v>393</v>
      </c>
      <c r="E64" s="7" t="s">
        <v>193</v>
      </c>
      <c r="F64" s="8"/>
      <c r="G64" s="8"/>
      <c r="H64" s="65">
        <v>1.9</v>
      </c>
      <c r="I64" s="65"/>
      <c r="J64" s="6"/>
      <c r="K64" s="65">
        <v>1.9</v>
      </c>
      <c r="L64" s="10">
        <v>1.9</v>
      </c>
    </row>
    <row r="65" spans="1:12" ht="31.5" outlineLevel="6">
      <c r="A65" s="37" t="s">
        <v>199</v>
      </c>
      <c r="B65" s="7" t="s">
        <v>387</v>
      </c>
      <c r="C65" s="7" t="s">
        <v>404</v>
      </c>
      <c r="D65" s="7" t="s">
        <v>393</v>
      </c>
      <c r="E65" s="7" t="s">
        <v>200</v>
      </c>
      <c r="F65" s="8"/>
      <c r="G65" s="8"/>
      <c r="H65" s="65">
        <v>6.8</v>
      </c>
      <c r="I65" s="65"/>
      <c r="J65" s="6"/>
      <c r="K65" s="65">
        <v>6.8</v>
      </c>
      <c r="L65" s="10">
        <v>6.8</v>
      </c>
    </row>
    <row r="66" spans="1:12" ht="63" outlineLevel="4">
      <c r="A66" s="37" t="s">
        <v>467</v>
      </c>
      <c r="B66" s="7" t="s">
        <v>387</v>
      </c>
      <c r="C66" s="7" t="s">
        <v>404</v>
      </c>
      <c r="D66" s="7" t="s">
        <v>405</v>
      </c>
      <c r="E66" s="7"/>
      <c r="F66" s="8"/>
      <c r="G66" s="8"/>
      <c r="H66" s="65">
        <f>H67</f>
        <v>1014.8</v>
      </c>
      <c r="I66" s="65">
        <f>I67</f>
        <v>0</v>
      </c>
      <c r="J66" s="65">
        <f>J67</f>
        <v>0</v>
      </c>
      <c r="K66" s="65">
        <f>K67</f>
        <v>1014.8</v>
      </c>
      <c r="L66" s="10">
        <f>L67</f>
        <v>1014.8</v>
      </c>
    </row>
    <row r="67" spans="1:12" ht="78.75" outlineLevel="4">
      <c r="A67" s="37" t="s">
        <v>257</v>
      </c>
      <c r="B67" s="7" t="s">
        <v>387</v>
      </c>
      <c r="C67" s="7" t="s">
        <v>404</v>
      </c>
      <c r="D67" s="7" t="s">
        <v>405</v>
      </c>
      <c r="E67" s="7" t="s">
        <v>314</v>
      </c>
      <c r="F67" s="8"/>
      <c r="G67" s="8"/>
      <c r="H67" s="65">
        <f>H68</f>
        <v>1014.8</v>
      </c>
      <c r="I67" s="65">
        <f aca="true" t="shared" si="6" ref="I67:L68">I68</f>
        <v>0</v>
      </c>
      <c r="J67" s="65">
        <f t="shared" si="6"/>
        <v>0</v>
      </c>
      <c r="K67" s="65">
        <f t="shared" si="6"/>
        <v>1014.8</v>
      </c>
      <c r="L67" s="10">
        <f t="shared" si="6"/>
        <v>1014.8</v>
      </c>
    </row>
    <row r="68" spans="1:12" ht="31.5" outlineLevel="6">
      <c r="A68" s="37" t="s">
        <v>258</v>
      </c>
      <c r="B68" s="7" t="s">
        <v>387</v>
      </c>
      <c r="C68" s="7" t="s">
        <v>404</v>
      </c>
      <c r="D68" s="7" t="s">
        <v>405</v>
      </c>
      <c r="E68" s="7" t="s">
        <v>190</v>
      </c>
      <c r="F68" s="8"/>
      <c r="G68" s="8"/>
      <c r="H68" s="65">
        <f>H69</f>
        <v>1014.8</v>
      </c>
      <c r="I68" s="65">
        <f t="shared" si="6"/>
        <v>0</v>
      </c>
      <c r="J68" s="65">
        <f t="shared" si="6"/>
        <v>0</v>
      </c>
      <c r="K68" s="65">
        <f t="shared" si="6"/>
        <v>1014.8</v>
      </c>
      <c r="L68" s="10">
        <f t="shared" si="6"/>
        <v>1014.8</v>
      </c>
    </row>
    <row r="69" spans="1:12" ht="31.5" outlineLevel="6">
      <c r="A69" s="37" t="s">
        <v>194</v>
      </c>
      <c r="B69" s="7" t="s">
        <v>387</v>
      </c>
      <c r="C69" s="7" t="s">
        <v>404</v>
      </c>
      <c r="D69" s="7" t="s">
        <v>405</v>
      </c>
      <c r="E69" s="7" t="s">
        <v>195</v>
      </c>
      <c r="F69" s="8"/>
      <c r="G69" s="8"/>
      <c r="H69" s="65">
        <v>1014.8</v>
      </c>
      <c r="I69" s="65"/>
      <c r="J69" s="6"/>
      <c r="K69" s="65">
        <v>1014.8</v>
      </c>
      <c r="L69" s="10">
        <v>1014.8</v>
      </c>
    </row>
    <row r="70" spans="1:12" ht="15.75" outlineLevel="2">
      <c r="A70" s="37" t="s">
        <v>468</v>
      </c>
      <c r="B70" s="1" t="s">
        <v>387</v>
      </c>
      <c r="C70" s="1" t="s">
        <v>406</v>
      </c>
      <c r="D70" s="1"/>
      <c r="E70" s="1"/>
      <c r="F70" s="2" t="str">
        <f aca="true" t="shared" si="7" ref="F70:J73">F71</f>
        <v>-446,821</v>
      </c>
      <c r="G70" s="2">
        <f t="shared" si="7"/>
        <v>-1062.659</v>
      </c>
      <c r="H70" s="64">
        <f t="shared" si="7"/>
        <v>6000</v>
      </c>
      <c r="I70" s="64"/>
      <c r="J70" s="6">
        <v>4137165.5</v>
      </c>
      <c r="K70" s="64">
        <f aca="true" t="shared" si="8" ref="K70:L72">K71</f>
        <v>2000</v>
      </c>
      <c r="L70" s="4">
        <f t="shared" si="8"/>
        <v>2000</v>
      </c>
    </row>
    <row r="71" spans="1:12" ht="15.75" outlineLevel="3">
      <c r="A71" s="37" t="s">
        <v>468</v>
      </c>
      <c r="B71" s="7" t="s">
        <v>387</v>
      </c>
      <c r="C71" s="7" t="s">
        <v>406</v>
      </c>
      <c r="D71" s="7" t="s">
        <v>399</v>
      </c>
      <c r="E71" s="7"/>
      <c r="F71" s="8" t="str">
        <f t="shared" si="7"/>
        <v>-446,821</v>
      </c>
      <c r="G71" s="8">
        <f t="shared" si="7"/>
        <v>-1062.659</v>
      </c>
      <c r="H71" s="65">
        <f t="shared" si="7"/>
        <v>6000</v>
      </c>
      <c r="I71" s="65"/>
      <c r="J71" s="6">
        <v>4137165.5</v>
      </c>
      <c r="K71" s="65">
        <f t="shared" si="8"/>
        <v>2000</v>
      </c>
      <c r="L71" s="10">
        <f t="shared" si="8"/>
        <v>2000</v>
      </c>
    </row>
    <row r="72" spans="1:12" ht="31.5" outlineLevel="4">
      <c r="A72" s="37" t="s">
        <v>469</v>
      </c>
      <c r="B72" s="7" t="s">
        <v>387</v>
      </c>
      <c r="C72" s="7" t="s">
        <v>406</v>
      </c>
      <c r="D72" s="7" t="s">
        <v>400</v>
      </c>
      <c r="E72" s="7"/>
      <c r="F72" s="8" t="str">
        <f>F74</f>
        <v>-446,821</v>
      </c>
      <c r="G72" s="8">
        <f>G74</f>
        <v>-1062.659</v>
      </c>
      <c r="H72" s="65">
        <f t="shared" si="7"/>
        <v>6000</v>
      </c>
      <c r="I72" s="65">
        <f t="shared" si="7"/>
        <v>0</v>
      </c>
      <c r="J72" s="65">
        <f t="shared" si="7"/>
        <v>4137165.5</v>
      </c>
      <c r="K72" s="65">
        <f t="shared" si="8"/>
        <v>2000</v>
      </c>
      <c r="L72" s="10">
        <f t="shared" si="8"/>
        <v>2000</v>
      </c>
    </row>
    <row r="73" spans="1:12" ht="15.75" outlineLevel="4">
      <c r="A73" s="37" t="s">
        <v>241</v>
      </c>
      <c r="B73" s="7" t="s">
        <v>387</v>
      </c>
      <c r="C73" s="7" t="s">
        <v>406</v>
      </c>
      <c r="D73" s="7" t="s">
        <v>400</v>
      </c>
      <c r="E73" s="7" t="s">
        <v>242</v>
      </c>
      <c r="F73" s="8"/>
      <c r="G73" s="8"/>
      <c r="H73" s="65">
        <f t="shared" si="7"/>
        <v>6000</v>
      </c>
      <c r="I73" s="65">
        <f t="shared" si="7"/>
        <v>0</v>
      </c>
      <c r="J73" s="65">
        <f t="shared" si="7"/>
        <v>4137165.5</v>
      </c>
      <c r="K73" s="65">
        <f>K74</f>
        <v>2000</v>
      </c>
      <c r="L73" s="10">
        <f>L74</f>
        <v>2000</v>
      </c>
    </row>
    <row r="74" spans="1:12" ht="15.75" outlineLevel="6">
      <c r="A74" s="37" t="s">
        <v>338</v>
      </c>
      <c r="B74" s="7" t="s">
        <v>387</v>
      </c>
      <c r="C74" s="7" t="s">
        <v>406</v>
      </c>
      <c r="D74" s="7" t="s">
        <v>400</v>
      </c>
      <c r="E74" s="7" t="s">
        <v>380</v>
      </c>
      <c r="F74" s="8" t="s">
        <v>328</v>
      </c>
      <c r="G74" s="8">
        <v>-1062.659</v>
      </c>
      <c r="H74" s="65">
        <v>6000</v>
      </c>
      <c r="I74" s="65"/>
      <c r="J74" s="6">
        <v>4137165.5</v>
      </c>
      <c r="K74" s="65">
        <v>2000</v>
      </c>
      <c r="L74" s="10">
        <v>2000</v>
      </c>
    </row>
    <row r="75" spans="1:12" ht="15.75" hidden="1" outlineLevel="6">
      <c r="A75" s="37"/>
      <c r="B75" s="7"/>
      <c r="C75" s="7"/>
      <c r="D75" s="7"/>
      <c r="E75" s="7"/>
      <c r="F75" s="8"/>
      <c r="G75" s="8"/>
      <c r="H75" s="65"/>
      <c r="I75" s="65"/>
      <c r="J75" s="6"/>
      <c r="K75" s="65"/>
      <c r="L75" s="10"/>
    </row>
    <row r="76" spans="1:12" ht="31.5" outlineLevel="2" collapsed="1">
      <c r="A76" s="37" t="s">
        <v>470</v>
      </c>
      <c r="B76" s="1" t="s">
        <v>387</v>
      </c>
      <c r="C76" s="1" t="s">
        <v>407</v>
      </c>
      <c r="D76" s="1"/>
      <c r="E76" s="1"/>
      <c r="F76" s="2"/>
      <c r="G76" s="2"/>
      <c r="H76" s="64">
        <f>H77+H91+H96+H110</f>
        <v>3571.3999999999996</v>
      </c>
      <c r="I76" s="64">
        <f>I77+I91+I96+I110</f>
        <v>0</v>
      </c>
      <c r="J76" s="64">
        <f>J77+J91+J96+J110</f>
        <v>4682700</v>
      </c>
      <c r="K76" s="64">
        <f>K77+K91+K96+K110</f>
        <v>3580.3999999999996</v>
      </c>
      <c r="L76" s="4">
        <f>L77+L91+L96+L110</f>
        <v>3581.3999999999996</v>
      </c>
    </row>
    <row r="77" spans="1:12" ht="94.5" outlineLevel="2">
      <c r="A77" s="37" t="s">
        <v>460</v>
      </c>
      <c r="B77" s="7" t="s">
        <v>387</v>
      </c>
      <c r="C77" s="7" t="s">
        <v>407</v>
      </c>
      <c r="D77" s="7" t="s">
        <v>392</v>
      </c>
      <c r="E77" s="7"/>
      <c r="F77" s="8" t="str">
        <f aca="true" t="shared" si="9" ref="F77:H78">F78</f>
        <v>2916,2</v>
      </c>
      <c r="G77" s="8">
        <f t="shared" si="9"/>
        <v>0</v>
      </c>
      <c r="H77" s="65">
        <f t="shared" si="9"/>
        <v>2817.2</v>
      </c>
      <c r="I77" s="65"/>
      <c r="J77" s="6">
        <v>2916200</v>
      </c>
      <c r="K77" s="65">
        <f>K78</f>
        <v>2816.2</v>
      </c>
      <c r="L77" s="10">
        <f>L78</f>
        <v>2816.2</v>
      </c>
    </row>
    <row r="78" spans="1:12" ht="15.75" outlineLevel="2">
      <c r="A78" s="37" t="s">
        <v>457</v>
      </c>
      <c r="B78" s="7" t="s">
        <v>387</v>
      </c>
      <c r="C78" s="7" t="s">
        <v>407</v>
      </c>
      <c r="D78" s="7" t="s">
        <v>393</v>
      </c>
      <c r="E78" s="7"/>
      <c r="F78" s="8" t="str">
        <f t="shared" si="9"/>
        <v>2916,2</v>
      </c>
      <c r="G78" s="8">
        <f t="shared" si="9"/>
        <v>0</v>
      </c>
      <c r="H78" s="65">
        <f t="shared" si="9"/>
        <v>2817.2</v>
      </c>
      <c r="I78" s="65"/>
      <c r="J78" s="6">
        <v>2916200</v>
      </c>
      <c r="K78" s="65">
        <f>K79</f>
        <v>2816.2</v>
      </c>
      <c r="L78" s="10">
        <f>L79</f>
        <v>2816.2</v>
      </c>
    </row>
    <row r="79" spans="1:12" ht="47.25" outlineLevel="2">
      <c r="A79" s="37" t="s">
        <v>42</v>
      </c>
      <c r="B79" s="7" t="s">
        <v>387</v>
      </c>
      <c r="C79" s="7" t="s">
        <v>407</v>
      </c>
      <c r="D79" s="7" t="s">
        <v>187</v>
      </c>
      <c r="E79" s="7"/>
      <c r="F79" s="8" t="str">
        <f>F81</f>
        <v>2916,2</v>
      </c>
      <c r="G79" s="8">
        <f>G81</f>
        <v>0</v>
      </c>
      <c r="H79" s="65">
        <f>H80+H84+H87</f>
        <v>2817.2</v>
      </c>
      <c r="I79" s="65">
        <f>I80+I84+I87</f>
        <v>0</v>
      </c>
      <c r="J79" s="65">
        <f>J80+J84+J87</f>
        <v>0</v>
      </c>
      <c r="K79" s="65">
        <f>K80+K84+K87</f>
        <v>2816.2</v>
      </c>
      <c r="L79" s="10">
        <f>L80+L84+L87</f>
        <v>2816.2</v>
      </c>
    </row>
    <row r="80" spans="1:12" ht="78.75" outlineLevel="2">
      <c r="A80" s="37" t="s">
        <v>257</v>
      </c>
      <c r="B80" s="7" t="s">
        <v>387</v>
      </c>
      <c r="C80" s="7" t="s">
        <v>407</v>
      </c>
      <c r="D80" s="7" t="s">
        <v>187</v>
      </c>
      <c r="E80" s="7" t="s">
        <v>314</v>
      </c>
      <c r="F80" s="8"/>
      <c r="G80" s="8"/>
      <c r="H80" s="65">
        <f>H81</f>
        <v>2075.2</v>
      </c>
      <c r="I80" s="65">
        <f>I81</f>
        <v>0</v>
      </c>
      <c r="J80" s="65">
        <f>J81</f>
        <v>0</v>
      </c>
      <c r="K80" s="65">
        <f>K81</f>
        <v>2075.2</v>
      </c>
      <c r="L80" s="10">
        <f>L81</f>
        <v>2075.2</v>
      </c>
    </row>
    <row r="81" spans="1:12" ht="31.5" outlineLevel="2">
      <c r="A81" s="37" t="s">
        <v>258</v>
      </c>
      <c r="B81" s="7" t="s">
        <v>387</v>
      </c>
      <c r="C81" s="7" t="s">
        <v>407</v>
      </c>
      <c r="D81" s="7" t="s">
        <v>187</v>
      </c>
      <c r="E81" s="7" t="s">
        <v>190</v>
      </c>
      <c r="F81" s="8" t="s">
        <v>332</v>
      </c>
      <c r="G81" s="8">
        <v>0</v>
      </c>
      <c r="H81" s="65">
        <f>SUM(H82:H83)</f>
        <v>2075.2</v>
      </c>
      <c r="I81" s="65">
        <f>SUM(I82:I83)</f>
        <v>0</v>
      </c>
      <c r="J81" s="65">
        <f>SUM(J82:J83)</f>
        <v>0</v>
      </c>
      <c r="K81" s="65">
        <f>SUM(K82:K83)</f>
        <v>2075.2</v>
      </c>
      <c r="L81" s="10">
        <f>SUM(L82:L83)</f>
        <v>2075.2</v>
      </c>
    </row>
    <row r="82" spans="1:12" ht="31.5" outlineLevel="2">
      <c r="A82" s="37" t="s">
        <v>194</v>
      </c>
      <c r="B82" s="7" t="s">
        <v>387</v>
      </c>
      <c r="C82" s="7" t="s">
        <v>407</v>
      </c>
      <c r="D82" s="7" t="s">
        <v>187</v>
      </c>
      <c r="E82" s="7" t="s">
        <v>195</v>
      </c>
      <c r="F82" s="8"/>
      <c r="G82" s="8"/>
      <c r="H82" s="65">
        <v>2070.2</v>
      </c>
      <c r="I82" s="65"/>
      <c r="J82" s="6"/>
      <c r="K82" s="65">
        <v>2070.2</v>
      </c>
      <c r="L82" s="10">
        <v>2070.2</v>
      </c>
    </row>
    <row r="83" spans="1:12" ht="47.25" outlineLevel="2">
      <c r="A83" s="37" t="s">
        <v>196</v>
      </c>
      <c r="B83" s="7" t="s">
        <v>387</v>
      </c>
      <c r="C83" s="7" t="s">
        <v>407</v>
      </c>
      <c r="D83" s="7" t="s">
        <v>187</v>
      </c>
      <c r="E83" s="7" t="s">
        <v>197</v>
      </c>
      <c r="F83" s="8"/>
      <c r="G83" s="8"/>
      <c r="H83" s="65">
        <v>5</v>
      </c>
      <c r="I83" s="65"/>
      <c r="J83" s="6"/>
      <c r="K83" s="65">
        <v>5</v>
      </c>
      <c r="L83" s="10">
        <v>5</v>
      </c>
    </row>
    <row r="84" spans="1:12" ht="31.5" outlineLevel="2">
      <c r="A84" s="37" t="s">
        <v>259</v>
      </c>
      <c r="B84" s="7" t="s">
        <v>387</v>
      </c>
      <c r="C84" s="7" t="s">
        <v>407</v>
      </c>
      <c r="D84" s="7" t="s">
        <v>187</v>
      </c>
      <c r="E84" s="7" t="s">
        <v>315</v>
      </c>
      <c r="F84" s="8"/>
      <c r="G84" s="8"/>
      <c r="H84" s="65">
        <f aca="true" t="shared" si="10" ref="H84:L85">H85</f>
        <v>616.9</v>
      </c>
      <c r="I84" s="65">
        <f t="shared" si="10"/>
        <v>0</v>
      </c>
      <c r="J84" s="65">
        <f t="shared" si="10"/>
        <v>0</v>
      </c>
      <c r="K84" s="65">
        <f t="shared" si="10"/>
        <v>615.9</v>
      </c>
      <c r="L84" s="10">
        <f t="shared" si="10"/>
        <v>615.9</v>
      </c>
    </row>
    <row r="85" spans="1:12" ht="31.5" outlineLevel="2">
      <c r="A85" s="37" t="s">
        <v>260</v>
      </c>
      <c r="B85" s="7" t="s">
        <v>387</v>
      </c>
      <c r="C85" s="7" t="s">
        <v>407</v>
      </c>
      <c r="D85" s="7" t="s">
        <v>187</v>
      </c>
      <c r="E85" s="7" t="s">
        <v>201</v>
      </c>
      <c r="F85" s="8"/>
      <c r="G85" s="8"/>
      <c r="H85" s="65">
        <f t="shared" si="10"/>
        <v>616.9</v>
      </c>
      <c r="I85" s="65">
        <f t="shared" si="10"/>
        <v>0</v>
      </c>
      <c r="J85" s="65">
        <f t="shared" si="10"/>
        <v>0</v>
      </c>
      <c r="K85" s="65">
        <f t="shared" si="10"/>
        <v>615.9</v>
      </c>
      <c r="L85" s="10">
        <f t="shared" si="10"/>
        <v>615.9</v>
      </c>
    </row>
    <row r="86" spans="1:12" ht="31.5" outlineLevel="2">
      <c r="A86" s="37" t="s">
        <v>261</v>
      </c>
      <c r="B86" s="7" t="s">
        <v>387</v>
      </c>
      <c r="C86" s="7" t="s">
        <v>407</v>
      </c>
      <c r="D86" s="7" t="s">
        <v>187</v>
      </c>
      <c r="E86" s="7" t="s">
        <v>202</v>
      </c>
      <c r="F86" s="8"/>
      <c r="G86" s="8"/>
      <c r="H86" s="65">
        <v>616.9</v>
      </c>
      <c r="I86" s="65"/>
      <c r="J86" s="6"/>
      <c r="K86" s="65">
        <v>615.9</v>
      </c>
      <c r="L86" s="10">
        <v>615.9</v>
      </c>
    </row>
    <row r="87" spans="1:12" ht="15.75" outlineLevel="2">
      <c r="A87" s="37" t="s">
        <v>241</v>
      </c>
      <c r="B87" s="7" t="s">
        <v>387</v>
      </c>
      <c r="C87" s="7" t="s">
        <v>407</v>
      </c>
      <c r="D87" s="7" t="s">
        <v>187</v>
      </c>
      <c r="E87" s="7" t="s">
        <v>242</v>
      </c>
      <c r="F87" s="8"/>
      <c r="G87" s="8"/>
      <c r="H87" s="65">
        <f>H88</f>
        <v>125.1</v>
      </c>
      <c r="I87" s="65">
        <f>I88</f>
        <v>0</v>
      </c>
      <c r="J87" s="65">
        <f>J88</f>
        <v>0</v>
      </c>
      <c r="K87" s="65">
        <f>K88</f>
        <v>125.1</v>
      </c>
      <c r="L87" s="10">
        <f>L88</f>
        <v>125.1</v>
      </c>
    </row>
    <row r="88" spans="1:12" ht="31.5" outlineLevel="2">
      <c r="A88" s="37" t="s">
        <v>316</v>
      </c>
      <c r="B88" s="7" t="s">
        <v>387</v>
      </c>
      <c r="C88" s="7" t="s">
        <v>407</v>
      </c>
      <c r="D88" s="7" t="s">
        <v>187</v>
      </c>
      <c r="E88" s="7" t="s">
        <v>198</v>
      </c>
      <c r="F88" s="8"/>
      <c r="G88" s="8"/>
      <c r="H88" s="65">
        <f>H89+H90</f>
        <v>125.1</v>
      </c>
      <c r="I88" s="65">
        <f>I89+I90</f>
        <v>0</v>
      </c>
      <c r="J88" s="65">
        <f>J89+J90</f>
        <v>0</v>
      </c>
      <c r="K88" s="65">
        <f>K89+K90</f>
        <v>125.1</v>
      </c>
      <c r="L88" s="10">
        <f>L89+L90</f>
        <v>125.1</v>
      </c>
    </row>
    <row r="89" spans="1:12" ht="47.25" outlineLevel="2">
      <c r="A89" s="37" t="s">
        <v>191</v>
      </c>
      <c r="B89" s="7" t="s">
        <v>387</v>
      </c>
      <c r="C89" s="7" t="s">
        <v>407</v>
      </c>
      <c r="D89" s="7" t="s">
        <v>187</v>
      </c>
      <c r="E89" s="7" t="s">
        <v>193</v>
      </c>
      <c r="F89" s="8"/>
      <c r="G89" s="8"/>
      <c r="H89" s="65">
        <v>100.5</v>
      </c>
      <c r="I89" s="65"/>
      <c r="J89" s="6"/>
      <c r="K89" s="65">
        <v>100.5</v>
      </c>
      <c r="L89" s="10">
        <v>100.5</v>
      </c>
    </row>
    <row r="90" spans="1:12" ht="31.5" outlineLevel="2">
      <c r="A90" s="37" t="s">
        <v>199</v>
      </c>
      <c r="B90" s="7" t="s">
        <v>387</v>
      </c>
      <c r="C90" s="7" t="s">
        <v>407</v>
      </c>
      <c r="D90" s="7" t="s">
        <v>187</v>
      </c>
      <c r="E90" s="7" t="s">
        <v>200</v>
      </c>
      <c r="F90" s="8"/>
      <c r="G90" s="8"/>
      <c r="H90" s="65">
        <v>24.6</v>
      </c>
      <c r="I90" s="65"/>
      <c r="J90" s="6"/>
      <c r="K90" s="65">
        <v>24.6</v>
      </c>
      <c r="L90" s="10">
        <v>24.6</v>
      </c>
    </row>
    <row r="91" spans="1:12" ht="94.5" outlineLevel="2">
      <c r="A91" s="37" t="s">
        <v>43</v>
      </c>
      <c r="B91" s="7" t="s">
        <v>387</v>
      </c>
      <c r="C91" s="7" t="s">
        <v>407</v>
      </c>
      <c r="D91" s="7" t="s">
        <v>188</v>
      </c>
      <c r="E91" s="7"/>
      <c r="F91" s="8"/>
      <c r="G91" s="8"/>
      <c r="H91" s="65">
        <f>H92</f>
        <v>500</v>
      </c>
      <c r="I91" s="65"/>
      <c r="J91" s="6">
        <v>1300000</v>
      </c>
      <c r="K91" s="65">
        <f aca="true" t="shared" si="11" ref="K91:L94">K92</f>
        <v>500</v>
      </c>
      <c r="L91" s="10">
        <f t="shared" si="11"/>
        <v>500</v>
      </c>
    </row>
    <row r="92" spans="1:12" ht="78.75" outlineLevel="2">
      <c r="A92" s="37" t="s">
        <v>44</v>
      </c>
      <c r="B92" s="7" t="s">
        <v>387</v>
      </c>
      <c r="C92" s="7" t="s">
        <v>407</v>
      </c>
      <c r="D92" s="7" t="s">
        <v>189</v>
      </c>
      <c r="E92" s="7"/>
      <c r="F92" s="8"/>
      <c r="G92" s="8"/>
      <c r="H92" s="65">
        <f>H93</f>
        <v>500</v>
      </c>
      <c r="I92" s="65">
        <f aca="true" t="shared" si="12" ref="I92:J94">I93</f>
        <v>0</v>
      </c>
      <c r="J92" s="65">
        <f t="shared" si="12"/>
        <v>0</v>
      </c>
      <c r="K92" s="65">
        <f t="shared" si="11"/>
        <v>500</v>
      </c>
      <c r="L92" s="10">
        <f t="shared" si="11"/>
        <v>500</v>
      </c>
    </row>
    <row r="93" spans="1:12" ht="31.5" outlineLevel="2">
      <c r="A93" s="37" t="s">
        <v>259</v>
      </c>
      <c r="B93" s="7" t="s">
        <v>387</v>
      </c>
      <c r="C93" s="7" t="s">
        <v>407</v>
      </c>
      <c r="D93" s="7" t="s">
        <v>189</v>
      </c>
      <c r="E93" s="7" t="s">
        <v>315</v>
      </c>
      <c r="F93" s="8"/>
      <c r="G93" s="8"/>
      <c r="H93" s="65">
        <f>H94</f>
        <v>500</v>
      </c>
      <c r="I93" s="65">
        <f t="shared" si="12"/>
        <v>0</v>
      </c>
      <c r="J93" s="65">
        <f t="shared" si="12"/>
        <v>0</v>
      </c>
      <c r="K93" s="65">
        <f>K94</f>
        <v>500</v>
      </c>
      <c r="L93" s="10">
        <f>L94</f>
        <v>500</v>
      </c>
    </row>
    <row r="94" spans="1:12" ht="31.5" outlineLevel="2">
      <c r="A94" s="37" t="s">
        <v>260</v>
      </c>
      <c r="B94" s="7" t="s">
        <v>387</v>
      </c>
      <c r="C94" s="7" t="s">
        <v>407</v>
      </c>
      <c r="D94" s="7" t="s">
        <v>189</v>
      </c>
      <c r="E94" s="7" t="s">
        <v>201</v>
      </c>
      <c r="F94" s="8"/>
      <c r="G94" s="8"/>
      <c r="H94" s="65">
        <f>H95</f>
        <v>500</v>
      </c>
      <c r="I94" s="65">
        <f t="shared" si="12"/>
        <v>0</v>
      </c>
      <c r="J94" s="65">
        <f t="shared" si="12"/>
        <v>0</v>
      </c>
      <c r="K94" s="65">
        <f t="shared" si="11"/>
        <v>500</v>
      </c>
      <c r="L94" s="10">
        <f t="shared" si="11"/>
        <v>500</v>
      </c>
    </row>
    <row r="95" spans="1:12" ht="31.5" outlineLevel="2">
      <c r="A95" s="37" t="s">
        <v>261</v>
      </c>
      <c r="B95" s="7" t="s">
        <v>387</v>
      </c>
      <c r="C95" s="7" t="s">
        <v>407</v>
      </c>
      <c r="D95" s="7" t="s">
        <v>189</v>
      </c>
      <c r="E95" s="7" t="s">
        <v>202</v>
      </c>
      <c r="F95" s="8"/>
      <c r="G95" s="8"/>
      <c r="H95" s="65">
        <v>500</v>
      </c>
      <c r="I95" s="65"/>
      <c r="J95" s="6"/>
      <c r="K95" s="65">
        <v>500</v>
      </c>
      <c r="L95" s="10">
        <v>500</v>
      </c>
    </row>
    <row r="96" spans="1:12" ht="94.5" outlineLevel="3">
      <c r="A96" s="37" t="s">
        <v>471</v>
      </c>
      <c r="B96" s="7" t="s">
        <v>387</v>
      </c>
      <c r="C96" s="7" t="s">
        <v>407</v>
      </c>
      <c r="D96" s="7" t="s">
        <v>408</v>
      </c>
      <c r="E96" s="7"/>
      <c r="F96" s="8"/>
      <c r="G96" s="8"/>
      <c r="H96" s="65">
        <f>H97</f>
        <v>247.2</v>
      </c>
      <c r="I96" s="65"/>
      <c r="J96" s="6">
        <v>235000</v>
      </c>
      <c r="K96" s="65">
        <f>K97</f>
        <v>254.2</v>
      </c>
      <c r="L96" s="10">
        <f>L97</f>
        <v>255.2</v>
      </c>
    </row>
    <row r="97" spans="1:12" ht="78.75" outlineLevel="4">
      <c r="A97" s="37" t="s">
        <v>472</v>
      </c>
      <c r="B97" s="7" t="s">
        <v>387</v>
      </c>
      <c r="C97" s="7" t="s">
        <v>407</v>
      </c>
      <c r="D97" s="7" t="s">
        <v>409</v>
      </c>
      <c r="E97" s="7"/>
      <c r="F97" s="8"/>
      <c r="G97" s="8"/>
      <c r="H97" s="65">
        <f>H98+H106</f>
        <v>247.2</v>
      </c>
      <c r="I97" s="65">
        <f>I98+I106</f>
        <v>0</v>
      </c>
      <c r="J97" s="65">
        <f>J98+J106</f>
        <v>0</v>
      </c>
      <c r="K97" s="65">
        <f>K98+K106</f>
        <v>254.2</v>
      </c>
      <c r="L97" s="10">
        <f>L98+L106</f>
        <v>255.2</v>
      </c>
    </row>
    <row r="98" spans="1:12" ht="47.25" outlineLevel="5">
      <c r="A98" s="37" t="s">
        <v>473</v>
      </c>
      <c r="B98" s="7" t="s">
        <v>387</v>
      </c>
      <c r="C98" s="7" t="s">
        <v>407</v>
      </c>
      <c r="D98" s="7" t="s">
        <v>410</v>
      </c>
      <c r="E98" s="7"/>
      <c r="F98" s="8"/>
      <c r="G98" s="8"/>
      <c r="H98" s="65">
        <f>H99+H102</f>
        <v>247</v>
      </c>
      <c r="I98" s="65">
        <f>I99+I102</f>
        <v>0</v>
      </c>
      <c r="J98" s="65">
        <f>J99+J102</f>
        <v>0</v>
      </c>
      <c r="K98" s="65">
        <f>K99+K102</f>
        <v>254</v>
      </c>
      <c r="L98" s="10">
        <f>L99+L102</f>
        <v>255</v>
      </c>
    </row>
    <row r="99" spans="1:12" ht="78.75" outlineLevel="5">
      <c r="A99" s="37" t="s">
        <v>257</v>
      </c>
      <c r="B99" s="7" t="s">
        <v>387</v>
      </c>
      <c r="C99" s="7" t="s">
        <v>407</v>
      </c>
      <c r="D99" s="7" t="s">
        <v>410</v>
      </c>
      <c r="E99" s="7" t="s">
        <v>314</v>
      </c>
      <c r="F99" s="8"/>
      <c r="G99" s="8"/>
      <c r="H99" s="65">
        <f aca="true" t="shared" si="13" ref="H99:L100">H100</f>
        <v>247</v>
      </c>
      <c r="I99" s="65">
        <f t="shared" si="13"/>
        <v>0</v>
      </c>
      <c r="J99" s="65">
        <f t="shared" si="13"/>
        <v>0</v>
      </c>
      <c r="K99" s="65">
        <f t="shared" si="13"/>
        <v>254</v>
      </c>
      <c r="L99" s="10">
        <f t="shared" si="13"/>
        <v>255</v>
      </c>
    </row>
    <row r="100" spans="1:12" ht="31.5" outlineLevel="6">
      <c r="A100" s="37" t="s">
        <v>258</v>
      </c>
      <c r="B100" s="7" t="s">
        <v>387</v>
      </c>
      <c r="C100" s="7" t="s">
        <v>407</v>
      </c>
      <c r="D100" s="7" t="s">
        <v>410</v>
      </c>
      <c r="E100" s="7" t="s">
        <v>190</v>
      </c>
      <c r="F100" s="8"/>
      <c r="G100" s="8"/>
      <c r="H100" s="65">
        <f t="shared" si="13"/>
        <v>247</v>
      </c>
      <c r="I100" s="65">
        <f t="shared" si="13"/>
        <v>0</v>
      </c>
      <c r="J100" s="65">
        <f t="shared" si="13"/>
        <v>0</v>
      </c>
      <c r="K100" s="65">
        <f t="shared" si="13"/>
        <v>254</v>
      </c>
      <c r="L100" s="10">
        <f t="shared" si="13"/>
        <v>255</v>
      </c>
    </row>
    <row r="101" spans="1:12" ht="31.5" outlineLevel="6">
      <c r="A101" s="37" t="s">
        <v>194</v>
      </c>
      <c r="B101" s="7" t="s">
        <v>387</v>
      </c>
      <c r="C101" s="7" t="s">
        <v>407</v>
      </c>
      <c r="D101" s="7" t="s">
        <v>410</v>
      </c>
      <c r="E101" s="7" t="s">
        <v>195</v>
      </c>
      <c r="F101" s="8"/>
      <c r="G101" s="8"/>
      <c r="H101" s="65">
        <v>247</v>
      </c>
      <c r="I101" s="65"/>
      <c r="J101" s="6"/>
      <c r="K101" s="65">
        <v>254</v>
      </c>
      <c r="L101" s="10">
        <v>255</v>
      </c>
    </row>
    <row r="102" spans="1:12" ht="31.5" hidden="1" outlineLevel="6">
      <c r="A102" s="37" t="s">
        <v>259</v>
      </c>
      <c r="B102" s="7" t="s">
        <v>387</v>
      </c>
      <c r="C102" s="7" t="s">
        <v>407</v>
      </c>
      <c r="D102" s="7" t="s">
        <v>410</v>
      </c>
      <c r="E102" s="7" t="s">
        <v>315</v>
      </c>
      <c r="F102" s="8"/>
      <c r="G102" s="8"/>
      <c r="H102" s="65">
        <f aca="true" t="shared" si="14" ref="H102:L103">H103</f>
        <v>0</v>
      </c>
      <c r="I102" s="65">
        <f t="shared" si="14"/>
        <v>0</v>
      </c>
      <c r="J102" s="65">
        <f t="shared" si="14"/>
        <v>0</v>
      </c>
      <c r="K102" s="65">
        <f t="shared" si="14"/>
        <v>0</v>
      </c>
      <c r="L102" s="10">
        <f t="shared" si="14"/>
        <v>0</v>
      </c>
    </row>
    <row r="103" spans="1:12" ht="31.5" hidden="1" outlineLevel="6">
      <c r="A103" s="37" t="s">
        <v>260</v>
      </c>
      <c r="B103" s="7" t="s">
        <v>387</v>
      </c>
      <c r="C103" s="7" t="s">
        <v>407</v>
      </c>
      <c r="D103" s="7" t="s">
        <v>410</v>
      </c>
      <c r="E103" s="7" t="s">
        <v>201</v>
      </c>
      <c r="F103" s="8"/>
      <c r="G103" s="8"/>
      <c r="H103" s="65">
        <f t="shared" si="14"/>
        <v>0</v>
      </c>
      <c r="I103" s="65">
        <f t="shared" si="14"/>
        <v>0</v>
      </c>
      <c r="J103" s="65">
        <f t="shared" si="14"/>
        <v>0</v>
      </c>
      <c r="K103" s="65">
        <f t="shared" si="14"/>
        <v>0</v>
      </c>
      <c r="L103" s="10">
        <f t="shared" si="14"/>
        <v>0</v>
      </c>
    </row>
    <row r="104" spans="1:12" ht="31.5" hidden="1" outlineLevel="6">
      <c r="A104" s="37" t="s">
        <v>261</v>
      </c>
      <c r="B104" s="7" t="s">
        <v>387</v>
      </c>
      <c r="C104" s="7" t="s">
        <v>407</v>
      </c>
      <c r="D104" s="7" t="s">
        <v>410</v>
      </c>
      <c r="E104" s="7" t="s">
        <v>202</v>
      </c>
      <c r="F104" s="8"/>
      <c r="G104" s="8"/>
      <c r="H104" s="65"/>
      <c r="I104" s="65"/>
      <c r="J104" s="6"/>
      <c r="K104" s="65"/>
      <c r="L104" s="10"/>
    </row>
    <row r="105" spans="1:12" ht="47.25" hidden="1" outlineLevel="6">
      <c r="A105" s="37" t="s">
        <v>203</v>
      </c>
      <c r="B105" s="7"/>
      <c r="C105" s="7"/>
      <c r="D105" s="7"/>
      <c r="E105" s="7" t="s">
        <v>202</v>
      </c>
      <c r="F105" s="8"/>
      <c r="G105" s="8"/>
      <c r="H105" s="65"/>
      <c r="I105" s="65"/>
      <c r="J105" s="6"/>
      <c r="K105" s="65"/>
      <c r="L105" s="10"/>
    </row>
    <row r="106" spans="1:12" ht="94.5" outlineLevel="6">
      <c r="A106" s="38" t="s">
        <v>390</v>
      </c>
      <c r="B106" s="14" t="s">
        <v>387</v>
      </c>
      <c r="C106" s="14" t="s">
        <v>407</v>
      </c>
      <c r="D106" s="14" t="s">
        <v>442</v>
      </c>
      <c r="E106" s="7"/>
      <c r="F106" s="8"/>
      <c r="G106" s="8"/>
      <c r="H106" s="65">
        <f>H107</f>
        <v>0.2</v>
      </c>
      <c r="I106" s="65">
        <f>I107</f>
        <v>0</v>
      </c>
      <c r="J106" s="65">
        <f>J107</f>
        <v>0</v>
      </c>
      <c r="K106" s="65">
        <f>K107</f>
        <v>0.2</v>
      </c>
      <c r="L106" s="10">
        <f>L107</f>
        <v>0.2</v>
      </c>
    </row>
    <row r="107" spans="1:12" ht="31.5" outlineLevel="6">
      <c r="A107" s="37" t="s">
        <v>259</v>
      </c>
      <c r="B107" s="14" t="s">
        <v>387</v>
      </c>
      <c r="C107" s="14" t="s">
        <v>407</v>
      </c>
      <c r="D107" s="14" t="s">
        <v>442</v>
      </c>
      <c r="E107" s="14" t="s">
        <v>315</v>
      </c>
      <c r="F107" s="15"/>
      <c r="G107" s="15"/>
      <c r="H107" s="66">
        <f>H108</f>
        <v>0.2</v>
      </c>
      <c r="I107" s="66">
        <f aca="true" t="shared" si="15" ref="I107:L108">I108</f>
        <v>0</v>
      </c>
      <c r="J107" s="66">
        <f t="shared" si="15"/>
        <v>0</v>
      </c>
      <c r="K107" s="66">
        <f t="shared" si="15"/>
        <v>0.2</v>
      </c>
      <c r="L107" s="17">
        <f t="shared" si="15"/>
        <v>0.2</v>
      </c>
    </row>
    <row r="108" spans="1:12" ht="31.5" outlineLevel="6">
      <c r="A108" s="37" t="s">
        <v>260</v>
      </c>
      <c r="B108" s="14" t="s">
        <v>387</v>
      </c>
      <c r="C108" s="14" t="s">
        <v>407</v>
      </c>
      <c r="D108" s="14" t="s">
        <v>442</v>
      </c>
      <c r="E108" s="14" t="s">
        <v>201</v>
      </c>
      <c r="F108" s="15"/>
      <c r="G108" s="15"/>
      <c r="H108" s="66">
        <f>H109</f>
        <v>0.2</v>
      </c>
      <c r="I108" s="66">
        <f t="shared" si="15"/>
        <v>0</v>
      </c>
      <c r="J108" s="66">
        <f t="shared" si="15"/>
        <v>0</v>
      </c>
      <c r="K108" s="66">
        <f t="shared" si="15"/>
        <v>0.2</v>
      </c>
      <c r="L108" s="17">
        <f t="shared" si="15"/>
        <v>0.2</v>
      </c>
    </row>
    <row r="109" spans="1:12" ht="31.5" outlineLevel="6">
      <c r="A109" s="37" t="s">
        <v>261</v>
      </c>
      <c r="B109" s="14"/>
      <c r="C109" s="14"/>
      <c r="D109" s="14"/>
      <c r="E109" s="14" t="s">
        <v>202</v>
      </c>
      <c r="F109" s="15"/>
      <c r="G109" s="15"/>
      <c r="H109" s="66">
        <v>0.2</v>
      </c>
      <c r="I109" s="66"/>
      <c r="J109" s="19"/>
      <c r="K109" s="66">
        <v>0.2</v>
      </c>
      <c r="L109" s="17">
        <v>0.2</v>
      </c>
    </row>
    <row r="110" spans="1:12" ht="31.5" outlineLevel="3">
      <c r="A110" s="37" t="s">
        <v>371</v>
      </c>
      <c r="B110" s="7" t="s">
        <v>387</v>
      </c>
      <c r="C110" s="7" t="s">
        <v>407</v>
      </c>
      <c r="D110" s="7" t="s">
        <v>412</v>
      </c>
      <c r="E110" s="7"/>
      <c r="F110" s="8">
        <f>F111+F114+F119</f>
        <v>157.5</v>
      </c>
      <c r="G110" s="8">
        <f>G111+G114+G119</f>
        <v>0</v>
      </c>
      <c r="H110" s="65">
        <f>H111+H114+H119</f>
        <v>7</v>
      </c>
      <c r="I110" s="65"/>
      <c r="J110" s="6">
        <v>231500</v>
      </c>
      <c r="K110" s="65">
        <f>K111+K114+K119</f>
        <v>10</v>
      </c>
      <c r="L110" s="10">
        <f>L111+L114+L119</f>
        <v>10</v>
      </c>
    </row>
    <row r="111" spans="1:12" ht="47.25" hidden="1" outlineLevel="5">
      <c r="A111" s="37" t="s">
        <v>166</v>
      </c>
      <c r="B111" s="7" t="s">
        <v>387</v>
      </c>
      <c r="C111" s="7" t="s">
        <v>407</v>
      </c>
      <c r="D111" s="7" t="s">
        <v>167</v>
      </c>
      <c r="E111" s="7"/>
      <c r="F111" s="8" t="str">
        <f>F112</f>
        <v>157,5</v>
      </c>
      <c r="G111" s="8">
        <f>G112</f>
        <v>0</v>
      </c>
      <c r="H111" s="65">
        <f>H112</f>
        <v>0</v>
      </c>
      <c r="I111" s="65"/>
      <c r="J111" s="6">
        <v>157500</v>
      </c>
      <c r="K111" s="65">
        <f>K112</f>
        <v>0</v>
      </c>
      <c r="L111" s="10">
        <f>L112</f>
        <v>0</v>
      </c>
    </row>
    <row r="112" spans="1:12" ht="47.25" hidden="1" outlineLevel="6">
      <c r="A112" s="37" t="s">
        <v>192</v>
      </c>
      <c r="B112" s="7" t="s">
        <v>387</v>
      </c>
      <c r="C112" s="7" t="s">
        <v>407</v>
      </c>
      <c r="D112" s="7" t="s">
        <v>167</v>
      </c>
      <c r="E112" s="7" t="s">
        <v>201</v>
      </c>
      <c r="F112" s="8" t="s">
        <v>329</v>
      </c>
      <c r="G112" s="8">
        <v>0</v>
      </c>
      <c r="H112" s="65">
        <f>H113</f>
        <v>0</v>
      </c>
      <c r="I112" s="65">
        <f>I113</f>
        <v>0</v>
      </c>
      <c r="J112" s="65">
        <f>J113</f>
        <v>0</v>
      </c>
      <c r="K112" s="65">
        <f>K113</f>
        <v>0</v>
      </c>
      <c r="L112" s="10">
        <f>L113</f>
        <v>0</v>
      </c>
    </row>
    <row r="113" spans="1:12" ht="47.25" hidden="1" outlineLevel="6">
      <c r="A113" s="37" t="s">
        <v>377</v>
      </c>
      <c r="B113" s="7" t="s">
        <v>387</v>
      </c>
      <c r="C113" s="7" t="s">
        <v>407</v>
      </c>
      <c r="D113" s="7" t="s">
        <v>167</v>
      </c>
      <c r="E113" s="7" t="s">
        <v>202</v>
      </c>
      <c r="F113" s="8"/>
      <c r="G113" s="8"/>
      <c r="H113" s="65"/>
      <c r="I113" s="65"/>
      <c r="J113" s="6"/>
      <c r="K113" s="65"/>
      <c r="L113" s="10"/>
    </row>
    <row r="114" spans="1:12" ht="63" outlineLevel="5" collapsed="1">
      <c r="A114" s="37" t="s">
        <v>475</v>
      </c>
      <c r="B114" s="7" t="s">
        <v>387</v>
      </c>
      <c r="C114" s="7" t="s">
        <v>407</v>
      </c>
      <c r="D114" s="7" t="s">
        <v>413</v>
      </c>
      <c r="E114" s="7"/>
      <c r="F114" s="8"/>
      <c r="G114" s="8"/>
      <c r="H114" s="65">
        <f aca="true" t="shared" si="16" ref="H114:L116">H115</f>
        <v>7</v>
      </c>
      <c r="I114" s="65">
        <f t="shared" si="16"/>
        <v>0</v>
      </c>
      <c r="J114" s="65">
        <f t="shared" si="16"/>
        <v>0</v>
      </c>
      <c r="K114" s="65">
        <f t="shared" si="16"/>
        <v>10</v>
      </c>
      <c r="L114" s="10">
        <f t="shared" si="16"/>
        <v>10</v>
      </c>
    </row>
    <row r="115" spans="1:12" ht="31.5" outlineLevel="5">
      <c r="A115" s="37" t="s">
        <v>259</v>
      </c>
      <c r="B115" s="7" t="s">
        <v>387</v>
      </c>
      <c r="C115" s="7" t="s">
        <v>407</v>
      </c>
      <c r="D115" s="7" t="s">
        <v>413</v>
      </c>
      <c r="E115" s="7" t="s">
        <v>315</v>
      </c>
      <c r="F115" s="8"/>
      <c r="G115" s="8"/>
      <c r="H115" s="65">
        <f t="shared" si="16"/>
        <v>7</v>
      </c>
      <c r="I115" s="65">
        <f t="shared" si="16"/>
        <v>0</v>
      </c>
      <c r="J115" s="65">
        <f t="shared" si="16"/>
        <v>0</v>
      </c>
      <c r="K115" s="65">
        <f t="shared" si="16"/>
        <v>10</v>
      </c>
      <c r="L115" s="10">
        <f t="shared" si="16"/>
        <v>10</v>
      </c>
    </row>
    <row r="116" spans="1:12" ht="31.5" outlineLevel="6">
      <c r="A116" s="37" t="s">
        <v>260</v>
      </c>
      <c r="B116" s="7" t="s">
        <v>387</v>
      </c>
      <c r="C116" s="7" t="s">
        <v>407</v>
      </c>
      <c r="D116" s="7" t="s">
        <v>413</v>
      </c>
      <c r="E116" s="7" t="s">
        <v>201</v>
      </c>
      <c r="F116" s="8"/>
      <c r="G116" s="8"/>
      <c r="H116" s="65">
        <f t="shared" si="16"/>
        <v>7</v>
      </c>
      <c r="I116" s="65">
        <f t="shared" si="16"/>
        <v>0</v>
      </c>
      <c r="J116" s="65">
        <f t="shared" si="16"/>
        <v>0</v>
      </c>
      <c r="K116" s="65">
        <f t="shared" si="16"/>
        <v>10</v>
      </c>
      <c r="L116" s="10">
        <f t="shared" si="16"/>
        <v>10</v>
      </c>
    </row>
    <row r="117" spans="1:12" ht="31.5" outlineLevel="6">
      <c r="A117" s="37" t="s">
        <v>261</v>
      </c>
      <c r="B117" s="7" t="s">
        <v>387</v>
      </c>
      <c r="C117" s="7" t="s">
        <v>407</v>
      </c>
      <c r="D117" s="7" t="s">
        <v>413</v>
      </c>
      <c r="E117" s="7" t="s">
        <v>202</v>
      </c>
      <c r="F117" s="8"/>
      <c r="G117" s="8"/>
      <c r="H117" s="65">
        <v>7</v>
      </c>
      <c r="I117" s="65"/>
      <c r="J117" s="6"/>
      <c r="K117" s="65">
        <v>10</v>
      </c>
      <c r="L117" s="10">
        <v>10</v>
      </c>
    </row>
    <row r="118" spans="1:12" ht="15.75" hidden="1" outlineLevel="6">
      <c r="A118" s="37"/>
      <c r="B118" s="7"/>
      <c r="C118" s="7"/>
      <c r="D118" s="7"/>
      <c r="E118" s="7"/>
      <c r="F118" s="8"/>
      <c r="G118" s="8"/>
      <c r="H118" s="65"/>
      <c r="I118" s="65"/>
      <c r="J118" s="6"/>
      <c r="K118" s="65"/>
      <c r="L118" s="10"/>
    </row>
    <row r="119" spans="1:12" ht="126" hidden="1" outlineLevel="5" collapsed="1">
      <c r="A119" s="37" t="s">
        <v>303</v>
      </c>
      <c r="B119" s="7" t="s">
        <v>387</v>
      </c>
      <c r="C119" s="7" t="s">
        <v>407</v>
      </c>
      <c r="D119" s="7" t="s">
        <v>414</v>
      </c>
      <c r="E119" s="7"/>
      <c r="F119" s="8"/>
      <c r="G119" s="8"/>
      <c r="H119" s="65">
        <f>H120</f>
        <v>0</v>
      </c>
      <c r="I119" s="65"/>
      <c r="J119" s="6">
        <v>40000</v>
      </c>
      <c r="K119" s="65">
        <f>K120</f>
        <v>0</v>
      </c>
      <c r="L119" s="10">
        <f>L120</f>
        <v>0</v>
      </c>
    </row>
    <row r="120" spans="1:12" ht="78.75" hidden="1" outlineLevel="6">
      <c r="A120" s="37" t="s">
        <v>335</v>
      </c>
      <c r="B120" s="7" t="s">
        <v>387</v>
      </c>
      <c r="C120" s="7" t="s">
        <v>407</v>
      </c>
      <c r="D120" s="7" t="s">
        <v>414</v>
      </c>
      <c r="E120" s="7" t="s">
        <v>353</v>
      </c>
      <c r="F120" s="8"/>
      <c r="G120" s="8"/>
      <c r="H120" s="65">
        <v>0</v>
      </c>
      <c r="I120" s="65"/>
      <c r="J120" s="6">
        <v>40000</v>
      </c>
      <c r="K120" s="65">
        <v>0</v>
      </c>
      <c r="L120" s="10">
        <v>0</v>
      </c>
    </row>
    <row r="121" spans="1:12" ht="31.5" hidden="1" outlineLevel="6">
      <c r="A121" s="37" t="s">
        <v>351</v>
      </c>
      <c r="B121" s="7"/>
      <c r="C121" s="7"/>
      <c r="D121" s="7"/>
      <c r="E121" s="7" t="s">
        <v>352</v>
      </c>
      <c r="F121" s="8"/>
      <c r="G121" s="8"/>
      <c r="H121" s="65"/>
      <c r="I121" s="65"/>
      <c r="J121" s="6"/>
      <c r="K121" s="65"/>
      <c r="L121" s="10"/>
    </row>
    <row r="122" spans="1:12" ht="63" outlineLevel="1" collapsed="1">
      <c r="A122" s="37" t="s">
        <v>474</v>
      </c>
      <c r="B122" s="1" t="s">
        <v>391</v>
      </c>
      <c r="C122" s="1"/>
      <c r="D122" s="1"/>
      <c r="E122" s="1"/>
      <c r="F122" s="2"/>
      <c r="G122" s="2" t="e">
        <f>G123+G129+G147</f>
        <v>#REF!</v>
      </c>
      <c r="H122" s="64">
        <f>H123+H129+H147</f>
        <v>10072.2</v>
      </c>
      <c r="I122" s="64"/>
      <c r="J122" s="6">
        <v>10382438</v>
      </c>
      <c r="K122" s="64">
        <f>K123+K129+K147</f>
        <v>6645.099999999999</v>
      </c>
      <c r="L122" s="4">
        <f>L123+L129+L147</f>
        <v>6645.099999999999</v>
      </c>
    </row>
    <row r="123" spans="1:12" ht="15.75" outlineLevel="2">
      <c r="A123" s="37" t="s">
        <v>476</v>
      </c>
      <c r="B123" s="1" t="s">
        <v>391</v>
      </c>
      <c r="C123" s="1" t="s">
        <v>415</v>
      </c>
      <c r="D123" s="1"/>
      <c r="E123" s="1"/>
      <c r="F123" s="2"/>
      <c r="G123" s="2"/>
      <c r="H123" s="64">
        <f>H124</f>
        <v>200</v>
      </c>
      <c r="I123" s="64"/>
      <c r="J123" s="6">
        <v>1400000</v>
      </c>
      <c r="K123" s="64">
        <f aca="true" t="shared" si="17" ref="K123:L127">K124</f>
        <v>0</v>
      </c>
      <c r="L123" s="4">
        <f t="shared" si="17"/>
        <v>0</v>
      </c>
    </row>
    <row r="124" spans="1:12" ht="31.5" outlineLevel="3">
      <c r="A124" s="37" t="s">
        <v>371</v>
      </c>
      <c r="B124" s="7" t="s">
        <v>391</v>
      </c>
      <c r="C124" s="7" t="s">
        <v>415</v>
      </c>
      <c r="D124" s="7" t="s">
        <v>412</v>
      </c>
      <c r="E124" s="7"/>
      <c r="F124" s="8"/>
      <c r="G124" s="8"/>
      <c r="H124" s="65">
        <f>H125</f>
        <v>200</v>
      </c>
      <c r="I124" s="65"/>
      <c r="J124" s="6">
        <v>1400000</v>
      </c>
      <c r="K124" s="65">
        <f t="shared" si="17"/>
        <v>0</v>
      </c>
      <c r="L124" s="10">
        <f t="shared" si="17"/>
        <v>0</v>
      </c>
    </row>
    <row r="125" spans="1:12" ht="78.75" outlineLevel="5">
      <c r="A125" s="37" t="s">
        <v>477</v>
      </c>
      <c r="B125" s="7" t="s">
        <v>391</v>
      </c>
      <c r="C125" s="7" t="s">
        <v>415</v>
      </c>
      <c r="D125" s="7" t="s">
        <v>416</v>
      </c>
      <c r="E125" s="7"/>
      <c r="F125" s="8"/>
      <c r="G125" s="8"/>
      <c r="H125" s="65">
        <f>H126</f>
        <v>200</v>
      </c>
      <c r="I125" s="65">
        <f aca="true" t="shared" si="18" ref="I125:J127">I126</f>
        <v>0</v>
      </c>
      <c r="J125" s="65">
        <f t="shared" si="18"/>
        <v>0</v>
      </c>
      <c r="K125" s="65">
        <f t="shared" si="17"/>
        <v>0</v>
      </c>
      <c r="L125" s="10">
        <f t="shared" si="17"/>
        <v>0</v>
      </c>
    </row>
    <row r="126" spans="1:12" ht="31.5" outlineLevel="5">
      <c r="A126" s="37" t="s">
        <v>259</v>
      </c>
      <c r="B126" s="7" t="s">
        <v>391</v>
      </c>
      <c r="C126" s="7" t="s">
        <v>415</v>
      </c>
      <c r="D126" s="7" t="s">
        <v>416</v>
      </c>
      <c r="E126" s="7" t="s">
        <v>315</v>
      </c>
      <c r="F126" s="8"/>
      <c r="G126" s="8"/>
      <c r="H126" s="65">
        <f>H127</f>
        <v>200</v>
      </c>
      <c r="I126" s="65">
        <f t="shared" si="18"/>
        <v>0</v>
      </c>
      <c r="J126" s="65">
        <f t="shared" si="18"/>
        <v>0</v>
      </c>
      <c r="K126" s="65">
        <f>K127</f>
        <v>0</v>
      </c>
      <c r="L126" s="10">
        <f>L127</f>
        <v>0</v>
      </c>
    </row>
    <row r="127" spans="1:12" ht="31.5" outlineLevel="6">
      <c r="A127" s="37" t="s">
        <v>260</v>
      </c>
      <c r="B127" s="7" t="s">
        <v>391</v>
      </c>
      <c r="C127" s="7" t="s">
        <v>415</v>
      </c>
      <c r="D127" s="7" t="s">
        <v>416</v>
      </c>
      <c r="E127" s="7" t="s">
        <v>201</v>
      </c>
      <c r="F127" s="8"/>
      <c r="G127" s="8"/>
      <c r="H127" s="65">
        <f>H128</f>
        <v>200</v>
      </c>
      <c r="I127" s="65">
        <f t="shared" si="18"/>
        <v>0</v>
      </c>
      <c r="J127" s="65">
        <f t="shared" si="18"/>
        <v>0</v>
      </c>
      <c r="K127" s="65">
        <f t="shared" si="17"/>
        <v>0</v>
      </c>
      <c r="L127" s="10">
        <f t="shared" si="17"/>
        <v>0</v>
      </c>
    </row>
    <row r="128" spans="1:12" ht="31.5" outlineLevel="6">
      <c r="A128" s="37" t="s">
        <v>261</v>
      </c>
      <c r="B128" s="7" t="s">
        <v>391</v>
      </c>
      <c r="C128" s="7" t="s">
        <v>415</v>
      </c>
      <c r="D128" s="7" t="s">
        <v>416</v>
      </c>
      <c r="E128" s="7" t="s">
        <v>202</v>
      </c>
      <c r="F128" s="8"/>
      <c r="G128" s="8"/>
      <c r="H128" s="65">
        <v>200</v>
      </c>
      <c r="I128" s="65"/>
      <c r="J128" s="6"/>
      <c r="K128" s="65"/>
      <c r="L128" s="10"/>
    </row>
    <row r="129" spans="1:12" ht="63" outlineLevel="2">
      <c r="A129" s="37" t="s">
        <v>478</v>
      </c>
      <c r="B129" s="1" t="s">
        <v>391</v>
      </c>
      <c r="C129" s="1" t="s">
        <v>417</v>
      </c>
      <c r="D129" s="1"/>
      <c r="E129" s="1"/>
      <c r="F129" s="2"/>
      <c r="G129" s="2" t="e">
        <f>#REF!+G130+G142</f>
        <v>#REF!</v>
      </c>
      <c r="H129" s="64">
        <f>H130+H142</f>
        <v>9866.2</v>
      </c>
      <c r="I129" s="64">
        <f>I130+I142</f>
        <v>0</v>
      </c>
      <c r="J129" s="64">
        <f>J130+J142</f>
        <v>8883438</v>
      </c>
      <c r="K129" s="64">
        <f>K130+K142</f>
        <v>6645.099999999999</v>
      </c>
      <c r="L129" s="4">
        <f>L130+L142</f>
        <v>6645.099999999999</v>
      </c>
    </row>
    <row r="130" spans="1:12" ht="31.5" outlineLevel="3">
      <c r="A130" s="37" t="s">
        <v>479</v>
      </c>
      <c r="B130" s="7" t="s">
        <v>391</v>
      </c>
      <c r="C130" s="7" t="s">
        <v>417</v>
      </c>
      <c r="D130" s="7" t="s">
        <v>418</v>
      </c>
      <c r="E130" s="7"/>
      <c r="F130" s="8"/>
      <c r="G130" s="8"/>
      <c r="H130" s="65">
        <f>H131</f>
        <v>7579.9</v>
      </c>
      <c r="I130" s="65"/>
      <c r="J130" s="6">
        <v>6714138</v>
      </c>
      <c r="K130" s="65">
        <f aca="true" t="shared" si="19" ref="K130:L133">K131</f>
        <v>6645.099999999999</v>
      </c>
      <c r="L130" s="10">
        <f t="shared" si="19"/>
        <v>6645.099999999999</v>
      </c>
    </row>
    <row r="131" spans="1:12" ht="78.75" outlineLevel="4">
      <c r="A131" s="37" t="s">
        <v>480</v>
      </c>
      <c r="B131" s="7" t="s">
        <v>391</v>
      </c>
      <c r="C131" s="7" t="s">
        <v>417</v>
      </c>
      <c r="D131" s="7" t="s">
        <v>419</v>
      </c>
      <c r="E131" s="7"/>
      <c r="F131" s="8"/>
      <c r="G131" s="8"/>
      <c r="H131" s="65">
        <f>H132+H135+H138</f>
        <v>7579.9</v>
      </c>
      <c r="I131" s="65">
        <f>I132+I135+I138</f>
        <v>0</v>
      </c>
      <c r="J131" s="65">
        <f>J132+J135+J138</f>
        <v>0</v>
      </c>
      <c r="K131" s="65">
        <f>K132+K135+K138</f>
        <v>6645.099999999999</v>
      </c>
      <c r="L131" s="10">
        <f>L132+L135+L138</f>
        <v>6645.099999999999</v>
      </c>
    </row>
    <row r="132" spans="1:12" ht="78.75" outlineLevel="4">
      <c r="A132" s="37" t="s">
        <v>257</v>
      </c>
      <c r="B132" s="7" t="s">
        <v>391</v>
      </c>
      <c r="C132" s="7" t="s">
        <v>417</v>
      </c>
      <c r="D132" s="7" t="s">
        <v>419</v>
      </c>
      <c r="E132" s="7" t="s">
        <v>314</v>
      </c>
      <c r="F132" s="8"/>
      <c r="G132" s="8"/>
      <c r="H132" s="65">
        <f>H133</f>
        <v>6754.4</v>
      </c>
      <c r="I132" s="65">
        <f>I133</f>
        <v>0</v>
      </c>
      <c r="J132" s="65">
        <f>J133</f>
        <v>0</v>
      </c>
      <c r="K132" s="65">
        <f>K133</f>
        <v>5930.7</v>
      </c>
      <c r="L132" s="10">
        <f>L133</f>
        <v>5930.7</v>
      </c>
    </row>
    <row r="133" spans="1:12" ht="31.5" outlineLevel="6">
      <c r="A133" s="37" t="s">
        <v>245</v>
      </c>
      <c r="B133" s="7" t="s">
        <v>391</v>
      </c>
      <c r="C133" s="7" t="s">
        <v>417</v>
      </c>
      <c r="D133" s="7" t="s">
        <v>419</v>
      </c>
      <c r="E133" s="7" t="s">
        <v>246</v>
      </c>
      <c r="F133" s="8"/>
      <c r="G133" s="8"/>
      <c r="H133" s="65">
        <f>H134</f>
        <v>6754.4</v>
      </c>
      <c r="I133" s="65">
        <f>I134</f>
        <v>0</v>
      </c>
      <c r="J133" s="65">
        <f>J134</f>
        <v>0</v>
      </c>
      <c r="K133" s="65">
        <f t="shared" si="19"/>
        <v>5930.7</v>
      </c>
      <c r="L133" s="10">
        <f t="shared" si="19"/>
        <v>5930.7</v>
      </c>
    </row>
    <row r="134" spans="1:12" ht="31.5" outlineLevel="6">
      <c r="A134" s="37" t="s">
        <v>194</v>
      </c>
      <c r="B134" s="7" t="s">
        <v>391</v>
      </c>
      <c r="C134" s="7" t="s">
        <v>417</v>
      </c>
      <c r="D134" s="7" t="s">
        <v>419</v>
      </c>
      <c r="E134" s="7" t="s">
        <v>247</v>
      </c>
      <c r="F134" s="8"/>
      <c r="G134" s="8"/>
      <c r="H134" s="65">
        <v>6754.4</v>
      </c>
      <c r="I134" s="65"/>
      <c r="J134" s="6"/>
      <c r="K134" s="65">
        <v>5930.7</v>
      </c>
      <c r="L134" s="10">
        <v>5930.7</v>
      </c>
    </row>
    <row r="135" spans="1:12" ht="31.5" outlineLevel="6">
      <c r="A135" s="37" t="s">
        <v>259</v>
      </c>
      <c r="B135" s="7" t="s">
        <v>391</v>
      </c>
      <c r="C135" s="7" t="s">
        <v>417</v>
      </c>
      <c r="D135" s="7" t="s">
        <v>419</v>
      </c>
      <c r="E135" s="7" t="s">
        <v>315</v>
      </c>
      <c r="F135" s="8"/>
      <c r="G135" s="8"/>
      <c r="H135" s="65">
        <f aca="true" t="shared" si="20" ref="H135:L136">H136</f>
        <v>800</v>
      </c>
      <c r="I135" s="65">
        <f t="shared" si="20"/>
        <v>0</v>
      </c>
      <c r="J135" s="65">
        <f t="shared" si="20"/>
        <v>0</v>
      </c>
      <c r="K135" s="65">
        <f t="shared" si="20"/>
        <v>687.7</v>
      </c>
      <c r="L135" s="10">
        <f t="shared" si="20"/>
        <v>692</v>
      </c>
    </row>
    <row r="136" spans="1:12" ht="31.5" outlineLevel="6">
      <c r="A136" s="37" t="s">
        <v>260</v>
      </c>
      <c r="B136" s="7" t="s">
        <v>391</v>
      </c>
      <c r="C136" s="7" t="s">
        <v>417</v>
      </c>
      <c r="D136" s="7" t="s">
        <v>419</v>
      </c>
      <c r="E136" s="7" t="s">
        <v>201</v>
      </c>
      <c r="F136" s="8"/>
      <c r="G136" s="8"/>
      <c r="H136" s="65">
        <f t="shared" si="20"/>
        <v>800</v>
      </c>
      <c r="I136" s="65">
        <f t="shared" si="20"/>
        <v>0</v>
      </c>
      <c r="J136" s="65">
        <f t="shared" si="20"/>
        <v>0</v>
      </c>
      <c r="K136" s="65">
        <f t="shared" si="20"/>
        <v>687.7</v>
      </c>
      <c r="L136" s="10">
        <f t="shared" si="20"/>
        <v>692</v>
      </c>
    </row>
    <row r="137" spans="1:12" ht="31.5" outlineLevel="6">
      <c r="A137" s="37" t="s">
        <v>261</v>
      </c>
      <c r="B137" s="7" t="s">
        <v>391</v>
      </c>
      <c r="C137" s="7" t="s">
        <v>417</v>
      </c>
      <c r="D137" s="7" t="s">
        <v>419</v>
      </c>
      <c r="E137" s="7" t="s">
        <v>202</v>
      </c>
      <c r="F137" s="8"/>
      <c r="G137" s="8"/>
      <c r="H137" s="65">
        <v>800</v>
      </c>
      <c r="I137" s="65"/>
      <c r="J137" s="6"/>
      <c r="K137" s="65">
        <v>687.7</v>
      </c>
      <c r="L137" s="10">
        <v>692</v>
      </c>
    </row>
    <row r="138" spans="1:12" ht="15.75" outlineLevel="6">
      <c r="A138" s="37" t="s">
        <v>241</v>
      </c>
      <c r="B138" s="7" t="s">
        <v>391</v>
      </c>
      <c r="C138" s="7" t="s">
        <v>417</v>
      </c>
      <c r="D138" s="7" t="s">
        <v>419</v>
      </c>
      <c r="E138" s="7" t="s">
        <v>242</v>
      </c>
      <c r="F138" s="8"/>
      <c r="G138" s="8"/>
      <c r="H138" s="65">
        <f>H139</f>
        <v>25.5</v>
      </c>
      <c r="I138" s="65">
        <f>I139</f>
        <v>0</v>
      </c>
      <c r="J138" s="65">
        <f>J139</f>
        <v>0</v>
      </c>
      <c r="K138" s="65">
        <f>K139</f>
        <v>26.7</v>
      </c>
      <c r="L138" s="10">
        <f>L139</f>
        <v>22.4</v>
      </c>
    </row>
    <row r="139" spans="1:12" ht="31.5" outlineLevel="6">
      <c r="A139" s="37" t="s">
        <v>316</v>
      </c>
      <c r="B139" s="7" t="s">
        <v>391</v>
      </c>
      <c r="C139" s="7" t="s">
        <v>417</v>
      </c>
      <c r="D139" s="7" t="s">
        <v>419</v>
      </c>
      <c r="E139" s="7" t="s">
        <v>198</v>
      </c>
      <c r="F139" s="8"/>
      <c r="G139" s="8"/>
      <c r="H139" s="65">
        <f>H140+H141</f>
        <v>25.5</v>
      </c>
      <c r="I139" s="65">
        <f>I140+I141</f>
        <v>0</v>
      </c>
      <c r="J139" s="65">
        <f>J140+J141</f>
        <v>0</v>
      </c>
      <c r="K139" s="65">
        <f>K140+K141</f>
        <v>26.7</v>
      </c>
      <c r="L139" s="10">
        <f>L140+L141</f>
        <v>22.4</v>
      </c>
    </row>
    <row r="140" spans="1:12" ht="47.25" outlineLevel="6">
      <c r="A140" s="37" t="s">
        <v>191</v>
      </c>
      <c r="B140" s="7" t="s">
        <v>391</v>
      </c>
      <c r="C140" s="7" t="s">
        <v>417</v>
      </c>
      <c r="D140" s="7" t="s">
        <v>419</v>
      </c>
      <c r="E140" s="7" t="s">
        <v>193</v>
      </c>
      <c r="F140" s="8"/>
      <c r="G140" s="8"/>
      <c r="H140" s="65">
        <v>9.2</v>
      </c>
      <c r="I140" s="65"/>
      <c r="J140" s="6"/>
      <c r="K140" s="65">
        <v>9.2</v>
      </c>
      <c r="L140" s="10">
        <v>5</v>
      </c>
    </row>
    <row r="141" spans="1:12" ht="31.5" outlineLevel="6">
      <c r="A141" s="37" t="s">
        <v>199</v>
      </c>
      <c r="B141" s="7" t="s">
        <v>391</v>
      </c>
      <c r="C141" s="7" t="s">
        <v>417</v>
      </c>
      <c r="D141" s="7" t="s">
        <v>419</v>
      </c>
      <c r="E141" s="7" t="s">
        <v>200</v>
      </c>
      <c r="F141" s="8"/>
      <c r="G141" s="8"/>
      <c r="H141" s="65">
        <v>16.3</v>
      </c>
      <c r="I141" s="65"/>
      <c r="J141" s="6"/>
      <c r="K141" s="65">
        <v>17.5</v>
      </c>
      <c r="L141" s="10">
        <v>17.4</v>
      </c>
    </row>
    <row r="142" spans="1:12" ht="31.5" outlineLevel="3">
      <c r="A142" s="37" t="s">
        <v>371</v>
      </c>
      <c r="B142" s="7" t="s">
        <v>391</v>
      </c>
      <c r="C142" s="7" t="s">
        <v>417</v>
      </c>
      <c r="D142" s="7" t="s">
        <v>412</v>
      </c>
      <c r="E142" s="7"/>
      <c r="F142" s="8"/>
      <c r="G142" s="8"/>
      <c r="H142" s="65">
        <f>H143</f>
        <v>2286.3</v>
      </c>
      <c r="I142" s="65"/>
      <c r="J142" s="6">
        <v>2169300</v>
      </c>
      <c r="K142" s="65">
        <f aca="true" t="shared" si="21" ref="K142:L145">K143</f>
        <v>0</v>
      </c>
      <c r="L142" s="10">
        <f t="shared" si="21"/>
        <v>0</v>
      </c>
    </row>
    <row r="143" spans="1:12" ht="110.25" outlineLevel="5">
      <c r="A143" s="37" t="s">
        <v>481</v>
      </c>
      <c r="B143" s="7" t="s">
        <v>391</v>
      </c>
      <c r="C143" s="7" t="s">
        <v>417</v>
      </c>
      <c r="D143" s="7" t="s">
        <v>420</v>
      </c>
      <c r="E143" s="7"/>
      <c r="F143" s="8"/>
      <c r="G143" s="8"/>
      <c r="H143" s="65">
        <f>H144</f>
        <v>2286.3</v>
      </c>
      <c r="I143" s="65">
        <f aca="true" t="shared" si="22" ref="I143:J145">I144</f>
        <v>0</v>
      </c>
      <c r="J143" s="65">
        <f t="shared" si="22"/>
        <v>0</v>
      </c>
      <c r="K143" s="65">
        <f t="shared" si="21"/>
        <v>0</v>
      </c>
      <c r="L143" s="10">
        <f t="shared" si="21"/>
        <v>0</v>
      </c>
    </row>
    <row r="144" spans="1:12" ht="31.5" outlineLevel="5">
      <c r="A144" s="37" t="s">
        <v>259</v>
      </c>
      <c r="B144" s="7" t="s">
        <v>391</v>
      </c>
      <c r="C144" s="7" t="s">
        <v>417</v>
      </c>
      <c r="D144" s="7" t="s">
        <v>420</v>
      </c>
      <c r="E144" s="7" t="s">
        <v>315</v>
      </c>
      <c r="F144" s="8"/>
      <c r="G144" s="8"/>
      <c r="H144" s="65">
        <f>H145</f>
        <v>2286.3</v>
      </c>
      <c r="I144" s="65">
        <f t="shared" si="22"/>
        <v>0</v>
      </c>
      <c r="J144" s="65">
        <f t="shared" si="22"/>
        <v>0</v>
      </c>
      <c r="K144" s="65">
        <f t="shared" si="21"/>
        <v>0</v>
      </c>
      <c r="L144" s="10">
        <f t="shared" si="21"/>
        <v>0</v>
      </c>
    </row>
    <row r="145" spans="1:12" ht="31.5" outlineLevel="6">
      <c r="A145" s="37" t="s">
        <v>260</v>
      </c>
      <c r="B145" s="7" t="s">
        <v>391</v>
      </c>
      <c r="C145" s="7" t="s">
        <v>417</v>
      </c>
      <c r="D145" s="7" t="s">
        <v>420</v>
      </c>
      <c r="E145" s="7" t="s">
        <v>201</v>
      </c>
      <c r="F145" s="8"/>
      <c r="G145" s="8"/>
      <c r="H145" s="65">
        <f>H146</f>
        <v>2286.3</v>
      </c>
      <c r="I145" s="65">
        <f t="shared" si="22"/>
        <v>0</v>
      </c>
      <c r="J145" s="65">
        <f t="shared" si="22"/>
        <v>0</v>
      </c>
      <c r="K145" s="65">
        <f t="shared" si="21"/>
        <v>0</v>
      </c>
      <c r="L145" s="10">
        <f t="shared" si="21"/>
        <v>0</v>
      </c>
    </row>
    <row r="146" spans="1:12" ht="31.5" outlineLevel="6">
      <c r="A146" s="37" t="s">
        <v>261</v>
      </c>
      <c r="B146" s="7" t="s">
        <v>391</v>
      </c>
      <c r="C146" s="7" t="s">
        <v>417</v>
      </c>
      <c r="D146" s="7" t="s">
        <v>420</v>
      </c>
      <c r="E146" s="7" t="s">
        <v>202</v>
      </c>
      <c r="F146" s="8"/>
      <c r="G146" s="8"/>
      <c r="H146" s="65">
        <v>2286.3</v>
      </c>
      <c r="I146" s="65"/>
      <c r="J146" s="6"/>
      <c r="K146" s="65"/>
      <c r="L146" s="10"/>
    </row>
    <row r="147" spans="1:12" ht="31.5" outlineLevel="2">
      <c r="A147" s="37" t="s">
        <v>482</v>
      </c>
      <c r="B147" s="1" t="s">
        <v>391</v>
      </c>
      <c r="C147" s="1" t="s">
        <v>421</v>
      </c>
      <c r="D147" s="1"/>
      <c r="E147" s="1"/>
      <c r="F147" s="2"/>
      <c r="G147" s="2"/>
      <c r="H147" s="64">
        <f>H148</f>
        <v>6</v>
      </c>
      <c r="I147" s="64"/>
      <c r="J147" s="6">
        <v>6000</v>
      </c>
      <c r="K147" s="64">
        <f aca="true" t="shared" si="23" ref="K147:L149">K148</f>
        <v>0</v>
      </c>
      <c r="L147" s="4">
        <f t="shared" si="23"/>
        <v>0</v>
      </c>
    </row>
    <row r="148" spans="1:12" ht="31.5" outlineLevel="3">
      <c r="A148" s="37" t="s">
        <v>371</v>
      </c>
      <c r="B148" s="7" t="s">
        <v>391</v>
      </c>
      <c r="C148" s="7" t="s">
        <v>421</v>
      </c>
      <c r="D148" s="7" t="s">
        <v>412</v>
      </c>
      <c r="E148" s="7"/>
      <c r="F148" s="8"/>
      <c r="G148" s="8"/>
      <c r="H148" s="65">
        <f>H149</f>
        <v>6</v>
      </c>
      <c r="I148" s="65"/>
      <c r="J148" s="6">
        <v>6000</v>
      </c>
      <c r="K148" s="65">
        <f t="shared" si="23"/>
        <v>0</v>
      </c>
      <c r="L148" s="10">
        <f t="shared" si="23"/>
        <v>0</v>
      </c>
    </row>
    <row r="149" spans="1:12" ht="63" outlineLevel="5">
      <c r="A149" s="37" t="s">
        <v>483</v>
      </c>
      <c r="B149" s="7" t="s">
        <v>391</v>
      </c>
      <c r="C149" s="7" t="s">
        <v>421</v>
      </c>
      <c r="D149" s="7" t="s">
        <v>422</v>
      </c>
      <c r="E149" s="7"/>
      <c r="F149" s="8"/>
      <c r="G149" s="8"/>
      <c r="H149" s="65">
        <f>H150</f>
        <v>6</v>
      </c>
      <c r="I149" s="65">
        <f>I150</f>
        <v>0</v>
      </c>
      <c r="J149" s="65">
        <f>J150</f>
        <v>6000</v>
      </c>
      <c r="K149" s="65">
        <f t="shared" si="23"/>
        <v>0</v>
      </c>
      <c r="L149" s="10">
        <f t="shared" si="23"/>
        <v>0</v>
      </c>
    </row>
    <row r="150" spans="1:12" ht="31.5" outlineLevel="5">
      <c r="A150" s="37" t="s">
        <v>259</v>
      </c>
      <c r="B150" s="7" t="s">
        <v>391</v>
      </c>
      <c r="C150" s="7" t="s">
        <v>421</v>
      </c>
      <c r="D150" s="7" t="s">
        <v>422</v>
      </c>
      <c r="E150" s="7" t="s">
        <v>315</v>
      </c>
      <c r="F150" s="8"/>
      <c r="G150" s="8"/>
      <c r="H150" s="65">
        <f>H151</f>
        <v>6</v>
      </c>
      <c r="I150" s="65">
        <f>I151</f>
        <v>0</v>
      </c>
      <c r="J150" s="65">
        <f>J151</f>
        <v>6000</v>
      </c>
      <c r="K150" s="65">
        <f>K151</f>
        <v>0</v>
      </c>
      <c r="L150" s="10">
        <f>L151</f>
        <v>0</v>
      </c>
    </row>
    <row r="151" spans="1:12" ht="31.5" outlineLevel="6">
      <c r="A151" s="37" t="s">
        <v>260</v>
      </c>
      <c r="B151" s="7" t="s">
        <v>391</v>
      </c>
      <c r="C151" s="7" t="s">
        <v>421</v>
      </c>
      <c r="D151" s="7" t="s">
        <v>422</v>
      </c>
      <c r="E151" s="7" t="s">
        <v>201</v>
      </c>
      <c r="F151" s="8"/>
      <c r="G151" s="8"/>
      <c r="H151" s="65">
        <f>H152</f>
        <v>6</v>
      </c>
      <c r="I151" s="65"/>
      <c r="J151" s="6">
        <v>6000</v>
      </c>
      <c r="K151" s="65">
        <v>0</v>
      </c>
      <c r="L151" s="10">
        <v>0</v>
      </c>
    </row>
    <row r="152" spans="1:12" ht="31.5" outlineLevel="6">
      <c r="A152" s="37" t="s">
        <v>261</v>
      </c>
      <c r="B152" s="7" t="s">
        <v>391</v>
      </c>
      <c r="C152" s="7" t="s">
        <v>421</v>
      </c>
      <c r="D152" s="7" t="s">
        <v>422</v>
      </c>
      <c r="E152" s="7" t="s">
        <v>202</v>
      </c>
      <c r="F152" s="8"/>
      <c r="G152" s="8"/>
      <c r="H152" s="65">
        <v>6</v>
      </c>
      <c r="I152" s="65"/>
      <c r="J152" s="6"/>
      <c r="K152" s="65"/>
      <c r="L152" s="10"/>
    </row>
    <row r="153" spans="1:12" ht="15.75" outlineLevel="1">
      <c r="A153" s="37" t="s">
        <v>484</v>
      </c>
      <c r="B153" s="1" t="s">
        <v>396</v>
      </c>
      <c r="C153" s="1"/>
      <c r="D153" s="1"/>
      <c r="E153" s="1"/>
      <c r="F153" s="2"/>
      <c r="G153" s="2"/>
      <c r="H153" s="64">
        <f>H154+H159</f>
        <v>2649.9</v>
      </c>
      <c r="I153" s="64"/>
      <c r="J153" s="6">
        <v>8420500</v>
      </c>
      <c r="K153" s="64">
        <f>K154+K159</f>
        <v>2654.8</v>
      </c>
      <c r="L153" s="4">
        <f>L154+L159</f>
        <v>2655.5</v>
      </c>
    </row>
    <row r="154" spans="1:12" ht="15.75" outlineLevel="2">
      <c r="A154" s="37" t="s">
        <v>485</v>
      </c>
      <c r="B154" s="1" t="s">
        <v>396</v>
      </c>
      <c r="C154" s="1" t="s">
        <v>423</v>
      </c>
      <c r="D154" s="1"/>
      <c r="E154" s="1"/>
      <c r="F154" s="2"/>
      <c r="G154" s="2"/>
      <c r="H154" s="64">
        <f>H155</f>
        <v>2477</v>
      </c>
      <c r="I154" s="64"/>
      <c r="J154" s="6">
        <v>8256000</v>
      </c>
      <c r="K154" s="64">
        <f aca="true" t="shared" si="24" ref="K154:L157">K155</f>
        <v>2477</v>
      </c>
      <c r="L154" s="4">
        <f t="shared" si="24"/>
        <v>2477</v>
      </c>
    </row>
    <row r="155" spans="1:12" ht="15.75" outlineLevel="3">
      <c r="A155" s="37" t="s">
        <v>486</v>
      </c>
      <c r="B155" s="7" t="s">
        <v>396</v>
      </c>
      <c r="C155" s="7" t="s">
        <v>423</v>
      </c>
      <c r="D155" s="7" t="s">
        <v>424</v>
      </c>
      <c r="E155" s="7"/>
      <c r="F155" s="8"/>
      <c r="G155" s="8"/>
      <c r="H155" s="65">
        <f>H156</f>
        <v>2477</v>
      </c>
      <c r="I155" s="65"/>
      <c r="J155" s="6">
        <v>8256000</v>
      </c>
      <c r="K155" s="65">
        <f t="shared" si="24"/>
        <v>2477</v>
      </c>
      <c r="L155" s="10">
        <f t="shared" si="24"/>
        <v>2477</v>
      </c>
    </row>
    <row r="156" spans="1:12" ht="47.25" outlineLevel="4">
      <c r="A156" s="37" t="s">
        <v>487</v>
      </c>
      <c r="B156" s="7" t="s">
        <v>396</v>
      </c>
      <c r="C156" s="7" t="s">
        <v>423</v>
      </c>
      <c r="D156" s="7" t="s">
        <v>425</v>
      </c>
      <c r="E156" s="7"/>
      <c r="F156" s="8"/>
      <c r="G156" s="8"/>
      <c r="H156" s="65">
        <f>H157</f>
        <v>2477</v>
      </c>
      <c r="I156" s="65"/>
      <c r="J156" s="6">
        <v>8256000</v>
      </c>
      <c r="K156" s="65">
        <f t="shared" si="24"/>
        <v>2477</v>
      </c>
      <c r="L156" s="10">
        <f t="shared" si="24"/>
        <v>2477</v>
      </c>
    </row>
    <row r="157" spans="1:12" ht="15.75" outlineLevel="6">
      <c r="A157" s="37" t="s">
        <v>241</v>
      </c>
      <c r="B157" s="7" t="s">
        <v>396</v>
      </c>
      <c r="C157" s="7" t="s">
        <v>423</v>
      </c>
      <c r="D157" s="7" t="s">
        <v>425</v>
      </c>
      <c r="E157" s="7" t="s">
        <v>242</v>
      </c>
      <c r="F157" s="8"/>
      <c r="G157" s="8"/>
      <c r="H157" s="65">
        <f>H158</f>
        <v>2477</v>
      </c>
      <c r="I157" s="65">
        <f>I158</f>
        <v>0</v>
      </c>
      <c r="J157" s="65">
        <f>J158</f>
        <v>0</v>
      </c>
      <c r="K157" s="65">
        <f t="shared" si="24"/>
        <v>2477</v>
      </c>
      <c r="L157" s="10">
        <f t="shared" si="24"/>
        <v>2477</v>
      </c>
    </row>
    <row r="158" spans="1:12" ht="110.25" outlineLevel="6">
      <c r="A158" s="37" t="s">
        <v>262</v>
      </c>
      <c r="B158" s="7" t="s">
        <v>396</v>
      </c>
      <c r="C158" s="7" t="s">
        <v>423</v>
      </c>
      <c r="D158" s="7" t="s">
        <v>425</v>
      </c>
      <c r="E158" s="7" t="s">
        <v>244</v>
      </c>
      <c r="F158" s="8"/>
      <c r="G158" s="8"/>
      <c r="H158" s="65">
        <v>2477</v>
      </c>
      <c r="I158" s="65"/>
      <c r="J158" s="6"/>
      <c r="K158" s="65">
        <v>2477</v>
      </c>
      <c r="L158" s="10">
        <v>2477</v>
      </c>
    </row>
    <row r="159" spans="1:12" ht="31.5" outlineLevel="2">
      <c r="A159" s="37" t="s">
        <v>488</v>
      </c>
      <c r="B159" s="1" t="s">
        <v>396</v>
      </c>
      <c r="C159" s="1" t="s">
        <v>426</v>
      </c>
      <c r="D159" s="1"/>
      <c r="E159" s="1"/>
      <c r="F159" s="2"/>
      <c r="G159" s="2"/>
      <c r="H159" s="64">
        <f>H160</f>
        <v>172.9</v>
      </c>
      <c r="I159" s="64"/>
      <c r="J159" s="6">
        <v>164500</v>
      </c>
      <c r="K159" s="64">
        <f aca="true" t="shared" si="25" ref="K159:L161">K160</f>
        <v>177.8</v>
      </c>
      <c r="L159" s="4">
        <f t="shared" si="25"/>
        <v>178.5</v>
      </c>
    </row>
    <row r="160" spans="1:12" ht="94.5" outlineLevel="3">
      <c r="A160" s="37" t="s">
        <v>471</v>
      </c>
      <c r="B160" s="7" t="s">
        <v>396</v>
      </c>
      <c r="C160" s="7" t="s">
        <v>426</v>
      </c>
      <c r="D160" s="7" t="s">
        <v>408</v>
      </c>
      <c r="E160" s="7"/>
      <c r="F160" s="8"/>
      <c r="G160" s="8"/>
      <c r="H160" s="65">
        <f>H161</f>
        <v>172.9</v>
      </c>
      <c r="I160" s="65"/>
      <c r="J160" s="6">
        <v>164500</v>
      </c>
      <c r="K160" s="65">
        <f t="shared" si="25"/>
        <v>177.8</v>
      </c>
      <c r="L160" s="10">
        <f t="shared" si="25"/>
        <v>178.5</v>
      </c>
    </row>
    <row r="161" spans="1:12" ht="78.75" outlineLevel="4">
      <c r="A161" s="37" t="s">
        <v>472</v>
      </c>
      <c r="B161" s="7" t="s">
        <v>396</v>
      </c>
      <c r="C161" s="7" t="s">
        <v>426</v>
      </c>
      <c r="D161" s="7" t="s">
        <v>409</v>
      </c>
      <c r="E161" s="7"/>
      <c r="F161" s="8"/>
      <c r="G161" s="8"/>
      <c r="H161" s="65">
        <f>H162</f>
        <v>172.9</v>
      </c>
      <c r="I161" s="65"/>
      <c r="J161" s="6">
        <v>164500</v>
      </c>
      <c r="K161" s="65">
        <f t="shared" si="25"/>
        <v>177.8</v>
      </c>
      <c r="L161" s="10">
        <f t="shared" si="25"/>
        <v>178.5</v>
      </c>
    </row>
    <row r="162" spans="1:12" ht="63" outlineLevel="5">
      <c r="A162" s="37" t="s">
        <v>489</v>
      </c>
      <c r="B162" s="7" t="s">
        <v>396</v>
      </c>
      <c r="C162" s="7" t="s">
        <v>426</v>
      </c>
      <c r="D162" s="7" t="s">
        <v>427</v>
      </c>
      <c r="E162" s="7"/>
      <c r="F162" s="8"/>
      <c r="G162" s="8"/>
      <c r="H162" s="65">
        <f>H163+H167</f>
        <v>172.9</v>
      </c>
      <c r="I162" s="65">
        <f>I163+I167</f>
        <v>0</v>
      </c>
      <c r="J162" s="65">
        <f>J163+J167</f>
        <v>0</v>
      </c>
      <c r="K162" s="65">
        <f>K163+K167</f>
        <v>177.8</v>
      </c>
      <c r="L162" s="10">
        <f>L163+L167</f>
        <v>178.5</v>
      </c>
    </row>
    <row r="163" spans="1:12" ht="78.75" outlineLevel="5">
      <c r="A163" s="37" t="s">
        <v>257</v>
      </c>
      <c r="B163" s="7" t="s">
        <v>396</v>
      </c>
      <c r="C163" s="7" t="s">
        <v>426</v>
      </c>
      <c r="D163" s="7" t="s">
        <v>427</v>
      </c>
      <c r="E163" s="7" t="s">
        <v>314</v>
      </c>
      <c r="F163" s="8"/>
      <c r="G163" s="8"/>
      <c r="H163" s="65">
        <f>H164</f>
        <v>111.5</v>
      </c>
      <c r="I163" s="65">
        <f>I164</f>
        <v>0</v>
      </c>
      <c r="J163" s="65">
        <f>J164</f>
        <v>0</v>
      </c>
      <c r="K163" s="65">
        <f>K164</f>
        <v>111.5</v>
      </c>
      <c r="L163" s="10">
        <f>L164</f>
        <v>111.5</v>
      </c>
    </row>
    <row r="164" spans="1:12" ht="31.5" outlineLevel="6">
      <c r="A164" s="37" t="s">
        <v>258</v>
      </c>
      <c r="B164" s="7" t="s">
        <v>396</v>
      </c>
      <c r="C164" s="7" t="s">
        <v>426</v>
      </c>
      <c r="D164" s="7" t="s">
        <v>427</v>
      </c>
      <c r="E164" s="7" t="s">
        <v>190</v>
      </c>
      <c r="F164" s="8"/>
      <c r="G164" s="8"/>
      <c r="H164" s="65">
        <f>H165+H166</f>
        <v>111.5</v>
      </c>
      <c r="I164" s="65">
        <f>I165+I166</f>
        <v>0</v>
      </c>
      <c r="J164" s="65">
        <f>J165+J166</f>
        <v>0</v>
      </c>
      <c r="K164" s="65">
        <f>K165+K166</f>
        <v>111.5</v>
      </c>
      <c r="L164" s="10">
        <f>L165+L166</f>
        <v>111.5</v>
      </c>
    </row>
    <row r="165" spans="1:12" ht="31.5" outlineLevel="6">
      <c r="A165" s="37" t="s">
        <v>194</v>
      </c>
      <c r="B165" s="7" t="s">
        <v>396</v>
      </c>
      <c r="C165" s="7" t="s">
        <v>426</v>
      </c>
      <c r="D165" s="7" t="s">
        <v>427</v>
      </c>
      <c r="E165" s="7" t="s">
        <v>195</v>
      </c>
      <c r="F165" s="8"/>
      <c r="G165" s="8"/>
      <c r="H165" s="65">
        <v>110.3</v>
      </c>
      <c r="I165" s="65"/>
      <c r="J165" s="6"/>
      <c r="K165" s="65">
        <v>110.3</v>
      </c>
      <c r="L165" s="10">
        <v>110.3</v>
      </c>
    </row>
    <row r="166" spans="1:12" ht="47.25" outlineLevel="6">
      <c r="A166" s="37" t="s">
        <v>196</v>
      </c>
      <c r="B166" s="7" t="s">
        <v>396</v>
      </c>
      <c r="C166" s="7" t="s">
        <v>426</v>
      </c>
      <c r="D166" s="7" t="s">
        <v>427</v>
      </c>
      <c r="E166" s="7" t="s">
        <v>197</v>
      </c>
      <c r="F166" s="8"/>
      <c r="G166" s="8"/>
      <c r="H166" s="65">
        <v>1.2</v>
      </c>
      <c r="I166" s="65"/>
      <c r="J166" s="6"/>
      <c r="K166" s="65">
        <v>1.2</v>
      </c>
      <c r="L166" s="10">
        <v>1.2</v>
      </c>
    </row>
    <row r="167" spans="1:12" ht="31.5" outlineLevel="6">
      <c r="A167" s="37" t="s">
        <v>259</v>
      </c>
      <c r="B167" s="7" t="s">
        <v>396</v>
      </c>
      <c r="C167" s="7" t="s">
        <v>426</v>
      </c>
      <c r="D167" s="7" t="s">
        <v>427</v>
      </c>
      <c r="E167" s="7" t="s">
        <v>315</v>
      </c>
      <c r="F167" s="8"/>
      <c r="G167" s="8"/>
      <c r="H167" s="65">
        <f aca="true" t="shared" si="26" ref="H167:L168">H168</f>
        <v>61.4</v>
      </c>
      <c r="I167" s="65">
        <f t="shared" si="26"/>
        <v>0</v>
      </c>
      <c r="J167" s="65">
        <f t="shared" si="26"/>
        <v>0</v>
      </c>
      <c r="K167" s="65">
        <f t="shared" si="26"/>
        <v>66.3</v>
      </c>
      <c r="L167" s="10">
        <f t="shared" si="26"/>
        <v>67</v>
      </c>
    </row>
    <row r="168" spans="1:12" ht="31.5" outlineLevel="6">
      <c r="A168" s="37" t="s">
        <v>260</v>
      </c>
      <c r="B168" s="7" t="s">
        <v>396</v>
      </c>
      <c r="C168" s="7" t="s">
        <v>426</v>
      </c>
      <c r="D168" s="7" t="s">
        <v>427</v>
      </c>
      <c r="E168" s="7" t="s">
        <v>201</v>
      </c>
      <c r="F168" s="8"/>
      <c r="G168" s="8"/>
      <c r="H168" s="65">
        <f t="shared" si="26"/>
        <v>61.4</v>
      </c>
      <c r="I168" s="65">
        <f t="shared" si="26"/>
        <v>0</v>
      </c>
      <c r="J168" s="65">
        <f t="shared" si="26"/>
        <v>0</v>
      </c>
      <c r="K168" s="65">
        <f t="shared" si="26"/>
        <v>66.3</v>
      </c>
      <c r="L168" s="10">
        <f t="shared" si="26"/>
        <v>67</v>
      </c>
    </row>
    <row r="169" spans="1:12" ht="31.5" outlineLevel="6">
      <c r="A169" s="37" t="s">
        <v>261</v>
      </c>
      <c r="B169" s="7" t="s">
        <v>396</v>
      </c>
      <c r="C169" s="7" t="s">
        <v>426</v>
      </c>
      <c r="D169" s="7" t="s">
        <v>427</v>
      </c>
      <c r="E169" s="7" t="s">
        <v>202</v>
      </c>
      <c r="F169" s="8"/>
      <c r="G169" s="8"/>
      <c r="H169" s="65">
        <v>61.4</v>
      </c>
      <c r="I169" s="65"/>
      <c r="J169" s="6"/>
      <c r="K169" s="65">
        <v>66.3</v>
      </c>
      <c r="L169" s="10">
        <v>67</v>
      </c>
    </row>
    <row r="170" spans="1:12" ht="31.5" outlineLevel="1">
      <c r="A170" s="37" t="s">
        <v>490</v>
      </c>
      <c r="B170" s="1" t="s">
        <v>401</v>
      </c>
      <c r="C170" s="1"/>
      <c r="D170" s="1"/>
      <c r="E170" s="1"/>
      <c r="F170" s="2" t="e">
        <f>F171+F195+F201</f>
        <v>#REF!</v>
      </c>
      <c r="G170" s="2" t="e">
        <f>G171+G195+G201</f>
        <v>#REF!</v>
      </c>
      <c r="H170" s="64">
        <f>H171+H195+H201</f>
        <v>41715.5</v>
      </c>
      <c r="I170" s="64"/>
      <c r="J170" s="6">
        <v>283558204.14</v>
      </c>
      <c r="K170" s="64">
        <f>K171+K195+K201</f>
        <v>19858.899999999998</v>
      </c>
      <c r="L170" s="4">
        <f>L171+L195+L201</f>
        <v>22822.1</v>
      </c>
    </row>
    <row r="171" spans="1:12" ht="15.75" outlineLevel="2">
      <c r="A171" s="37" t="s">
        <v>491</v>
      </c>
      <c r="B171" s="1" t="s">
        <v>401</v>
      </c>
      <c r="C171" s="1" t="s">
        <v>387</v>
      </c>
      <c r="D171" s="1"/>
      <c r="E171" s="1"/>
      <c r="F171" s="2"/>
      <c r="G171" s="2"/>
      <c r="H171" s="64">
        <f>H172+H188</f>
        <v>6074</v>
      </c>
      <c r="I171" s="64">
        <f>I172+I188</f>
        <v>0</v>
      </c>
      <c r="J171" s="64">
        <f>J172+J188</f>
        <v>135420662</v>
      </c>
      <c r="K171" s="64">
        <f>K172+K188</f>
        <v>574</v>
      </c>
      <c r="L171" s="4">
        <f>L172+L188</f>
        <v>74</v>
      </c>
    </row>
    <row r="172" spans="1:12" ht="78.75" outlineLevel="3">
      <c r="A172" s="37" t="s">
        <v>492</v>
      </c>
      <c r="B172" s="7" t="s">
        <v>401</v>
      </c>
      <c r="C172" s="7" t="s">
        <v>387</v>
      </c>
      <c r="D172" s="7" t="s">
        <v>428</v>
      </c>
      <c r="E172" s="7"/>
      <c r="F172" s="8"/>
      <c r="G172" s="8"/>
      <c r="H172" s="65">
        <f>H173+H180</f>
        <v>6000</v>
      </c>
      <c r="I172" s="65"/>
      <c r="J172" s="6">
        <v>135120662</v>
      </c>
      <c r="K172" s="65">
        <f>K173+K180</f>
        <v>500</v>
      </c>
      <c r="L172" s="10">
        <f>L173+L180</f>
        <v>0</v>
      </c>
    </row>
    <row r="173" spans="1:12" ht="157.5" hidden="1" outlineLevel="4">
      <c r="A173" s="37" t="s">
        <v>429</v>
      </c>
      <c r="B173" s="7" t="s">
        <v>401</v>
      </c>
      <c r="C173" s="7" t="s">
        <v>387</v>
      </c>
      <c r="D173" s="7" t="s">
        <v>430</v>
      </c>
      <c r="E173" s="7"/>
      <c r="F173" s="8"/>
      <c r="G173" s="8"/>
      <c r="H173" s="65">
        <f>H174+H177</f>
        <v>0</v>
      </c>
      <c r="I173" s="65"/>
      <c r="J173" s="6">
        <v>103870409</v>
      </c>
      <c r="K173" s="65">
        <f>K174+K177</f>
        <v>0</v>
      </c>
      <c r="L173" s="10">
        <f>L174+L177</f>
        <v>0</v>
      </c>
    </row>
    <row r="174" spans="1:12" ht="141.75" hidden="1" outlineLevel="5">
      <c r="A174" s="37" t="s">
        <v>431</v>
      </c>
      <c r="B174" s="7" t="s">
        <v>401</v>
      </c>
      <c r="C174" s="7" t="s">
        <v>387</v>
      </c>
      <c r="D174" s="7" t="s">
        <v>432</v>
      </c>
      <c r="E174" s="7"/>
      <c r="F174" s="8"/>
      <c r="G174" s="8"/>
      <c r="H174" s="65">
        <f aca="true" t="shared" si="27" ref="H174:L175">H175</f>
        <v>0</v>
      </c>
      <c r="I174" s="65">
        <f t="shared" si="27"/>
        <v>0</v>
      </c>
      <c r="J174" s="65">
        <f t="shared" si="27"/>
        <v>10800013</v>
      </c>
      <c r="K174" s="65">
        <f t="shared" si="27"/>
        <v>0</v>
      </c>
      <c r="L174" s="10">
        <f t="shared" si="27"/>
        <v>0</v>
      </c>
    </row>
    <row r="175" spans="1:12" ht="15.75" hidden="1" outlineLevel="5">
      <c r="A175" s="37" t="s">
        <v>241</v>
      </c>
      <c r="B175" s="7" t="s">
        <v>401</v>
      </c>
      <c r="C175" s="7" t="s">
        <v>387</v>
      </c>
      <c r="D175" s="7" t="s">
        <v>432</v>
      </c>
      <c r="E175" s="7" t="s">
        <v>242</v>
      </c>
      <c r="F175" s="8"/>
      <c r="G175" s="8"/>
      <c r="H175" s="65">
        <f t="shared" si="27"/>
        <v>0</v>
      </c>
      <c r="I175" s="65">
        <f t="shared" si="27"/>
        <v>0</v>
      </c>
      <c r="J175" s="65">
        <f t="shared" si="27"/>
        <v>10800013</v>
      </c>
      <c r="K175" s="65">
        <f t="shared" si="27"/>
        <v>0</v>
      </c>
      <c r="L175" s="10">
        <f t="shared" si="27"/>
        <v>0</v>
      </c>
    </row>
    <row r="176" spans="1:12" ht="94.5" hidden="1" outlineLevel="6">
      <c r="A176" s="37" t="s">
        <v>354</v>
      </c>
      <c r="B176" s="7" t="s">
        <v>401</v>
      </c>
      <c r="C176" s="7" t="s">
        <v>387</v>
      </c>
      <c r="D176" s="7" t="s">
        <v>432</v>
      </c>
      <c r="E176" s="7" t="s">
        <v>244</v>
      </c>
      <c r="F176" s="8"/>
      <c r="G176" s="8"/>
      <c r="H176" s="65">
        <v>0</v>
      </c>
      <c r="I176" s="65"/>
      <c r="J176" s="6">
        <v>10800013</v>
      </c>
      <c r="K176" s="65">
        <v>0</v>
      </c>
      <c r="L176" s="10">
        <v>0</v>
      </c>
    </row>
    <row r="177" spans="1:12" ht="141.75" hidden="1" outlineLevel="5">
      <c r="A177" s="37" t="s">
        <v>433</v>
      </c>
      <c r="B177" s="7" t="s">
        <v>401</v>
      </c>
      <c r="C177" s="7" t="s">
        <v>387</v>
      </c>
      <c r="D177" s="7" t="s">
        <v>434</v>
      </c>
      <c r="E177" s="7"/>
      <c r="F177" s="8"/>
      <c r="G177" s="8"/>
      <c r="H177" s="65">
        <f>H178</f>
        <v>0</v>
      </c>
      <c r="I177" s="65">
        <f aca="true" t="shared" si="28" ref="I177:L178">I178</f>
        <v>0</v>
      </c>
      <c r="J177" s="65">
        <f t="shared" si="28"/>
        <v>0</v>
      </c>
      <c r="K177" s="65">
        <f t="shared" si="28"/>
        <v>0</v>
      </c>
      <c r="L177" s="10">
        <f t="shared" si="28"/>
        <v>0</v>
      </c>
    </row>
    <row r="178" spans="1:12" ht="15.75" hidden="1" outlineLevel="6">
      <c r="A178" s="37" t="s">
        <v>355</v>
      </c>
      <c r="B178" s="7" t="s">
        <v>401</v>
      </c>
      <c r="C178" s="7" t="s">
        <v>387</v>
      </c>
      <c r="D178" s="7" t="s">
        <v>434</v>
      </c>
      <c r="E178" s="7" t="s">
        <v>317</v>
      </c>
      <c r="F178" s="8"/>
      <c r="G178" s="8"/>
      <c r="H178" s="65">
        <f>H179</f>
        <v>0</v>
      </c>
      <c r="I178" s="65">
        <f t="shared" si="28"/>
        <v>0</v>
      </c>
      <c r="J178" s="65">
        <f t="shared" si="28"/>
        <v>0</v>
      </c>
      <c r="K178" s="65">
        <f t="shared" si="28"/>
        <v>0</v>
      </c>
      <c r="L178" s="10">
        <f t="shared" si="28"/>
        <v>0</v>
      </c>
    </row>
    <row r="179" spans="1:12" ht="31.5" hidden="1" outlineLevel="6">
      <c r="A179" s="37" t="s">
        <v>319</v>
      </c>
      <c r="B179" s="7" t="s">
        <v>401</v>
      </c>
      <c r="C179" s="7" t="s">
        <v>387</v>
      </c>
      <c r="D179" s="7" t="s">
        <v>434</v>
      </c>
      <c r="E179" s="7" t="s">
        <v>318</v>
      </c>
      <c r="F179" s="8"/>
      <c r="G179" s="8"/>
      <c r="H179" s="65">
        <v>0</v>
      </c>
      <c r="I179" s="65"/>
      <c r="J179" s="6"/>
      <c r="K179" s="65">
        <v>0</v>
      </c>
      <c r="L179" s="10">
        <v>0</v>
      </c>
    </row>
    <row r="180" spans="1:12" ht="94.5" outlineLevel="4" collapsed="1">
      <c r="A180" s="37" t="s">
        <v>493</v>
      </c>
      <c r="B180" s="7" t="s">
        <v>401</v>
      </c>
      <c r="C180" s="7" t="s">
        <v>387</v>
      </c>
      <c r="D180" s="7" t="s">
        <v>435</v>
      </c>
      <c r="E180" s="7"/>
      <c r="F180" s="8"/>
      <c r="G180" s="8"/>
      <c r="H180" s="65">
        <f>H181+H184</f>
        <v>6000</v>
      </c>
      <c r="I180" s="65"/>
      <c r="J180" s="6">
        <v>31250253</v>
      </c>
      <c r="K180" s="65">
        <f>K181+K184</f>
        <v>500</v>
      </c>
      <c r="L180" s="10">
        <f>L181+L184</f>
        <v>0</v>
      </c>
    </row>
    <row r="181" spans="1:12" ht="63" outlineLevel="5">
      <c r="A181" s="37" t="s">
        <v>494</v>
      </c>
      <c r="B181" s="7" t="s">
        <v>401</v>
      </c>
      <c r="C181" s="7" t="s">
        <v>387</v>
      </c>
      <c r="D181" s="7" t="s">
        <v>436</v>
      </c>
      <c r="E181" s="7"/>
      <c r="F181" s="8"/>
      <c r="G181" s="8"/>
      <c r="H181" s="65">
        <f>H183</f>
        <v>1000</v>
      </c>
      <c r="I181" s="65"/>
      <c r="J181" s="6">
        <v>3450004</v>
      </c>
      <c r="K181" s="65">
        <f>K183</f>
        <v>500</v>
      </c>
      <c r="L181" s="10">
        <f>L183</f>
        <v>0</v>
      </c>
    </row>
    <row r="182" spans="1:12" ht="15.75" outlineLevel="5">
      <c r="A182" s="37" t="s">
        <v>241</v>
      </c>
      <c r="B182" s="7" t="s">
        <v>401</v>
      </c>
      <c r="C182" s="7" t="s">
        <v>387</v>
      </c>
      <c r="D182" s="7" t="s">
        <v>436</v>
      </c>
      <c r="E182" s="7" t="s">
        <v>242</v>
      </c>
      <c r="F182" s="8"/>
      <c r="G182" s="8"/>
      <c r="H182" s="65">
        <f>H183</f>
        <v>1000</v>
      </c>
      <c r="I182" s="65">
        <f>I183</f>
        <v>0</v>
      </c>
      <c r="J182" s="65">
        <f>J183</f>
        <v>3450004</v>
      </c>
      <c r="K182" s="65">
        <f>K183</f>
        <v>500</v>
      </c>
      <c r="L182" s="10">
        <f>L183</f>
        <v>0</v>
      </c>
    </row>
    <row r="183" spans="1:12" ht="110.25" outlineLevel="6">
      <c r="A183" s="37" t="s">
        <v>262</v>
      </c>
      <c r="B183" s="7" t="s">
        <v>401</v>
      </c>
      <c r="C183" s="7" t="s">
        <v>387</v>
      </c>
      <c r="D183" s="7" t="s">
        <v>436</v>
      </c>
      <c r="E183" s="7" t="s">
        <v>244</v>
      </c>
      <c r="F183" s="8"/>
      <c r="G183" s="8"/>
      <c r="H183" s="65">
        <v>1000</v>
      </c>
      <c r="I183" s="65"/>
      <c r="J183" s="6">
        <v>3450004</v>
      </c>
      <c r="K183" s="65">
        <v>500</v>
      </c>
      <c r="L183" s="10">
        <v>0</v>
      </c>
    </row>
    <row r="184" spans="1:12" ht="63" outlineLevel="5">
      <c r="A184" s="37" t="s">
        <v>0</v>
      </c>
      <c r="B184" s="7" t="s">
        <v>401</v>
      </c>
      <c r="C184" s="7" t="s">
        <v>387</v>
      </c>
      <c r="D184" s="7" t="s">
        <v>437</v>
      </c>
      <c r="E184" s="7"/>
      <c r="F184" s="8"/>
      <c r="G184" s="8"/>
      <c r="H184" s="65">
        <f>H185</f>
        <v>5000</v>
      </c>
      <c r="I184" s="65"/>
      <c r="J184" s="6">
        <v>27800249</v>
      </c>
      <c r="K184" s="65">
        <f>K185</f>
        <v>0</v>
      </c>
      <c r="L184" s="10">
        <f>L185</f>
        <v>0</v>
      </c>
    </row>
    <row r="185" spans="1:12" ht="15.75" outlineLevel="6">
      <c r="A185" s="37" t="s">
        <v>355</v>
      </c>
      <c r="B185" s="7" t="s">
        <v>401</v>
      </c>
      <c r="C185" s="7" t="s">
        <v>387</v>
      </c>
      <c r="D185" s="7" t="s">
        <v>437</v>
      </c>
      <c r="E185" s="7" t="s">
        <v>317</v>
      </c>
      <c r="F185" s="8"/>
      <c r="G185" s="8"/>
      <c r="H185" s="65">
        <f>H187</f>
        <v>5000</v>
      </c>
      <c r="I185" s="65">
        <f>I187</f>
        <v>0</v>
      </c>
      <c r="J185" s="65">
        <f>J187</f>
        <v>0</v>
      </c>
      <c r="K185" s="65">
        <f>K187</f>
        <v>0</v>
      </c>
      <c r="L185" s="10">
        <f>L187</f>
        <v>0</v>
      </c>
    </row>
    <row r="186" spans="1:12" ht="47.25" outlineLevel="6">
      <c r="A186" s="37" t="s">
        <v>325</v>
      </c>
      <c r="B186" s="7" t="s">
        <v>401</v>
      </c>
      <c r="C186" s="7" t="s">
        <v>387</v>
      </c>
      <c r="D186" s="7" t="s">
        <v>437</v>
      </c>
      <c r="E186" s="7" t="s">
        <v>324</v>
      </c>
      <c r="F186" s="8"/>
      <c r="G186" s="8"/>
      <c r="H186" s="65"/>
      <c r="I186" s="65"/>
      <c r="J186" s="65"/>
      <c r="K186" s="65"/>
      <c r="L186" s="10"/>
    </row>
    <row r="187" spans="1:12" ht="63" outlineLevel="6">
      <c r="A187" s="37" t="s">
        <v>323</v>
      </c>
      <c r="B187" s="7" t="s">
        <v>401</v>
      </c>
      <c r="C187" s="7" t="s">
        <v>387</v>
      </c>
      <c r="D187" s="7" t="s">
        <v>437</v>
      </c>
      <c r="E187" s="7" t="s">
        <v>322</v>
      </c>
      <c r="F187" s="8"/>
      <c r="G187" s="8"/>
      <c r="H187" s="65">
        <v>5000</v>
      </c>
      <c r="I187" s="65"/>
      <c r="J187" s="6"/>
      <c r="K187" s="65"/>
      <c r="L187" s="10"/>
    </row>
    <row r="188" spans="1:12" ht="47.25" outlineLevel="4">
      <c r="A188" s="37" t="s">
        <v>1</v>
      </c>
      <c r="B188" s="7" t="s">
        <v>401</v>
      </c>
      <c r="C188" s="7" t="s">
        <v>387</v>
      </c>
      <c r="D188" s="7" t="s">
        <v>438</v>
      </c>
      <c r="E188" s="7"/>
      <c r="F188" s="8"/>
      <c r="G188" s="8"/>
      <c r="H188" s="65">
        <f>H189</f>
        <v>74</v>
      </c>
      <c r="I188" s="65"/>
      <c r="J188" s="6">
        <v>300000</v>
      </c>
      <c r="K188" s="65">
        <f>K189</f>
        <v>74</v>
      </c>
      <c r="L188" s="10">
        <f>L189</f>
        <v>74</v>
      </c>
    </row>
    <row r="189" spans="1:12" ht="47.25" outlineLevel="5">
      <c r="A189" s="37" t="s">
        <v>1</v>
      </c>
      <c r="B189" s="7" t="s">
        <v>401</v>
      </c>
      <c r="C189" s="7" t="s">
        <v>387</v>
      </c>
      <c r="D189" s="7" t="s">
        <v>439</v>
      </c>
      <c r="E189" s="7"/>
      <c r="F189" s="8"/>
      <c r="G189" s="8"/>
      <c r="H189" s="65">
        <f>H191</f>
        <v>74</v>
      </c>
      <c r="I189" s="65"/>
      <c r="J189" s="6">
        <v>300000</v>
      </c>
      <c r="K189" s="65">
        <f>K191</f>
        <v>74</v>
      </c>
      <c r="L189" s="10">
        <f>L191</f>
        <v>74</v>
      </c>
    </row>
    <row r="190" spans="1:12" ht="15.75" outlineLevel="5">
      <c r="A190" s="37" t="s">
        <v>241</v>
      </c>
      <c r="B190" s="7" t="s">
        <v>401</v>
      </c>
      <c r="C190" s="7" t="s">
        <v>387</v>
      </c>
      <c r="D190" s="7" t="s">
        <v>439</v>
      </c>
      <c r="E190" s="7" t="s">
        <v>242</v>
      </c>
      <c r="F190" s="8"/>
      <c r="G190" s="8"/>
      <c r="H190" s="65">
        <f>H191</f>
        <v>74</v>
      </c>
      <c r="I190" s="65">
        <f>I191</f>
        <v>0</v>
      </c>
      <c r="J190" s="65">
        <f>J191</f>
        <v>300000</v>
      </c>
      <c r="K190" s="65">
        <f>K191</f>
        <v>74</v>
      </c>
      <c r="L190" s="10">
        <f>L191</f>
        <v>74</v>
      </c>
    </row>
    <row r="191" spans="1:12" ht="110.25" outlineLevel="6">
      <c r="A191" s="37" t="s">
        <v>262</v>
      </c>
      <c r="B191" s="7" t="s">
        <v>401</v>
      </c>
      <c r="C191" s="7" t="s">
        <v>387</v>
      </c>
      <c r="D191" s="7" t="s">
        <v>439</v>
      </c>
      <c r="E191" s="7" t="s">
        <v>244</v>
      </c>
      <c r="F191" s="8"/>
      <c r="G191" s="8"/>
      <c r="H191" s="65">
        <v>74</v>
      </c>
      <c r="I191" s="65"/>
      <c r="J191" s="6">
        <v>300000</v>
      </c>
      <c r="K191" s="65">
        <v>74</v>
      </c>
      <c r="L191" s="10">
        <v>74</v>
      </c>
    </row>
    <row r="192" spans="1:12" ht="15.75" hidden="1" outlineLevel="6">
      <c r="A192" s="37"/>
      <c r="B192" s="7"/>
      <c r="C192" s="7"/>
      <c r="D192" s="7"/>
      <c r="E192" s="7"/>
      <c r="F192" s="8"/>
      <c r="G192" s="8"/>
      <c r="H192" s="65"/>
      <c r="I192" s="65"/>
      <c r="J192" s="6"/>
      <c r="K192" s="65"/>
      <c r="L192" s="10"/>
    </row>
    <row r="193" spans="1:12" ht="15.75" hidden="1" outlineLevel="6">
      <c r="A193" s="37"/>
      <c r="B193" s="7"/>
      <c r="C193" s="7"/>
      <c r="D193" s="7"/>
      <c r="E193" s="7"/>
      <c r="F193" s="8"/>
      <c r="G193" s="8"/>
      <c r="H193" s="65"/>
      <c r="I193" s="65"/>
      <c r="J193" s="6"/>
      <c r="K193" s="65"/>
      <c r="L193" s="10"/>
    </row>
    <row r="194" spans="1:12" ht="15.75" hidden="1" outlineLevel="6">
      <c r="A194" s="37"/>
      <c r="B194" s="7"/>
      <c r="C194" s="7"/>
      <c r="D194" s="7"/>
      <c r="E194" s="7"/>
      <c r="F194" s="8"/>
      <c r="G194" s="8"/>
      <c r="H194" s="65"/>
      <c r="I194" s="65"/>
      <c r="J194" s="6"/>
      <c r="K194" s="65"/>
      <c r="L194" s="10"/>
    </row>
    <row r="195" spans="1:12" ht="15.75" outlineLevel="2" collapsed="1">
      <c r="A195" s="37" t="s">
        <v>2</v>
      </c>
      <c r="B195" s="1" t="s">
        <v>401</v>
      </c>
      <c r="C195" s="1" t="s">
        <v>415</v>
      </c>
      <c r="D195" s="1"/>
      <c r="E195" s="1"/>
      <c r="F195" s="2"/>
      <c r="G195" s="2"/>
      <c r="H195" s="64">
        <f aca="true" t="shared" si="29" ref="H195:L196">H196</f>
        <v>500</v>
      </c>
      <c r="I195" s="64">
        <f t="shared" si="29"/>
        <v>0</v>
      </c>
      <c r="J195" s="64">
        <f t="shared" si="29"/>
        <v>1300000</v>
      </c>
      <c r="K195" s="64">
        <f t="shared" si="29"/>
        <v>500</v>
      </c>
      <c r="L195" s="4">
        <f t="shared" si="29"/>
        <v>500</v>
      </c>
    </row>
    <row r="196" spans="1:12" ht="31.5" outlineLevel="3">
      <c r="A196" s="37" t="s">
        <v>371</v>
      </c>
      <c r="B196" s="7" t="s">
        <v>401</v>
      </c>
      <c r="C196" s="7" t="s">
        <v>415</v>
      </c>
      <c r="D196" s="7" t="s">
        <v>412</v>
      </c>
      <c r="E196" s="7"/>
      <c r="F196" s="8"/>
      <c r="G196" s="8"/>
      <c r="H196" s="65">
        <f t="shared" si="29"/>
        <v>500</v>
      </c>
      <c r="I196" s="65">
        <f t="shared" si="29"/>
        <v>0</v>
      </c>
      <c r="J196" s="65">
        <f t="shared" si="29"/>
        <v>1300000</v>
      </c>
      <c r="K196" s="65">
        <f t="shared" si="29"/>
        <v>500</v>
      </c>
      <c r="L196" s="10">
        <f t="shared" si="29"/>
        <v>500</v>
      </c>
    </row>
    <row r="197" spans="1:12" ht="78.75" outlineLevel="5">
      <c r="A197" s="37" t="s">
        <v>171</v>
      </c>
      <c r="B197" s="7" t="s">
        <v>401</v>
      </c>
      <c r="C197" s="7" t="s">
        <v>415</v>
      </c>
      <c r="D197" s="7" t="s">
        <v>326</v>
      </c>
      <c r="E197" s="7"/>
      <c r="F197" s="8"/>
      <c r="G197" s="8"/>
      <c r="H197" s="65">
        <f>H200</f>
        <v>500</v>
      </c>
      <c r="I197" s="65"/>
      <c r="J197" s="6">
        <v>1300000</v>
      </c>
      <c r="K197" s="65">
        <f>K200</f>
        <v>500</v>
      </c>
      <c r="L197" s="10">
        <f>L200</f>
        <v>500</v>
      </c>
    </row>
    <row r="198" spans="1:12" ht="15.75" outlineLevel="5">
      <c r="A198" s="37" t="s">
        <v>320</v>
      </c>
      <c r="B198" s="7" t="s">
        <v>401</v>
      </c>
      <c r="C198" s="7" t="s">
        <v>415</v>
      </c>
      <c r="D198" s="7" t="s">
        <v>326</v>
      </c>
      <c r="E198" s="7" t="s">
        <v>317</v>
      </c>
      <c r="F198" s="8"/>
      <c r="G198" s="8"/>
      <c r="H198" s="65">
        <f aca="true" t="shared" si="30" ref="H198:L199">H199</f>
        <v>500</v>
      </c>
      <c r="I198" s="65">
        <f t="shared" si="30"/>
        <v>0</v>
      </c>
      <c r="J198" s="65">
        <f t="shared" si="30"/>
        <v>1300000</v>
      </c>
      <c r="K198" s="65">
        <f t="shared" si="30"/>
        <v>500</v>
      </c>
      <c r="L198" s="10">
        <f t="shared" si="30"/>
        <v>500</v>
      </c>
    </row>
    <row r="199" spans="1:12" ht="63" outlineLevel="5">
      <c r="A199" s="37" t="s">
        <v>341</v>
      </c>
      <c r="B199" s="7" t="s">
        <v>401</v>
      </c>
      <c r="C199" s="7" t="s">
        <v>415</v>
      </c>
      <c r="D199" s="7" t="s">
        <v>326</v>
      </c>
      <c r="E199" s="7" t="s">
        <v>342</v>
      </c>
      <c r="F199" s="8"/>
      <c r="G199" s="8"/>
      <c r="H199" s="65">
        <f t="shared" si="30"/>
        <v>500</v>
      </c>
      <c r="I199" s="65">
        <f t="shared" si="30"/>
        <v>0</v>
      </c>
      <c r="J199" s="65">
        <f t="shared" si="30"/>
        <v>1300000</v>
      </c>
      <c r="K199" s="65">
        <f t="shared" si="30"/>
        <v>500</v>
      </c>
      <c r="L199" s="10">
        <f t="shared" si="30"/>
        <v>500</v>
      </c>
    </row>
    <row r="200" spans="1:12" ht="126" outlineLevel="6">
      <c r="A200" s="37" t="s">
        <v>172</v>
      </c>
      <c r="B200" s="7" t="s">
        <v>401</v>
      </c>
      <c r="C200" s="7" t="s">
        <v>415</v>
      </c>
      <c r="D200" s="7" t="s">
        <v>326</v>
      </c>
      <c r="E200" s="7" t="s">
        <v>321</v>
      </c>
      <c r="F200" s="8"/>
      <c r="G200" s="8"/>
      <c r="H200" s="65">
        <v>500</v>
      </c>
      <c r="I200" s="65"/>
      <c r="J200" s="6">
        <v>1300000</v>
      </c>
      <c r="K200" s="65">
        <v>500</v>
      </c>
      <c r="L200" s="10">
        <v>500</v>
      </c>
    </row>
    <row r="201" spans="1:12" ht="15.75" outlineLevel="2">
      <c r="A201" s="37" t="s">
        <v>3</v>
      </c>
      <c r="B201" s="1" t="s">
        <v>401</v>
      </c>
      <c r="C201" s="1" t="s">
        <v>391</v>
      </c>
      <c r="D201" s="1"/>
      <c r="E201" s="1"/>
      <c r="F201" s="2" t="e">
        <f>#REF!+F202+F207+F210+F231</f>
        <v>#REF!</v>
      </c>
      <c r="G201" s="2" t="e">
        <f>#REF!+G202+G207+G210+G231</f>
        <v>#REF!</v>
      </c>
      <c r="H201" s="64">
        <f>H202+H207+H210+H231</f>
        <v>35141.5</v>
      </c>
      <c r="I201" s="64">
        <f>I202+I207+I210+I231</f>
        <v>0</v>
      </c>
      <c r="J201" s="64">
        <f>J202+J207+J210+J231</f>
        <v>119740637.34</v>
      </c>
      <c r="K201" s="64">
        <f>K202+K207+K210+K231</f>
        <v>18784.899999999998</v>
      </c>
      <c r="L201" s="4">
        <f>L202+L207+L210+L231</f>
        <v>22248.1</v>
      </c>
    </row>
    <row r="202" spans="1:12" ht="63" hidden="1" outlineLevel="3">
      <c r="A202" s="37" t="s">
        <v>120</v>
      </c>
      <c r="B202" s="7" t="s">
        <v>401</v>
      </c>
      <c r="C202" s="7" t="s">
        <v>391</v>
      </c>
      <c r="D202" s="7" t="s">
        <v>121</v>
      </c>
      <c r="E202" s="7"/>
      <c r="F202" s="8"/>
      <c r="G202" s="8"/>
      <c r="H202" s="65">
        <f>H203</f>
        <v>0</v>
      </c>
      <c r="I202" s="65"/>
      <c r="J202" s="6">
        <v>3000000</v>
      </c>
      <c r="K202" s="65">
        <f>K203</f>
        <v>0</v>
      </c>
      <c r="L202" s="10">
        <f>L203</f>
        <v>0</v>
      </c>
    </row>
    <row r="203" spans="1:12" ht="63" hidden="1" outlineLevel="4">
      <c r="A203" s="37" t="s">
        <v>122</v>
      </c>
      <c r="B203" s="7" t="s">
        <v>401</v>
      </c>
      <c r="C203" s="7" t="s">
        <v>391</v>
      </c>
      <c r="D203" s="7" t="s">
        <v>123</v>
      </c>
      <c r="E203" s="7"/>
      <c r="F203" s="8"/>
      <c r="G203" s="8"/>
      <c r="H203" s="65">
        <f>H204</f>
        <v>0</v>
      </c>
      <c r="I203" s="65"/>
      <c r="J203" s="6">
        <v>3000000</v>
      </c>
      <c r="K203" s="65">
        <f>K204</f>
        <v>0</v>
      </c>
      <c r="L203" s="10">
        <f>L204</f>
        <v>0</v>
      </c>
    </row>
    <row r="204" spans="1:12" ht="47.25" hidden="1" outlineLevel="5">
      <c r="A204" s="37" t="s">
        <v>124</v>
      </c>
      <c r="B204" s="7" t="s">
        <v>401</v>
      </c>
      <c r="C204" s="7" t="s">
        <v>391</v>
      </c>
      <c r="D204" s="7" t="s">
        <v>125</v>
      </c>
      <c r="E204" s="7"/>
      <c r="F204" s="8"/>
      <c r="G204" s="8"/>
      <c r="H204" s="65">
        <f>H206</f>
        <v>0</v>
      </c>
      <c r="I204" s="65"/>
      <c r="J204" s="6">
        <v>3000000</v>
      </c>
      <c r="K204" s="65">
        <f>K206</f>
        <v>0</v>
      </c>
      <c r="L204" s="10">
        <f>L206</f>
        <v>0</v>
      </c>
    </row>
    <row r="205" spans="1:12" ht="15.75" hidden="1" outlineLevel="5">
      <c r="A205" s="37"/>
      <c r="B205" s="7"/>
      <c r="C205" s="7"/>
      <c r="D205" s="7"/>
      <c r="E205" s="7"/>
      <c r="F205" s="8"/>
      <c r="G205" s="8"/>
      <c r="H205" s="65"/>
      <c r="I205" s="65"/>
      <c r="J205" s="6"/>
      <c r="K205" s="65"/>
      <c r="L205" s="10"/>
    </row>
    <row r="206" spans="1:12" ht="141.75" hidden="1" outlineLevel="6">
      <c r="A206" s="37" t="s">
        <v>450</v>
      </c>
      <c r="B206" s="7" t="s">
        <v>401</v>
      </c>
      <c r="C206" s="7" t="s">
        <v>391</v>
      </c>
      <c r="D206" s="7" t="s">
        <v>125</v>
      </c>
      <c r="E206" s="7" t="s">
        <v>356</v>
      </c>
      <c r="F206" s="8"/>
      <c r="G206" s="8"/>
      <c r="H206" s="65">
        <v>0</v>
      </c>
      <c r="I206" s="65"/>
      <c r="J206" s="6">
        <v>3000000</v>
      </c>
      <c r="K206" s="65">
        <v>0</v>
      </c>
      <c r="L206" s="10">
        <v>0</v>
      </c>
    </row>
    <row r="207" spans="1:12" ht="47.25" hidden="1" outlineLevel="3">
      <c r="A207" s="37" t="s">
        <v>126</v>
      </c>
      <c r="B207" s="7" t="s">
        <v>401</v>
      </c>
      <c r="C207" s="7" t="s">
        <v>391</v>
      </c>
      <c r="D207" s="7" t="s">
        <v>127</v>
      </c>
      <c r="E207" s="7"/>
      <c r="F207" s="8"/>
      <c r="G207" s="8"/>
      <c r="H207" s="65">
        <f>H208</f>
        <v>0</v>
      </c>
      <c r="I207" s="65"/>
      <c r="J207" s="6">
        <v>177000</v>
      </c>
      <c r="K207" s="65">
        <f>K208</f>
        <v>0</v>
      </c>
      <c r="L207" s="10">
        <f>L208</f>
        <v>0</v>
      </c>
    </row>
    <row r="208" spans="1:12" ht="31.5" hidden="1" outlineLevel="4">
      <c r="A208" s="37" t="s">
        <v>128</v>
      </c>
      <c r="B208" s="7" t="s">
        <v>401</v>
      </c>
      <c r="C208" s="7" t="s">
        <v>391</v>
      </c>
      <c r="D208" s="7" t="s">
        <v>129</v>
      </c>
      <c r="E208" s="7"/>
      <c r="F208" s="8"/>
      <c r="G208" s="8"/>
      <c r="H208" s="65">
        <f>H209</f>
        <v>0</v>
      </c>
      <c r="I208" s="65"/>
      <c r="J208" s="6">
        <v>177000</v>
      </c>
      <c r="K208" s="65">
        <f>K209</f>
        <v>0</v>
      </c>
      <c r="L208" s="10">
        <f>L209</f>
        <v>0</v>
      </c>
    </row>
    <row r="209" spans="1:12" ht="94.5" hidden="1" outlineLevel="6">
      <c r="A209" s="37" t="s">
        <v>243</v>
      </c>
      <c r="B209" s="7" t="s">
        <v>401</v>
      </c>
      <c r="C209" s="7" t="s">
        <v>391</v>
      </c>
      <c r="D209" s="7" t="s">
        <v>129</v>
      </c>
      <c r="E209" s="7" t="s">
        <v>244</v>
      </c>
      <c r="F209" s="8"/>
      <c r="G209" s="8"/>
      <c r="H209" s="65">
        <v>0</v>
      </c>
      <c r="I209" s="65"/>
      <c r="J209" s="6">
        <v>177000</v>
      </c>
      <c r="K209" s="65">
        <v>0</v>
      </c>
      <c r="L209" s="10">
        <v>0</v>
      </c>
    </row>
    <row r="210" spans="1:12" ht="15.75" outlineLevel="3" collapsed="1">
      <c r="A210" s="37" t="s">
        <v>3</v>
      </c>
      <c r="B210" s="7" t="s">
        <v>401</v>
      </c>
      <c r="C210" s="7" t="s">
        <v>391</v>
      </c>
      <c r="D210" s="7" t="s">
        <v>130</v>
      </c>
      <c r="E210" s="7"/>
      <c r="F210" s="8" t="e">
        <f>F211+F214+F225+#REF!+F228</f>
        <v>#REF!</v>
      </c>
      <c r="G210" s="8" t="e">
        <f>G211+G214+G225+#REF!+G228</f>
        <v>#REF!</v>
      </c>
      <c r="H210" s="65">
        <f>H211+H214+H225+H228</f>
        <v>33123.5</v>
      </c>
      <c r="I210" s="65">
        <f>I211+I214+I225+I228</f>
        <v>0</v>
      </c>
      <c r="J210" s="65">
        <f>J211+J214+J225+J228</f>
        <v>40227568.69</v>
      </c>
      <c r="K210" s="65">
        <f>K211+K214+K225+K228</f>
        <v>18784.899999999998</v>
      </c>
      <c r="L210" s="10">
        <f>L211+L214+L225+L228</f>
        <v>22248.1</v>
      </c>
    </row>
    <row r="211" spans="1:12" ht="15.75" outlineLevel="4">
      <c r="A211" s="37" t="s">
        <v>4</v>
      </c>
      <c r="B211" s="7" t="s">
        <v>401</v>
      </c>
      <c r="C211" s="7" t="s">
        <v>391</v>
      </c>
      <c r="D211" s="7" t="s">
        <v>131</v>
      </c>
      <c r="E211" s="7"/>
      <c r="F211" s="8"/>
      <c r="G211" s="8">
        <f>G213</f>
        <v>-702.96</v>
      </c>
      <c r="H211" s="65">
        <f>H213</f>
        <v>12070</v>
      </c>
      <c r="I211" s="65"/>
      <c r="J211" s="6">
        <v>10500000</v>
      </c>
      <c r="K211" s="65">
        <f>K213</f>
        <v>9740</v>
      </c>
      <c r="L211" s="10">
        <f>L213</f>
        <v>12320</v>
      </c>
    </row>
    <row r="212" spans="1:12" ht="15.75" outlineLevel="4">
      <c r="A212" s="37" t="s">
        <v>241</v>
      </c>
      <c r="B212" s="7" t="s">
        <v>401</v>
      </c>
      <c r="C212" s="7" t="s">
        <v>391</v>
      </c>
      <c r="D212" s="7" t="s">
        <v>131</v>
      </c>
      <c r="E212" s="7" t="s">
        <v>242</v>
      </c>
      <c r="F212" s="8"/>
      <c r="G212" s="8"/>
      <c r="H212" s="65">
        <f>H213</f>
        <v>12070</v>
      </c>
      <c r="I212" s="65">
        <f>I213</f>
        <v>0</v>
      </c>
      <c r="J212" s="65">
        <f>J213</f>
        <v>10500000</v>
      </c>
      <c r="K212" s="65">
        <f>K213</f>
        <v>9740</v>
      </c>
      <c r="L212" s="10">
        <f>L213</f>
        <v>12320</v>
      </c>
    </row>
    <row r="213" spans="1:12" ht="110.25" outlineLevel="6">
      <c r="A213" s="37" t="s">
        <v>262</v>
      </c>
      <c r="B213" s="7" t="s">
        <v>401</v>
      </c>
      <c r="C213" s="7" t="s">
        <v>391</v>
      </c>
      <c r="D213" s="7" t="s">
        <v>131</v>
      </c>
      <c r="E213" s="7" t="s">
        <v>244</v>
      </c>
      <c r="F213" s="8"/>
      <c r="G213" s="8">
        <v>-702.96</v>
      </c>
      <c r="H213" s="65">
        <v>12070</v>
      </c>
      <c r="I213" s="65"/>
      <c r="J213" s="6">
        <v>10500000</v>
      </c>
      <c r="K213" s="65">
        <v>9740</v>
      </c>
      <c r="L213" s="10">
        <v>12320</v>
      </c>
    </row>
    <row r="214" spans="1:12" ht="94.5" outlineLevel="4">
      <c r="A214" s="37" t="s">
        <v>5</v>
      </c>
      <c r="B214" s="7" t="s">
        <v>401</v>
      </c>
      <c r="C214" s="7" t="s">
        <v>391</v>
      </c>
      <c r="D214" s="7" t="s">
        <v>132</v>
      </c>
      <c r="E214" s="7"/>
      <c r="F214" s="8">
        <f>F216+F217+F221</f>
        <v>7500</v>
      </c>
      <c r="G214" s="8">
        <f>G216+G217+G221</f>
        <v>-23309.665</v>
      </c>
      <c r="H214" s="65">
        <f>H216+H222</f>
        <v>18217.2</v>
      </c>
      <c r="I214" s="65">
        <f>I216+I222</f>
        <v>0</v>
      </c>
      <c r="J214" s="65">
        <f>J216+J222</f>
        <v>27755324.69</v>
      </c>
      <c r="K214" s="65">
        <f>K216+K222</f>
        <v>6757.1</v>
      </c>
      <c r="L214" s="10">
        <f>L216+L222</f>
        <v>7640.3</v>
      </c>
    </row>
    <row r="215" spans="1:12" ht="15.75" outlineLevel="4">
      <c r="A215" s="37" t="s">
        <v>241</v>
      </c>
      <c r="B215" s="7" t="s">
        <v>401</v>
      </c>
      <c r="C215" s="7" t="s">
        <v>391</v>
      </c>
      <c r="D215" s="7" t="s">
        <v>132</v>
      </c>
      <c r="E215" s="7" t="s">
        <v>242</v>
      </c>
      <c r="F215" s="8"/>
      <c r="G215" s="8"/>
      <c r="H215" s="65">
        <f>H216</f>
        <v>15705.7</v>
      </c>
      <c r="I215" s="65">
        <f>I216</f>
        <v>0</v>
      </c>
      <c r="J215" s="65">
        <f>J216</f>
        <v>27755324.69</v>
      </c>
      <c r="K215" s="65">
        <f>K216</f>
        <v>6757.1</v>
      </c>
      <c r="L215" s="10">
        <f>L216</f>
        <v>7640.3</v>
      </c>
    </row>
    <row r="216" spans="1:12" ht="110.25" outlineLevel="6">
      <c r="A216" s="37" t="s">
        <v>262</v>
      </c>
      <c r="B216" s="7" t="s">
        <v>401</v>
      </c>
      <c r="C216" s="7" t="s">
        <v>391</v>
      </c>
      <c r="D216" s="7" t="s">
        <v>132</v>
      </c>
      <c r="E216" s="7" t="s">
        <v>244</v>
      </c>
      <c r="F216" s="8"/>
      <c r="G216" s="8">
        <v>-19160.624</v>
      </c>
      <c r="H216" s="65">
        <v>15705.7</v>
      </c>
      <c r="I216" s="65"/>
      <c r="J216" s="6">
        <v>27755324.69</v>
      </c>
      <c r="K216" s="65">
        <v>6757.1</v>
      </c>
      <c r="L216" s="10">
        <v>7640.3</v>
      </c>
    </row>
    <row r="217" spans="1:12" ht="47.25" hidden="1" outlineLevel="6">
      <c r="A217" s="37" t="s">
        <v>192</v>
      </c>
      <c r="B217" s="7" t="s">
        <v>401</v>
      </c>
      <c r="C217" s="7" t="s">
        <v>391</v>
      </c>
      <c r="D217" s="7" t="s">
        <v>132</v>
      </c>
      <c r="E217" s="7" t="s">
        <v>201</v>
      </c>
      <c r="F217" s="8"/>
      <c r="G217" s="8">
        <v>-4149.041</v>
      </c>
      <c r="H217" s="65">
        <v>0</v>
      </c>
      <c r="I217" s="65"/>
      <c r="J217" s="6">
        <v>3794607.5</v>
      </c>
      <c r="K217" s="65">
        <v>0</v>
      </c>
      <c r="L217" s="10">
        <v>0</v>
      </c>
    </row>
    <row r="218" spans="1:12" ht="47.25" hidden="1" outlineLevel="6">
      <c r="A218" s="37" t="s">
        <v>377</v>
      </c>
      <c r="B218" s="7"/>
      <c r="C218" s="7"/>
      <c r="D218" s="7"/>
      <c r="E218" s="7" t="s">
        <v>202</v>
      </c>
      <c r="F218" s="8"/>
      <c r="G218" s="8"/>
      <c r="H218" s="65"/>
      <c r="I218" s="65"/>
      <c r="J218" s="6"/>
      <c r="K218" s="65"/>
      <c r="L218" s="10"/>
    </row>
    <row r="219" spans="1:12" ht="31.5" hidden="1" outlineLevel="5" collapsed="1">
      <c r="A219" s="37" t="s">
        <v>337</v>
      </c>
      <c r="B219" s="7" t="s">
        <v>401</v>
      </c>
      <c r="C219" s="7" t="s">
        <v>391</v>
      </c>
      <c r="D219" s="7" t="s">
        <v>339</v>
      </c>
      <c r="E219" s="7"/>
      <c r="F219" s="8" t="str">
        <f>F221</f>
        <v>7500</v>
      </c>
      <c r="G219" s="8">
        <f>G221</f>
        <v>0</v>
      </c>
      <c r="H219" s="65">
        <f>H221</f>
        <v>0</v>
      </c>
      <c r="I219" s="65"/>
      <c r="J219" s="6">
        <v>7500000</v>
      </c>
      <c r="K219" s="65">
        <f>K221</f>
        <v>0</v>
      </c>
      <c r="L219" s="10">
        <f>L221</f>
        <v>0</v>
      </c>
    </row>
    <row r="220" spans="1:12" ht="15.75" hidden="1" outlineLevel="5">
      <c r="A220" s="37" t="s">
        <v>241</v>
      </c>
      <c r="B220" s="7" t="s">
        <v>401</v>
      </c>
      <c r="C220" s="7" t="s">
        <v>391</v>
      </c>
      <c r="D220" s="7" t="s">
        <v>339</v>
      </c>
      <c r="E220" s="7" t="s">
        <v>242</v>
      </c>
      <c r="F220" s="8"/>
      <c r="G220" s="8"/>
      <c r="H220" s="65">
        <f>H221</f>
        <v>0</v>
      </c>
      <c r="I220" s="65">
        <f>I221</f>
        <v>0</v>
      </c>
      <c r="J220" s="65">
        <f>J221</f>
        <v>7500000</v>
      </c>
      <c r="K220" s="65">
        <f>K221</f>
        <v>0</v>
      </c>
      <c r="L220" s="10">
        <f>L221</f>
        <v>0</v>
      </c>
    </row>
    <row r="221" spans="1:12" ht="94.5" hidden="1" outlineLevel="6">
      <c r="A221" s="37" t="s">
        <v>354</v>
      </c>
      <c r="B221" s="7" t="s">
        <v>401</v>
      </c>
      <c r="C221" s="7" t="s">
        <v>391</v>
      </c>
      <c r="D221" s="7" t="s">
        <v>339</v>
      </c>
      <c r="E221" s="7" t="s">
        <v>244</v>
      </c>
      <c r="F221" s="8" t="s">
        <v>330</v>
      </c>
      <c r="G221" s="8">
        <v>0</v>
      </c>
      <c r="H221" s="65">
        <v>0</v>
      </c>
      <c r="I221" s="65"/>
      <c r="J221" s="6">
        <v>7500000</v>
      </c>
      <c r="K221" s="65">
        <v>0</v>
      </c>
      <c r="L221" s="10">
        <v>0</v>
      </c>
    </row>
    <row r="222" spans="1:12" ht="31.5" hidden="1" outlineLevel="6">
      <c r="A222" s="39" t="s">
        <v>259</v>
      </c>
      <c r="B222" s="7" t="s">
        <v>401</v>
      </c>
      <c r="C222" s="7" t="s">
        <v>391</v>
      </c>
      <c r="D222" s="7" t="s">
        <v>132</v>
      </c>
      <c r="E222" s="7" t="s">
        <v>315</v>
      </c>
      <c r="F222" s="8"/>
      <c r="G222" s="8"/>
      <c r="H222" s="65">
        <f>H223</f>
        <v>2511.5</v>
      </c>
      <c r="I222" s="65"/>
      <c r="J222" s="6"/>
      <c r="K222" s="65"/>
      <c r="L222" s="10"/>
    </row>
    <row r="223" spans="1:12" ht="31.5" hidden="1" outlineLevel="6">
      <c r="A223" s="39" t="s">
        <v>260</v>
      </c>
      <c r="B223" s="7" t="s">
        <v>401</v>
      </c>
      <c r="C223" s="7" t="s">
        <v>391</v>
      </c>
      <c r="D223" s="7" t="s">
        <v>132</v>
      </c>
      <c r="E223" s="7" t="s">
        <v>201</v>
      </c>
      <c r="F223" s="8"/>
      <c r="G223" s="8"/>
      <c r="H223" s="65">
        <f>H224</f>
        <v>2511.5</v>
      </c>
      <c r="I223" s="65"/>
      <c r="J223" s="6"/>
      <c r="K223" s="65"/>
      <c r="L223" s="10"/>
    </row>
    <row r="224" spans="1:12" ht="31.5" hidden="1" outlineLevel="6">
      <c r="A224" s="39" t="s">
        <v>261</v>
      </c>
      <c r="B224" s="7" t="s">
        <v>401</v>
      </c>
      <c r="C224" s="7" t="s">
        <v>391</v>
      </c>
      <c r="D224" s="7" t="s">
        <v>132</v>
      </c>
      <c r="E224" s="7" t="s">
        <v>202</v>
      </c>
      <c r="F224" s="8"/>
      <c r="G224" s="8"/>
      <c r="H224" s="65">
        <v>2511.5</v>
      </c>
      <c r="I224" s="65"/>
      <c r="J224" s="6"/>
      <c r="K224" s="65"/>
      <c r="L224" s="10"/>
    </row>
    <row r="225" spans="1:12" ht="15.75" outlineLevel="4" collapsed="1">
      <c r="A225" s="37" t="s">
        <v>6</v>
      </c>
      <c r="B225" s="7" t="s">
        <v>401</v>
      </c>
      <c r="C225" s="7" t="s">
        <v>391</v>
      </c>
      <c r="D225" s="7" t="s">
        <v>133</v>
      </c>
      <c r="E225" s="7"/>
      <c r="F225" s="8"/>
      <c r="G225" s="8"/>
      <c r="H225" s="65">
        <f>H227</f>
        <v>2441</v>
      </c>
      <c r="I225" s="65"/>
      <c r="J225" s="6">
        <v>1542244</v>
      </c>
      <c r="K225" s="65">
        <f>K227</f>
        <v>1857.8</v>
      </c>
      <c r="L225" s="10">
        <f>L227</f>
        <v>1857.8</v>
      </c>
    </row>
    <row r="226" spans="1:12" ht="15.75" outlineLevel="4">
      <c r="A226" s="37" t="s">
        <v>241</v>
      </c>
      <c r="B226" s="7" t="s">
        <v>401</v>
      </c>
      <c r="C226" s="7" t="s">
        <v>391</v>
      </c>
      <c r="D226" s="7" t="s">
        <v>133</v>
      </c>
      <c r="E226" s="7" t="s">
        <v>242</v>
      </c>
      <c r="F226" s="8"/>
      <c r="G226" s="8"/>
      <c r="H226" s="65">
        <f>H227</f>
        <v>2441</v>
      </c>
      <c r="I226" s="65">
        <f>I227</f>
        <v>0</v>
      </c>
      <c r="J226" s="65">
        <f>J227</f>
        <v>1542244</v>
      </c>
      <c r="K226" s="65">
        <f>K227</f>
        <v>1857.8</v>
      </c>
      <c r="L226" s="10">
        <f>L227</f>
        <v>1857.8</v>
      </c>
    </row>
    <row r="227" spans="1:12" ht="110.25" outlineLevel="6">
      <c r="A227" s="37" t="s">
        <v>262</v>
      </c>
      <c r="B227" s="7" t="s">
        <v>401</v>
      </c>
      <c r="C227" s="7" t="s">
        <v>391</v>
      </c>
      <c r="D227" s="7" t="s">
        <v>133</v>
      </c>
      <c r="E227" s="7" t="s">
        <v>244</v>
      </c>
      <c r="F227" s="8"/>
      <c r="G227" s="8"/>
      <c r="H227" s="65">
        <v>2441</v>
      </c>
      <c r="I227" s="65"/>
      <c r="J227" s="6">
        <v>1542244</v>
      </c>
      <c r="K227" s="65">
        <v>1857.8</v>
      </c>
      <c r="L227" s="10">
        <v>1857.8</v>
      </c>
    </row>
    <row r="228" spans="1:12" ht="47.25" outlineLevel="4">
      <c r="A228" s="37" t="s">
        <v>7</v>
      </c>
      <c r="B228" s="7" t="s">
        <v>401</v>
      </c>
      <c r="C228" s="7" t="s">
        <v>391</v>
      </c>
      <c r="D228" s="7" t="s">
        <v>134</v>
      </c>
      <c r="E228" s="7"/>
      <c r="F228" s="8"/>
      <c r="G228" s="8"/>
      <c r="H228" s="65">
        <f>H230</f>
        <v>395.3</v>
      </c>
      <c r="I228" s="65"/>
      <c r="J228" s="6">
        <v>430000</v>
      </c>
      <c r="K228" s="65">
        <f>K230</f>
        <v>430</v>
      </c>
      <c r="L228" s="10">
        <f>L230</f>
        <v>430</v>
      </c>
    </row>
    <row r="229" spans="1:12" ht="15.75" outlineLevel="4">
      <c r="A229" s="37" t="s">
        <v>241</v>
      </c>
      <c r="B229" s="7" t="s">
        <v>401</v>
      </c>
      <c r="C229" s="7" t="s">
        <v>391</v>
      </c>
      <c r="D229" s="7" t="s">
        <v>134</v>
      </c>
      <c r="E229" s="7" t="s">
        <v>242</v>
      </c>
      <c r="F229" s="8"/>
      <c r="G229" s="8"/>
      <c r="H229" s="65">
        <f>H230</f>
        <v>395.3</v>
      </c>
      <c r="I229" s="65">
        <f>I230</f>
        <v>0</v>
      </c>
      <c r="J229" s="65">
        <f>J230</f>
        <v>430000</v>
      </c>
      <c r="K229" s="65">
        <f>K230</f>
        <v>430</v>
      </c>
      <c r="L229" s="10">
        <f>L230</f>
        <v>430</v>
      </c>
    </row>
    <row r="230" spans="1:12" ht="110.25" outlineLevel="6">
      <c r="A230" s="37" t="s">
        <v>262</v>
      </c>
      <c r="B230" s="7" t="s">
        <v>401</v>
      </c>
      <c r="C230" s="7" t="s">
        <v>391</v>
      </c>
      <c r="D230" s="7" t="s">
        <v>134</v>
      </c>
      <c r="E230" s="7" t="s">
        <v>244</v>
      </c>
      <c r="F230" s="8"/>
      <c r="G230" s="8"/>
      <c r="H230" s="65">
        <v>395.3</v>
      </c>
      <c r="I230" s="65"/>
      <c r="J230" s="6">
        <v>430000</v>
      </c>
      <c r="K230" s="65">
        <v>430</v>
      </c>
      <c r="L230" s="10">
        <v>430</v>
      </c>
    </row>
    <row r="231" spans="1:12" ht="31.5" hidden="1" outlineLevel="3">
      <c r="A231" s="37" t="s">
        <v>371</v>
      </c>
      <c r="B231" s="7" t="s">
        <v>401</v>
      </c>
      <c r="C231" s="7" t="s">
        <v>391</v>
      </c>
      <c r="D231" s="7" t="s">
        <v>412</v>
      </c>
      <c r="E231" s="7"/>
      <c r="F231" s="8"/>
      <c r="G231" s="8">
        <f>G232+G234+G237</f>
        <v>24012.625</v>
      </c>
      <c r="H231" s="65">
        <f>H232+H234+H237</f>
        <v>2018</v>
      </c>
      <c r="I231" s="65"/>
      <c r="J231" s="6">
        <v>76336068.65</v>
      </c>
      <c r="K231" s="65">
        <f>K232+K234+K237</f>
        <v>0</v>
      </c>
      <c r="L231" s="10">
        <f>L232+L234+L237</f>
        <v>0</v>
      </c>
    </row>
    <row r="232" spans="1:12" ht="63" hidden="1" outlineLevel="5">
      <c r="A232" s="37" t="s">
        <v>440</v>
      </c>
      <c r="B232" s="7" t="s">
        <v>401</v>
      </c>
      <c r="C232" s="7" t="s">
        <v>391</v>
      </c>
      <c r="D232" s="7" t="s">
        <v>441</v>
      </c>
      <c r="E232" s="7"/>
      <c r="F232" s="8"/>
      <c r="G232" s="8">
        <f>G233</f>
        <v>-69700.511</v>
      </c>
      <c r="H232" s="65">
        <f>H233</f>
        <v>0</v>
      </c>
      <c r="I232" s="65"/>
      <c r="J232" s="6">
        <v>71729208.65</v>
      </c>
      <c r="K232" s="65">
        <f>K233</f>
        <v>0</v>
      </c>
      <c r="L232" s="10">
        <f>L233</f>
        <v>0</v>
      </c>
    </row>
    <row r="233" spans="1:12" ht="94.5" hidden="1" outlineLevel="6">
      <c r="A233" s="37" t="s">
        <v>243</v>
      </c>
      <c r="B233" s="7" t="s">
        <v>401</v>
      </c>
      <c r="C233" s="7" t="s">
        <v>391</v>
      </c>
      <c r="D233" s="7" t="s">
        <v>441</v>
      </c>
      <c r="E233" s="7" t="s">
        <v>244</v>
      </c>
      <c r="F233" s="8"/>
      <c r="G233" s="8">
        <v>-69700.511</v>
      </c>
      <c r="H233" s="65">
        <v>0</v>
      </c>
      <c r="I233" s="65"/>
      <c r="J233" s="6">
        <v>71729208.65</v>
      </c>
      <c r="K233" s="65">
        <v>0</v>
      </c>
      <c r="L233" s="10">
        <v>0</v>
      </c>
    </row>
    <row r="234" spans="1:12" ht="78.75" hidden="1" outlineLevel="5">
      <c r="A234" s="37" t="s">
        <v>156</v>
      </c>
      <c r="B234" s="7" t="s">
        <v>401</v>
      </c>
      <c r="C234" s="7" t="s">
        <v>391</v>
      </c>
      <c r="D234" s="7" t="s">
        <v>157</v>
      </c>
      <c r="E234" s="7"/>
      <c r="F234" s="8"/>
      <c r="G234" s="8"/>
      <c r="H234" s="65">
        <f>H235</f>
        <v>0</v>
      </c>
      <c r="I234" s="65"/>
      <c r="J234" s="6">
        <v>4606860</v>
      </c>
      <c r="K234" s="65">
        <f>K235</f>
        <v>0</v>
      </c>
      <c r="L234" s="10">
        <f>L235</f>
        <v>0</v>
      </c>
    </row>
    <row r="235" spans="1:12" ht="47.25" hidden="1" outlineLevel="6">
      <c r="A235" s="37" t="s">
        <v>192</v>
      </c>
      <c r="B235" s="7" t="s">
        <v>401</v>
      </c>
      <c r="C235" s="7" t="s">
        <v>391</v>
      </c>
      <c r="D235" s="7" t="s">
        <v>157</v>
      </c>
      <c r="E235" s="7" t="s">
        <v>201</v>
      </c>
      <c r="F235" s="8"/>
      <c r="G235" s="8"/>
      <c r="H235" s="65">
        <v>0</v>
      </c>
      <c r="I235" s="65"/>
      <c r="J235" s="6">
        <v>4606860</v>
      </c>
      <c r="K235" s="65">
        <v>0</v>
      </c>
      <c r="L235" s="10">
        <v>0</v>
      </c>
    </row>
    <row r="236" spans="1:12" ht="47.25" hidden="1" outlineLevel="6">
      <c r="A236" s="37" t="s">
        <v>377</v>
      </c>
      <c r="B236" s="7"/>
      <c r="C236" s="7"/>
      <c r="D236" s="7"/>
      <c r="E236" s="7" t="s">
        <v>202</v>
      </c>
      <c r="F236" s="8"/>
      <c r="G236" s="8"/>
      <c r="H236" s="65"/>
      <c r="I236" s="65"/>
      <c r="J236" s="6"/>
      <c r="K236" s="65"/>
      <c r="L236" s="10"/>
    </row>
    <row r="237" spans="1:12" ht="78.75" hidden="1" outlineLevel="6">
      <c r="A237" s="37" t="s">
        <v>477</v>
      </c>
      <c r="B237" s="7" t="s">
        <v>401</v>
      </c>
      <c r="C237" s="7" t="s">
        <v>391</v>
      </c>
      <c r="D237" s="7" t="s">
        <v>416</v>
      </c>
      <c r="E237" s="7"/>
      <c r="F237" s="8"/>
      <c r="G237" s="8">
        <f>G239+G240</f>
        <v>93713.136</v>
      </c>
      <c r="H237" s="65">
        <f>H239+H240</f>
        <v>2018</v>
      </c>
      <c r="I237" s="65"/>
      <c r="J237" s="6"/>
      <c r="K237" s="65">
        <f>K239+K240</f>
        <v>0</v>
      </c>
      <c r="L237" s="10">
        <f>L239+L240</f>
        <v>0</v>
      </c>
    </row>
    <row r="238" spans="1:12" ht="15.75" hidden="1" outlineLevel="6">
      <c r="A238" s="37" t="s">
        <v>241</v>
      </c>
      <c r="B238" s="7" t="s">
        <v>401</v>
      </c>
      <c r="C238" s="7" t="s">
        <v>391</v>
      </c>
      <c r="D238" s="7" t="s">
        <v>416</v>
      </c>
      <c r="E238" s="7" t="s">
        <v>242</v>
      </c>
      <c r="F238" s="8"/>
      <c r="G238" s="8"/>
      <c r="H238" s="65">
        <f>H239</f>
        <v>2018</v>
      </c>
      <c r="I238" s="65">
        <f>I239</f>
        <v>0</v>
      </c>
      <c r="J238" s="65">
        <f>J239</f>
        <v>0</v>
      </c>
      <c r="K238" s="65">
        <f>K239</f>
        <v>0</v>
      </c>
      <c r="L238" s="10">
        <f>L239</f>
        <v>0</v>
      </c>
    </row>
    <row r="239" spans="1:12" ht="110.25" hidden="1" outlineLevel="6">
      <c r="A239" s="37" t="s">
        <v>262</v>
      </c>
      <c r="B239" s="7" t="s">
        <v>401</v>
      </c>
      <c r="C239" s="7" t="s">
        <v>391</v>
      </c>
      <c r="D239" s="7" t="s">
        <v>416</v>
      </c>
      <c r="E239" s="7" t="s">
        <v>244</v>
      </c>
      <c r="F239" s="8"/>
      <c r="G239" s="8">
        <v>89564.095</v>
      </c>
      <c r="H239" s="65">
        <v>2018</v>
      </c>
      <c r="I239" s="65"/>
      <c r="J239" s="6"/>
      <c r="K239" s="65">
        <v>0</v>
      </c>
      <c r="L239" s="10">
        <v>0</v>
      </c>
    </row>
    <row r="240" spans="1:12" ht="47.25" hidden="1" outlineLevel="6">
      <c r="A240" s="37" t="s">
        <v>192</v>
      </c>
      <c r="B240" s="7" t="s">
        <v>401</v>
      </c>
      <c r="C240" s="7" t="s">
        <v>391</v>
      </c>
      <c r="D240" s="7" t="s">
        <v>416</v>
      </c>
      <c r="E240" s="7" t="s">
        <v>201</v>
      </c>
      <c r="F240" s="8"/>
      <c r="G240" s="8">
        <v>4149.041</v>
      </c>
      <c r="H240" s="65">
        <v>0</v>
      </c>
      <c r="I240" s="65"/>
      <c r="J240" s="6"/>
      <c r="K240" s="65">
        <v>0</v>
      </c>
      <c r="L240" s="10">
        <v>0</v>
      </c>
    </row>
    <row r="241" spans="1:12" ht="47.25" hidden="1" outlineLevel="6">
      <c r="A241" s="37" t="s">
        <v>377</v>
      </c>
      <c r="B241" s="7"/>
      <c r="C241" s="7"/>
      <c r="D241" s="7"/>
      <c r="E241" s="7" t="s">
        <v>202</v>
      </c>
      <c r="F241" s="8"/>
      <c r="G241" s="8"/>
      <c r="H241" s="65"/>
      <c r="I241" s="65"/>
      <c r="J241" s="6"/>
      <c r="K241" s="65"/>
      <c r="L241" s="10"/>
    </row>
    <row r="242" spans="1:12" ht="126" hidden="1" outlineLevel="5">
      <c r="A242" s="37" t="s">
        <v>303</v>
      </c>
      <c r="B242" s="7" t="s">
        <v>423</v>
      </c>
      <c r="C242" s="7" t="s">
        <v>396</v>
      </c>
      <c r="D242" s="7" t="s">
        <v>414</v>
      </c>
      <c r="E242" s="7"/>
      <c r="F242" s="8"/>
      <c r="G242" s="8"/>
      <c r="H242" s="65">
        <f>H243</f>
        <v>0</v>
      </c>
      <c r="I242" s="65"/>
      <c r="J242" s="6">
        <v>740000</v>
      </c>
      <c r="K242" s="65">
        <f>K243</f>
        <v>0</v>
      </c>
      <c r="L242" s="10">
        <f>L243</f>
        <v>0</v>
      </c>
    </row>
    <row r="243" spans="1:12" ht="47.25" hidden="1" outlineLevel="6">
      <c r="A243" s="37" t="s">
        <v>192</v>
      </c>
      <c r="B243" s="7" t="s">
        <v>423</v>
      </c>
      <c r="C243" s="7" t="s">
        <v>396</v>
      </c>
      <c r="D243" s="7" t="s">
        <v>414</v>
      </c>
      <c r="E243" s="7" t="s">
        <v>201</v>
      </c>
      <c r="F243" s="8"/>
      <c r="G243" s="8"/>
      <c r="H243" s="65">
        <f>H244</f>
        <v>0</v>
      </c>
      <c r="I243" s="65">
        <f>I244</f>
        <v>0</v>
      </c>
      <c r="J243" s="65">
        <f>J244</f>
        <v>0</v>
      </c>
      <c r="K243" s="65">
        <f>K244</f>
        <v>0</v>
      </c>
      <c r="L243" s="10">
        <f>L244</f>
        <v>0</v>
      </c>
    </row>
    <row r="244" spans="1:12" ht="47.25" hidden="1" outlineLevel="6">
      <c r="A244" s="37" t="s">
        <v>377</v>
      </c>
      <c r="B244" s="7" t="s">
        <v>423</v>
      </c>
      <c r="C244" s="7" t="s">
        <v>396</v>
      </c>
      <c r="D244" s="7" t="s">
        <v>414</v>
      </c>
      <c r="E244" s="7" t="s">
        <v>202</v>
      </c>
      <c r="F244" s="8"/>
      <c r="G244" s="8"/>
      <c r="H244" s="65"/>
      <c r="I244" s="65"/>
      <c r="J244" s="6"/>
      <c r="K244" s="65"/>
      <c r="L244" s="10"/>
    </row>
    <row r="245" spans="1:12" ht="15.75" hidden="1" outlineLevel="1" collapsed="1">
      <c r="A245" s="37" t="s">
        <v>158</v>
      </c>
      <c r="B245" s="7" t="s">
        <v>417</v>
      </c>
      <c r="C245" s="7"/>
      <c r="D245" s="7"/>
      <c r="E245" s="7"/>
      <c r="F245" s="8" t="e">
        <f>F246+#REF!</f>
        <v>#REF!</v>
      </c>
      <c r="G245" s="8"/>
      <c r="H245" s="65">
        <f>H246</f>
        <v>0</v>
      </c>
      <c r="I245" s="65"/>
      <c r="J245" s="6">
        <v>11000000</v>
      </c>
      <c r="K245" s="65">
        <f aca="true" t="shared" si="31" ref="K245:L249">K246</f>
        <v>0</v>
      </c>
      <c r="L245" s="10">
        <f t="shared" si="31"/>
        <v>0</v>
      </c>
    </row>
    <row r="246" spans="1:12" ht="31.5" hidden="1" outlineLevel="2">
      <c r="A246" s="37" t="s">
        <v>159</v>
      </c>
      <c r="B246" s="7" t="s">
        <v>417</v>
      </c>
      <c r="C246" s="7" t="s">
        <v>387</v>
      </c>
      <c r="D246" s="7"/>
      <c r="E246" s="7"/>
      <c r="F246" s="8"/>
      <c r="G246" s="8"/>
      <c r="H246" s="65">
        <f>H247</f>
        <v>0</v>
      </c>
      <c r="I246" s="65"/>
      <c r="J246" s="6">
        <v>11000000</v>
      </c>
      <c r="K246" s="65">
        <f t="shared" si="31"/>
        <v>0</v>
      </c>
      <c r="L246" s="10">
        <f t="shared" si="31"/>
        <v>0</v>
      </c>
    </row>
    <row r="247" spans="1:12" ht="78.75" hidden="1" outlineLevel="3">
      <c r="A247" s="37" t="s">
        <v>160</v>
      </c>
      <c r="B247" s="7" t="s">
        <v>417</v>
      </c>
      <c r="C247" s="7" t="s">
        <v>387</v>
      </c>
      <c r="D247" s="7" t="s">
        <v>161</v>
      </c>
      <c r="E247" s="7"/>
      <c r="F247" s="8"/>
      <c r="G247" s="8"/>
      <c r="H247" s="65">
        <f>H248</f>
        <v>0</v>
      </c>
      <c r="I247" s="65"/>
      <c r="J247" s="6">
        <v>11000000</v>
      </c>
      <c r="K247" s="65">
        <f t="shared" si="31"/>
        <v>0</v>
      </c>
      <c r="L247" s="10">
        <f t="shared" si="31"/>
        <v>0</v>
      </c>
    </row>
    <row r="248" spans="1:12" ht="31.5" hidden="1" outlineLevel="4">
      <c r="A248" s="37" t="s">
        <v>162</v>
      </c>
      <c r="B248" s="7" t="s">
        <v>417</v>
      </c>
      <c r="C248" s="7" t="s">
        <v>387</v>
      </c>
      <c r="D248" s="7" t="s">
        <v>163</v>
      </c>
      <c r="E248" s="7"/>
      <c r="F248" s="8"/>
      <c r="G248" s="8"/>
      <c r="H248" s="65">
        <f>H249</f>
        <v>0</v>
      </c>
      <c r="I248" s="65"/>
      <c r="J248" s="6">
        <v>11000000</v>
      </c>
      <c r="K248" s="65">
        <f t="shared" si="31"/>
        <v>0</v>
      </c>
      <c r="L248" s="10">
        <f t="shared" si="31"/>
        <v>0</v>
      </c>
    </row>
    <row r="249" spans="1:12" ht="78.75" hidden="1" outlineLevel="5">
      <c r="A249" s="37" t="s">
        <v>164</v>
      </c>
      <c r="B249" s="7" t="s">
        <v>417</v>
      </c>
      <c r="C249" s="7" t="s">
        <v>387</v>
      </c>
      <c r="D249" s="7" t="s">
        <v>165</v>
      </c>
      <c r="E249" s="7"/>
      <c r="F249" s="8"/>
      <c r="G249" s="8"/>
      <c r="H249" s="65">
        <f>H250</f>
        <v>0</v>
      </c>
      <c r="I249" s="65"/>
      <c r="J249" s="6">
        <v>11000000</v>
      </c>
      <c r="K249" s="65">
        <f t="shared" si="31"/>
        <v>0</v>
      </c>
      <c r="L249" s="10">
        <f t="shared" si="31"/>
        <v>0</v>
      </c>
    </row>
    <row r="250" spans="1:12" ht="94.5" hidden="1" outlineLevel="6">
      <c r="A250" s="37" t="s">
        <v>362</v>
      </c>
      <c r="B250" s="7" t="s">
        <v>417</v>
      </c>
      <c r="C250" s="7" t="s">
        <v>387</v>
      </c>
      <c r="D250" s="7" t="s">
        <v>165</v>
      </c>
      <c r="E250" s="7" t="s">
        <v>361</v>
      </c>
      <c r="F250" s="8"/>
      <c r="G250" s="8"/>
      <c r="H250" s="65">
        <v>0</v>
      </c>
      <c r="I250" s="65"/>
      <c r="J250" s="6">
        <v>11000000</v>
      </c>
      <c r="K250" s="65">
        <v>0</v>
      </c>
      <c r="L250" s="10">
        <v>0</v>
      </c>
    </row>
    <row r="251" spans="1:12" ht="110.25" hidden="1" outlineLevel="6">
      <c r="A251" s="37" t="s">
        <v>363</v>
      </c>
      <c r="B251" s="7" t="s">
        <v>417</v>
      </c>
      <c r="C251" s="7" t="s">
        <v>387</v>
      </c>
      <c r="D251" s="7" t="s">
        <v>165</v>
      </c>
      <c r="E251" s="7" t="s">
        <v>364</v>
      </c>
      <c r="F251" s="8"/>
      <c r="G251" s="8"/>
      <c r="H251" s="65"/>
      <c r="I251" s="65"/>
      <c r="J251" s="6"/>
      <c r="K251" s="65"/>
      <c r="L251" s="10"/>
    </row>
    <row r="252" spans="1:12" ht="31.5" hidden="1" outlineLevel="3">
      <c r="A252" s="37" t="s">
        <v>371</v>
      </c>
      <c r="B252" s="7" t="s">
        <v>406</v>
      </c>
      <c r="C252" s="7" t="s">
        <v>387</v>
      </c>
      <c r="D252" s="7" t="s">
        <v>412</v>
      </c>
      <c r="E252" s="7"/>
      <c r="F252" s="8"/>
      <c r="G252" s="8"/>
      <c r="H252" s="65">
        <f>H253</f>
        <v>0</v>
      </c>
      <c r="I252" s="65"/>
      <c r="J252" s="6">
        <v>285000</v>
      </c>
      <c r="K252" s="65">
        <f aca="true" t="shared" si="32" ref="K252:L254">K253</f>
        <v>0</v>
      </c>
      <c r="L252" s="10">
        <f t="shared" si="32"/>
        <v>0</v>
      </c>
    </row>
    <row r="253" spans="1:12" ht="63" hidden="1" outlineLevel="5">
      <c r="A253" s="37" t="s">
        <v>184</v>
      </c>
      <c r="B253" s="7" t="s">
        <v>406</v>
      </c>
      <c r="C253" s="7" t="s">
        <v>387</v>
      </c>
      <c r="D253" s="7" t="s">
        <v>185</v>
      </c>
      <c r="E253" s="7"/>
      <c r="F253" s="8"/>
      <c r="G253" s="8"/>
      <c r="H253" s="65">
        <f>H254</f>
        <v>0</v>
      </c>
      <c r="I253" s="65">
        <f>I254</f>
        <v>0</v>
      </c>
      <c r="J253" s="65">
        <f>J254</f>
        <v>0</v>
      </c>
      <c r="K253" s="65">
        <f t="shared" si="32"/>
        <v>0</v>
      </c>
      <c r="L253" s="10">
        <f t="shared" si="32"/>
        <v>0</v>
      </c>
    </row>
    <row r="254" spans="1:12" ht="47.25" hidden="1" outlineLevel="6">
      <c r="A254" s="37" t="s">
        <v>192</v>
      </c>
      <c r="B254" s="7" t="s">
        <v>406</v>
      </c>
      <c r="C254" s="7" t="s">
        <v>387</v>
      </c>
      <c r="D254" s="7" t="s">
        <v>185</v>
      </c>
      <c r="E254" s="7" t="s">
        <v>201</v>
      </c>
      <c r="F254" s="8"/>
      <c r="G254" s="8"/>
      <c r="H254" s="65">
        <f>H255</f>
        <v>0</v>
      </c>
      <c r="I254" s="65">
        <f>I255</f>
        <v>0</v>
      </c>
      <c r="J254" s="65">
        <f>J255</f>
        <v>0</v>
      </c>
      <c r="K254" s="65">
        <f t="shared" si="32"/>
        <v>0</v>
      </c>
      <c r="L254" s="10">
        <f t="shared" si="32"/>
        <v>0</v>
      </c>
    </row>
    <row r="255" spans="1:12" ht="47.25" hidden="1" outlineLevel="6">
      <c r="A255" s="37" t="s">
        <v>377</v>
      </c>
      <c r="B255" s="7" t="s">
        <v>406</v>
      </c>
      <c r="C255" s="7" t="s">
        <v>387</v>
      </c>
      <c r="D255" s="7" t="s">
        <v>185</v>
      </c>
      <c r="E255" s="7" t="s">
        <v>202</v>
      </c>
      <c r="F255" s="8"/>
      <c r="G255" s="8"/>
      <c r="H255" s="65"/>
      <c r="I255" s="65"/>
      <c r="J255" s="6"/>
      <c r="K255" s="65"/>
      <c r="L255" s="10"/>
    </row>
    <row r="256" spans="1:12" ht="15.75" outlineLevel="1" collapsed="1">
      <c r="A256" s="37" t="s">
        <v>8</v>
      </c>
      <c r="B256" s="1" t="s">
        <v>135</v>
      </c>
      <c r="C256" s="1"/>
      <c r="D256" s="1"/>
      <c r="E256" s="1"/>
      <c r="F256" s="2" t="e">
        <f>F257+F270+F455+#REF!+F516</f>
        <v>#REF!</v>
      </c>
      <c r="G256" s="2" t="e">
        <f>G257+G270+G455+#REF!+G516</f>
        <v>#REF!</v>
      </c>
      <c r="H256" s="64">
        <f>H257+H270+H455+H505+H516</f>
        <v>345051.19999999995</v>
      </c>
      <c r="I256" s="64">
        <f>I257+I270+I455+I505+I516</f>
        <v>0</v>
      </c>
      <c r="J256" s="64">
        <f>J257+J270+J455+J505+J516</f>
        <v>278181153.85</v>
      </c>
      <c r="K256" s="64">
        <f>K257+K270+K455+K505+K516</f>
        <v>333608.10000000003</v>
      </c>
      <c r="L256" s="4">
        <f>L257+L270+L455+L505+L516</f>
        <v>333624.1</v>
      </c>
    </row>
    <row r="257" spans="1:12" ht="15.75" outlineLevel="2">
      <c r="A257" s="37" t="s">
        <v>46</v>
      </c>
      <c r="B257" s="1" t="s">
        <v>135</v>
      </c>
      <c r="C257" s="1" t="s">
        <v>387</v>
      </c>
      <c r="D257" s="1"/>
      <c r="E257" s="1"/>
      <c r="F257" s="2"/>
      <c r="G257" s="2">
        <f>G258+G264</f>
        <v>-120.6</v>
      </c>
      <c r="H257" s="64">
        <f>H258+H264</f>
        <v>104390.6</v>
      </c>
      <c r="I257" s="64"/>
      <c r="J257" s="6">
        <v>105352590</v>
      </c>
      <c r="K257" s="64">
        <f>K258+K264</f>
        <v>104390.6</v>
      </c>
      <c r="L257" s="4">
        <f>L258+L264</f>
        <v>104390.6</v>
      </c>
    </row>
    <row r="258" spans="1:12" ht="31.5" outlineLevel="3">
      <c r="A258" s="37" t="s">
        <v>47</v>
      </c>
      <c r="B258" s="7" t="s">
        <v>135</v>
      </c>
      <c r="C258" s="7" t="s">
        <v>387</v>
      </c>
      <c r="D258" s="7" t="s">
        <v>206</v>
      </c>
      <c r="E258" s="7"/>
      <c r="F258" s="8"/>
      <c r="G258" s="8">
        <f>G259</f>
        <v>-120.6</v>
      </c>
      <c r="H258" s="65">
        <f>H259</f>
        <v>103640.6</v>
      </c>
      <c r="I258" s="65"/>
      <c r="J258" s="6">
        <v>105162590</v>
      </c>
      <c r="K258" s="65">
        <f aca="true" t="shared" si="33" ref="K258:L261">K259</f>
        <v>103640.6</v>
      </c>
      <c r="L258" s="10">
        <f t="shared" si="33"/>
        <v>103640.6</v>
      </c>
    </row>
    <row r="259" spans="1:12" ht="31.5" outlineLevel="4">
      <c r="A259" s="37" t="s">
        <v>359</v>
      </c>
      <c r="B259" s="7" t="s">
        <v>135</v>
      </c>
      <c r="C259" s="7" t="s">
        <v>387</v>
      </c>
      <c r="D259" s="7" t="s">
        <v>207</v>
      </c>
      <c r="E259" s="7"/>
      <c r="F259" s="8"/>
      <c r="G259" s="8">
        <f>G260</f>
        <v>-120.6</v>
      </c>
      <c r="H259" s="65">
        <f>H260</f>
        <v>103640.6</v>
      </c>
      <c r="I259" s="65"/>
      <c r="J259" s="6">
        <v>105162590</v>
      </c>
      <c r="K259" s="65">
        <f t="shared" si="33"/>
        <v>103640.6</v>
      </c>
      <c r="L259" s="10">
        <f t="shared" si="33"/>
        <v>103640.6</v>
      </c>
    </row>
    <row r="260" spans="1:12" ht="63" outlineLevel="6">
      <c r="A260" s="37" t="s">
        <v>451</v>
      </c>
      <c r="B260" s="7" t="s">
        <v>135</v>
      </c>
      <c r="C260" s="7" t="s">
        <v>387</v>
      </c>
      <c r="D260" s="7" t="s">
        <v>207</v>
      </c>
      <c r="E260" s="7" t="s">
        <v>353</v>
      </c>
      <c r="F260" s="8"/>
      <c r="G260" s="8">
        <v>-120.6</v>
      </c>
      <c r="H260" s="65">
        <f aca="true" t="shared" si="34" ref="H260:J261">H261</f>
        <v>103640.6</v>
      </c>
      <c r="I260" s="65">
        <f t="shared" si="34"/>
        <v>0</v>
      </c>
      <c r="J260" s="65">
        <f t="shared" si="34"/>
        <v>0</v>
      </c>
      <c r="K260" s="65">
        <f t="shared" si="33"/>
        <v>103640.6</v>
      </c>
      <c r="L260" s="10">
        <f t="shared" si="33"/>
        <v>103640.6</v>
      </c>
    </row>
    <row r="261" spans="1:12" ht="31.5" outlineLevel="6">
      <c r="A261" s="37" t="s">
        <v>346</v>
      </c>
      <c r="B261" s="7" t="s">
        <v>135</v>
      </c>
      <c r="C261" s="7" t="s">
        <v>387</v>
      </c>
      <c r="D261" s="7" t="s">
        <v>207</v>
      </c>
      <c r="E261" s="7" t="s">
        <v>347</v>
      </c>
      <c r="F261" s="8"/>
      <c r="G261" s="8"/>
      <c r="H261" s="65">
        <f t="shared" si="34"/>
        <v>103640.6</v>
      </c>
      <c r="I261" s="65">
        <f t="shared" si="34"/>
        <v>0</v>
      </c>
      <c r="J261" s="65">
        <f t="shared" si="34"/>
        <v>0</v>
      </c>
      <c r="K261" s="65">
        <f t="shared" si="33"/>
        <v>103640.6</v>
      </c>
      <c r="L261" s="10">
        <f t="shared" si="33"/>
        <v>103640.6</v>
      </c>
    </row>
    <row r="262" spans="1:12" ht="94.5" outlineLevel="6">
      <c r="A262" s="37" t="s">
        <v>452</v>
      </c>
      <c r="B262" s="7" t="s">
        <v>135</v>
      </c>
      <c r="C262" s="7" t="s">
        <v>387</v>
      </c>
      <c r="D262" s="7" t="s">
        <v>207</v>
      </c>
      <c r="E262" s="7" t="s">
        <v>302</v>
      </c>
      <c r="F262" s="8"/>
      <c r="G262" s="8"/>
      <c r="H262" s="65">
        <v>103640.6</v>
      </c>
      <c r="I262" s="65"/>
      <c r="J262" s="6"/>
      <c r="K262" s="65">
        <v>103640.6</v>
      </c>
      <c r="L262" s="10">
        <v>103640.6</v>
      </c>
    </row>
    <row r="263" spans="1:12" ht="31.5" hidden="1" outlineLevel="6">
      <c r="A263" s="37" t="s">
        <v>351</v>
      </c>
      <c r="B263" s="7"/>
      <c r="C263" s="7"/>
      <c r="D263" s="7"/>
      <c r="E263" s="7" t="s">
        <v>352</v>
      </c>
      <c r="F263" s="8"/>
      <c r="G263" s="8"/>
      <c r="H263" s="65"/>
      <c r="I263" s="65"/>
      <c r="J263" s="6"/>
      <c r="K263" s="65"/>
      <c r="L263" s="10"/>
    </row>
    <row r="264" spans="1:12" ht="94.5" outlineLevel="3" collapsed="1">
      <c r="A264" s="37" t="s">
        <v>471</v>
      </c>
      <c r="B264" s="7" t="s">
        <v>135</v>
      </c>
      <c r="C264" s="7" t="s">
        <v>387</v>
      </c>
      <c r="D264" s="7" t="s">
        <v>408</v>
      </c>
      <c r="E264" s="7"/>
      <c r="F264" s="8"/>
      <c r="G264" s="8"/>
      <c r="H264" s="65">
        <f>H265</f>
        <v>750</v>
      </c>
      <c r="I264" s="65"/>
      <c r="J264" s="6">
        <v>190000</v>
      </c>
      <c r="K264" s="65">
        <f aca="true" t="shared" si="35" ref="K264:L267">K265</f>
        <v>750</v>
      </c>
      <c r="L264" s="10">
        <f t="shared" si="35"/>
        <v>750</v>
      </c>
    </row>
    <row r="265" spans="1:12" ht="78.75" outlineLevel="4">
      <c r="A265" s="37" t="s">
        <v>472</v>
      </c>
      <c r="B265" s="7" t="s">
        <v>135</v>
      </c>
      <c r="C265" s="7" t="s">
        <v>387</v>
      </c>
      <c r="D265" s="7" t="s">
        <v>409</v>
      </c>
      <c r="E265" s="7"/>
      <c r="F265" s="8"/>
      <c r="G265" s="8"/>
      <c r="H265" s="65">
        <f>H266</f>
        <v>750</v>
      </c>
      <c r="I265" s="65"/>
      <c r="J265" s="6">
        <v>190000</v>
      </c>
      <c r="K265" s="65">
        <f t="shared" si="35"/>
        <v>750</v>
      </c>
      <c r="L265" s="10">
        <f t="shared" si="35"/>
        <v>750</v>
      </c>
    </row>
    <row r="266" spans="1:12" ht="204.75" outlineLevel="5">
      <c r="A266" s="37" t="s">
        <v>48</v>
      </c>
      <c r="B266" s="7" t="s">
        <v>135</v>
      </c>
      <c r="C266" s="7" t="s">
        <v>387</v>
      </c>
      <c r="D266" s="7" t="s">
        <v>208</v>
      </c>
      <c r="E266" s="7"/>
      <c r="F266" s="8"/>
      <c r="G266" s="8"/>
      <c r="H266" s="65">
        <f>H267</f>
        <v>750</v>
      </c>
      <c r="I266" s="65">
        <f aca="true" t="shared" si="36" ref="I266:J268">I267</f>
        <v>0</v>
      </c>
      <c r="J266" s="65">
        <f t="shared" si="36"/>
        <v>190000</v>
      </c>
      <c r="K266" s="65">
        <f t="shared" si="35"/>
        <v>750</v>
      </c>
      <c r="L266" s="10">
        <f t="shared" si="35"/>
        <v>750</v>
      </c>
    </row>
    <row r="267" spans="1:12" ht="31.5" outlineLevel="5">
      <c r="A267" s="37" t="s">
        <v>374</v>
      </c>
      <c r="B267" s="7" t="s">
        <v>135</v>
      </c>
      <c r="C267" s="7" t="s">
        <v>387</v>
      </c>
      <c r="D267" s="7" t="s">
        <v>208</v>
      </c>
      <c r="E267" s="7" t="s">
        <v>375</v>
      </c>
      <c r="F267" s="8"/>
      <c r="G267" s="8"/>
      <c r="H267" s="65">
        <f>H268</f>
        <v>750</v>
      </c>
      <c r="I267" s="65">
        <f t="shared" si="36"/>
        <v>0</v>
      </c>
      <c r="J267" s="65">
        <f t="shared" si="36"/>
        <v>190000</v>
      </c>
      <c r="K267" s="65">
        <f t="shared" si="35"/>
        <v>750</v>
      </c>
      <c r="L267" s="10">
        <f t="shared" si="35"/>
        <v>750</v>
      </c>
    </row>
    <row r="268" spans="1:12" ht="63" outlineLevel="5">
      <c r="A268" s="37" t="s">
        <v>348</v>
      </c>
      <c r="B268" s="7" t="s">
        <v>135</v>
      </c>
      <c r="C268" s="7" t="s">
        <v>387</v>
      </c>
      <c r="D268" s="7" t="s">
        <v>208</v>
      </c>
      <c r="E268" s="7" t="s">
        <v>345</v>
      </c>
      <c r="F268" s="8"/>
      <c r="G268" s="8"/>
      <c r="H268" s="65">
        <f>H269</f>
        <v>750</v>
      </c>
      <c r="I268" s="65">
        <f t="shared" si="36"/>
        <v>0</v>
      </c>
      <c r="J268" s="65">
        <f t="shared" si="36"/>
        <v>190000</v>
      </c>
      <c r="K268" s="65">
        <f>K269</f>
        <v>750</v>
      </c>
      <c r="L268" s="10">
        <f>L269</f>
        <v>750</v>
      </c>
    </row>
    <row r="269" spans="1:12" ht="63" outlineLevel="6">
      <c r="A269" s="37" t="s">
        <v>376</v>
      </c>
      <c r="B269" s="7" t="s">
        <v>135</v>
      </c>
      <c r="C269" s="7" t="s">
        <v>387</v>
      </c>
      <c r="D269" s="7" t="s">
        <v>208</v>
      </c>
      <c r="E269" s="7" t="s">
        <v>365</v>
      </c>
      <c r="F269" s="8"/>
      <c r="G269" s="8"/>
      <c r="H269" s="65">
        <v>750</v>
      </c>
      <c r="I269" s="65"/>
      <c r="J269" s="6">
        <v>190000</v>
      </c>
      <c r="K269" s="65">
        <v>750</v>
      </c>
      <c r="L269" s="10">
        <v>750</v>
      </c>
    </row>
    <row r="270" spans="1:12" ht="15.75" outlineLevel="2">
      <c r="A270" s="37" t="s">
        <v>9</v>
      </c>
      <c r="B270" s="1" t="s">
        <v>135</v>
      </c>
      <c r="C270" s="1" t="s">
        <v>415</v>
      </c>
      <c r="D270" s="1"/>
      <c r="E270" s="1"/>
      <c r="F270" s="2"/>
      <c r="G270" s="2" t="e">
        <f>G271+G326+G348+G401+#REF!</f>
        <v>#REF!</v>
      </c>
      <c r="H270" s="64">
        <f>H271+H326+H348+H401+H451</f>
        <v>212932.09999999998</v>
      </c>
      <c r="I270" s="64">
        <f>I271+I326+I348+I401+I451</f>
        <v>0</v>
      </c>
      <c r="J270" s="64">
        <f>J271+J326+J348+J401+J451</f>
        <v>150062605</v>
      </c>
      <c r="K270" s="64">
        <f>K271+K326+K348+K401+K451</f>
        <v>207936.6</v>
      </c>
      <c r="L270" s="4">
        <f>L271+L326+L348+L401+L451</f>
        <v>207952.59999999998</v>
      </c>
    </row>
    <row r="271" spans="1:12" ht="47.25" outlineLevel="3">
      <c r="A271" s="37" t="s">
        <v>49</v>
      </c>
      <c r="B271" s="7" t="s">
        <v>135</v>
      </c>
      <c r="C271" s="7" t="s">
        <v>415</v>
      </c>
      <c r="D271" s="7" t="s">
        <v>209</v>
      </c>
      <c r="E271" s="7"/>
      <c r="F271" s="8"/>
      <c r="G271" s="8">
        <f>G272</f>
        <v>-121.99600000000001</v>
      </c>
      <c r="H271" s="65">
        <f>H272</f>
        <v>40871.399999999994</v>
      </c>
      <c r="I271" s="65"/>
      <c r="J271" s="6">
        <v>42064570</v>
      </c>
      <c r="K271" s="65">
        <f aca="true" t="shared" si="37" ref="K271:L273">K272</f>
        <v>40639</v>
      </c>
      <c r="L271" s="10">
        <f t="shared" si="37"/>
        <v>40655</v>
      </c>
    </row>
    <row r="272" spans="1:12" ht="31.5" outlineLevel="3">
      <c r="A272" s="37" t="s">
        <v>359</v>
      </c>
      <c r="B272" s="7" t="s">
        <v>135</v>
      </c>
      <c r="C272" s="7" t="s">
        <v>415</v>
      </c>
      <c r="D272" s="7" t="s">
        <v>210</v>
      </c>
      <c r="E272" s="7"/>
      <c r="F272" s="8"/>
      <c r="G272" s="8">
        <f>G273</f>
        <v>-121.99600000000001</v>
      </c>
      <c r="H272" s="65">
        <f>H273</f>
        <v>40871.399999999994</v>
      </c>
      <c r="I272" s="65"/>
      <c r="J272" s="6">
        <v>42064570</v>
      </c>
      <c r="K272" s="65">
        <f t="shared" si="37"/>
        <v>40639</v>
      </c>
      <c r="L272" s="10">
        <f t="shared" si="37"/>
        <v>40655</v>
      </c>
    </row>
    <row r="273" spans="1:12" ht="63" outlineLevel="3">
      <c r="A273" s="37" t="s">
        <v>451</v>
      </c>
      <c r="B273" s="7" t="s">
        <v>135</v>
      </c>
      <c r="C273" s="7" t="s">
        <v>415</v>
      </c>
      <c r="D273" s="7" t="s">
        <v>210</v>
      </c>
      <c r="E273" s="7" t="s">
        <v>353</v>
      </c>
      <c r="F273" s="8"/>
      <c r="G273" s="8">
        <f>G278+G282+G286+G290+G294+G299+G303+G307+G311+G315+G319+G323</f>
        <v>-121.99600000000001</v>
      </c>
      <c r="H273" s="65">
        <f>H274</f>
        <v>40871.399999999994</v>
      </c>
      <c r="I273" s="65">
        <f>I274</f>
        <v>0</v>
      </c>
      <c r="J273" s="65">
        <f>J274</f>
        <v>0</v>
      </c>
      <c r="K273" s="65">
        <f t="shared" si="37"/>
        <v>40639</v>
      </c>
      <c r="L273" s="10">
        <f t="shared" si="37"/>
        <v>40655</v>
      </c>
    </row>
    <row r="274" spans="1:12" ht="31.5" outlineLevel="3">
      <c r="A274" s="37" t="s">
        <v>346</v>
      </c>
      <c r="B274" s="7" t="s">
        <v>135</v>
      </c>
      <c r="C274" s="7" t="s">
        <v>415</v>
      </c>
      <c r="D274" s="7" t="s">
        <v>210</v>
      </c>
      <c r="E274" s="7" t="s">
        <v>347</v>
      </c>
      <c r="F274" s="8"/>
      <c r="G274" s="8"/>
      <c r="H274" s="65">
        <f>H275+H276</f>
        <v>40871.399999999994</v>
      </c>
      <c r="I274" s="65">
        <f>I275+I276</f>
        <v>0</v>
      </c>
      <c r="J274" s="65">
        <f>J275+J276</f>
        <v>0</v>
      </c>
      <c r="K274" s="65">
        <f>K275+K276</f>
        <v>40639</v>
      </c>
      <c r="L274" s="10">
        <f>L275+L276</f>
        <v>40655</v>
      </c>
    </row>
    <row r="275" spans="1:12" ht="94.5" outlineLevel="3">
      <c r="A275" s="37" t="s">
        <v>452</v>
      </c>
      <c r="B275" s="7" t="s">
        <v>135</v>
      </c>
      <c r="C275" s="7" t="s">
        <v>415</v>
      </c>
      <c r="D275" s="7" t="s">
        <v>210</v>
      </c>
      <c r="E275" s="7" t="s">
        <v>302</v>
      </c>
      <c r="F275" s="8"/>
      <c r="G275" s="8"/>
      <c r="H275" s="65">
        <f>H280+H284+H288+H292+H296+H301+H305+H309+H313+H317+H321+H325</f>
        <v>40618.09999999999</v>
      </c>
      <c r="I275" s="65">
        <f>I280+I284+I288+I292+I296+I301+I305+I309+I313+I317+I321+I325</f>
        <v>0</v>
      </c>
      <c r="J275" s="65">
        <f>J280+J284+J288+J292+J296+J301+J305+J309+J313+J317+J321+J325</f>
        <v>0</v>
      </c>
      <c r="K275" s="65">
        <f>K280+K284+K288+K292+K296+K301+K305+K309+K313+K317+K321+K325</f>
        <v>40639</v>
      </c>
      <c r="L275" s="10">
        <f>L280+L284+L288+L292+L296+L301+L305+L309+L313+L317+L321+L325</f>
        <v>40655</v>
      </c>
    </row>
    <row r="276" spans="1:12" ht="31.5" hidden="1" outlineLevel="3">
      <c r="A276" s="39" t="s">
        <v>351</v>
      </c>
      <c r="B276" s="21" t="s">
        <v>135</v>
      </c>
      <c r="C276" s="21" t="s">
        <v>415</v>
      </c>
      <c r="D276" s="21" t="s">
        <v>210</v>
      </c>
      <c r="E276" s="21" t="s">
        <v>352</v>
      </c>
      <c r="F276" s="8"/>
      <c r="G276" s="8"/>
      <c r="H276" s="65">
        <f>H297</f>
        <v>253.3</v>
      </c>
      <c r="I276" s="65"/>
      <c r="J276" s="65"/>
      <c r="K276" s="65"/>
      <c r="L276" s="10"/>
    </row>
    <row r="277" spans="1:12" ht="78.75" outlineLevel="4">
      <c r="A277" s="37" t="s">
        <v>50</v>
      </c>
      <c r="B277" s="7" t="s">
        <v>135</v>
      </c>
      <c r="C277" s="7" t="s">
        <v>415</v>
      </c>
      <c r="D277" s="7" t="s">
        <v>210</v>
      </c>
      <c r="E277" s="7"/>
      <c r="F277" s="8"/>
      <c r="G277" s="8">
        <f>G278</f>
        <v>0</v>
      </c>
      <c r="H277" s="65">
        <f>H278</f>
        <v>6826.3</v>
      </c>
      <c r="I277" s="65"/>
      <c r="J277" s="6">
        <v>42064570</v>
      </c>
      <c r="K277" s="65">
        <f aca="true" t="shared" si="38" ref="K277:L279">K278</f>
        <v>6826.3</v>
      </c>
      <c r="L277" s="10">
        <f t="shared" si="38"/>
        <v>6826.3</v>
      </c>
    </row>
    <row r="278" spans="1:12" ht="63" outlineLevel="6">
      <c r="A278" s="37" t="s">
        <v>451</v>
      </c>
      <c r="B278" s="7" t="s">
        <v>135</v>
      </c>
      <c r="C278" s="7" t="s">
        <v>415</v>
      </c>
      <c r="D278" s="7" t="s">
        <v>210</v>
      </c>
      <c r="E278" s="7" t="s">
        <v>353</v>
      </c>
      <c r="F278" s="8"/>
      <c r="G278" s="8">
        <v>0</v>
      </c>
      <c r="H278" s="65">
        <f aca="true" t="shared" si="39" ref="H278:J279">H279</f>
        <v>6826.3</v>
      </c>
      <c r="I278" s="65">
        <f t="shared" si="39"/>
        <v>0</v>
      </c>
      <c r="J278" s="65">
        <f t="shared" si="39"/>
        <v>0</v>
      </c>
      <c r="K278" s="65">
        <f t="shared" si="38"/>
        <v>6826.3</v>
      </c>
      <c r="L278" s="10">
        <f t="shared" si="38"/>
        <v>6826.3</v>
      </c>
    </row>
    <row r="279" spans="1:12" ht="31.5" outlineLevel="6">
      <c r="A279" s="37" t="s">
        <v>346</v>
      </c>
      <c r="B279" s="7" t="s">
        <v>135</v>
      </c>
      <c r="C279" s="7" t="s">
        <v>415</v>
      </c>
      <c r="D279" s="7" t="s">
        <v>210</v>
      </c>
      <c r="E279" s="7" t="s">
        <v>347</v>
      </c>
      <c r="F279" s="8"/>
      <c r="G279" s="8"/>
      <c r="H279" s="65">
        <f t="shared" si="39"/>
        <v>6826.3</v>
      </c>
      <c r="I279" s="65">
        <f t="shared" si="39"/>
        <v>0</v>
      </c>
      <c r="J279" s="65">
        <f t="shared" si="39"/>
        <v>0</v>
      </c>
      <c r="K279" s="65">
        <f t="shared" si="38"/>
        <v>6826.3</v>
      </c>
      <c r="L279" s="10">
        <f t="shared" si="38"/>
        <v>6826.3</v>
      </c>
    </row>
    <row r="280" spans="1:12" ht="94.5" outlineLevel="6">
      <c r="A280" s="37" t="s">
        <v>452</v>
      </c>
      <c r="B280" s="7" t="s">
        <v>135</v>
      </c>
      <c r="C280" s="7" t="s">
        <v>415</v>
      </c>
      <c r="D280" s="7" t="s">
        <v>210</v>
      </c>
      <c r="E280" s="7" t="s">
        <v>302</v>
      </c>
      <c r="F280" s="8"/>
      <c r="G280" s="8"/>
      <c r="H280" s="65">
        <v>6826.3</v>
      </c>
      <c r="I280" s="65"/>
      <c r="J280" s="6"/>
      <c r="K280" s="65">
        <v>6826.3</v>
      </c>
      <c r="L280" s="10">
        <v>6826.3</v>
      </c>
    </row>
    <row r="281" spans="1:12" ht="63" outlineLevel="5">
      <c r="A281" s="37" t="s">
        <v>51</v>
      </c>
      <c r="B281" s="7" t="s">
        <v>135</v>
      </c>
      <c r="C281" s="7" t="s">
        <v>415</v>
      </c>
      <c r="D281" s="7" t="s">
        <v>211</v>
      </c>
      <c r="E281" s="7"/>
      <c r="F281" s="8"/>
      <c r="G281" s="8">
        <f>G282</f>
        <v>-107.596</v>
      </c>
      <c r="H281" s="65">
        <f>H282</f>
        <v>3953.7</v>
      </c>
      <c r="I281" s="65"/>
      <c r="J281" s="6">
        <v>4460740</v>
      </c>
      <c r="K281" s="65">
        <f aca="true" t="shared" si="40" ref="K281:L283">K282</f>
        <v>3953.7</v>
      </c>
      <c r="L281" s="10">
        <f t="shared" si="40"/>
        <v>3953.7</v>
      </c>
    </row>
    <row r="282" spans="1:12" ht="78.75" outlineLevel="6">
      <c r="A282" s="37" t="s">
        <v>335</v>
      </c>
      <c r="B282" s="7" t="s">
        <v>135</v>
      </c>
      <c r="C282" s="7" t="s">
        <v>415</v>
      </c>
      <c r="D282" s="7" t="s">
        <v>211</v>
      </c>
      <c r="E282" s="7" t="s">
        <v>353</v>
      </c>
      <c r="F282" s="8"/>
      <c r="G282" s="8">
        <v>-107.596</v>
      </c>
      <c r="H282" s="65">
        <f aca="true" t="shared" si="41" ref="H282:J283">H283</f>
        <v>3953.7</v>
      </c>
      <c r="I282" s="65">
        <f t="shared" si="41"/>
        <v>0</v>
      </c>
      <c r="J282" s="65">
        <f t="shared" si="41"/>
        <v>0</v>
      </c>
      <c r="K282" s="65">
        <f t="shared" si="40"/>
        <v>3953.7</v>
      </c>
      <c r="L282" s="10">
        <f t="shared" si="40"/>
        <v>3953.7</v>
      </c>
    </row>
    <row r="283" spans="1:12" ht="31.5" outlineLevel="6">
      <c r="A283" s="37" t="s">
        <v>346</v>
      </c>
      <c r="B283" s="7" t="s">
        <v>135</v>
      </c>
      <c r="C283" s="7" t="s">
        <v>415</v>
      </c>
      <c r="D283" s="7" t="s">
        <v>211</v>
      </c>
      <c r="E283" s="7" t="s">
        <v>347</v>
      </c>
      <c r="F283" s="8"/>
      <c r="G283" s="8"/>
      <c r="H283" s="65">
        <f t="shared" si="41"/>
        <v>3953.7</v>
      </c>
      <c r="I283" s="65">
        <f t="shared" si="41"/>
        <v>0</v>
      </c>
      <c r="J283" s="65">
        <f t="shared" si="41"/>
        <v>0</v>
      </c>
      <c r="K283" s="65">
        <f t="shared" si="40"/>
        <v>3953.7</v>
      </c>
      <c r="L283" s="10">
        <f t="shared" si="40"/>
        <v>3953.7</v>
      </c>
    </row>
    <row r="284" spans="1:12" ht="94.5" outlineLevel="6">
      <c r="A284" s="37" t="s">
        <v>452</v>
      </c>
      <c r="B284" s="7" t="s">
        <v>135</v>
      </c>
      <c r="C284" s="7" t="s">
        <v>415</v>
      </c>
      <c r="D284" s="7" t="s">
        <v>211</v>
      </c>
      <c r="E284" s="7" t="s">
        <v>302</v>
      </c>
      <c r="F284" s="8"/>
      <c r="G284" s="8"/>
      <c r="H284" s="65">
        <v>3953.7</v>
      </c>
      <c r="I284" s="65"/>
      <c r="J284" s="6"/>
      <c r="K284" s="65">
        <v>3953.7</v>
      </c>
      <c r="L284" s="10">
        <v>3953.7</v>
      </c>
    </row>
    <row r="285" spans="1:12" ht="47.25" outlineLevel="5">
      <c r="A285" s="37" t="s">
        <v>52</v>
      </c>
      <c r="B285" s="7" t="s">
        <v>135</v>
      </c>
      <c r="C285" s="7" t="s">
        <v>415</v>
      </c>
      <c r="D285" s="7" t="s">
        <v>212</v>
      </c>
      <c r="E285" s="7"/>
      <c r="F285" s="8"/>
      <c r="G285" s="8"/>
      <c r="H285" s="65">
        <f>H286</f>
        <v>2243.9</v>
      </c>
      <c r="I285" s="65"/>
      <c r="J285" s="6">
        <v>2242290</v>
      </c>
      <c r="K285" s="65">
        <f aca="true" t="shared" si="42" ref="K285:L287">K286</f>
        <v>2287.6</v>
      </c>
      <c r="L285" s="10">
        <f t="shared" si="42"/>
        <v>2301.7</v>
      </c>
    </row>
    <row r="286" spans="1:12" ht="63" outlineLevel="6">
      <c r="A286" s="37" t="s">
        <v>451</v>
      </c>
      <c r="B286" s="7" t="s">
        <v>135</v>
      </c>
      <c r="C286" s="7" t="s">
        <v>415</v>
      </c>
      <c r="D286" s="7" t="s">
        <v>212</v>
      </c>
      <c r="E286" s="7" t="s">
        <v>353</v>
      </c>
      <c r="F286" s="8"/>
      <c r="G286" s="8"/>
      <c r="H286" s="65">
        <f>H287</f>
        <v>2243.9</v>
      </c>
      <c r="I286" s="65">
        <f>I287</f>
        <v>0</v>
      </c>
      <c r="J286" s="65">
        <f>J287</f>
        <v>0</v>
      </c>
      <c r="K286" s="65">
        <f t="shared" si="42"/>
        <v>2287.6</v>
      </c>
      <c r="L286" s="10">
        <f t="shared" si="42"/>
        <v>2301.7</v>
      </c>
    </row>
    <row r="287" spans="1:12" ht="31.5" outlineLevel="6">
      <c r="A287" s="37" t="s">
        <v>346</v>
      </c>
      <c r="B287" s="7" t="s">
        <v>135</v>
      </c>
      <c r="C287" s="7" t="s">
        <v>415</v>
      </c>
      <c r="D287" s="7" t="s">
        <v>212</v>
      </c>
      <c r="E287" s="7" t="s">
        <v>347</v>
      </c>
      <c r="F287" s="8"/>
      <c r="G287" s="8"/>
      <c r="H287" s="65">
        <f>H288</f>
        <v>2243.9</v>
      </c>
      <c r="I287" s="65">
        <f>I288</f>
        <v>0</v>
      </c>
      <c r="J287" s="65">
        <f>J288</f>
        <v>0</v>
      </c>
      <c r="K287" s="65">
        <f t="shared" si="42"/>
        <v>2287.6</v>
      </c>
      <c r="L287" s="10">
        <f t="shared" si="42"/>
        <v>2301.7</v>
      </c>
    </row>
    <row r="288" spans="1:12" ht="94.5" outlineLevel="6">
      <c r="A288" s="37" t="s">
        <v>452</v>
      </c>
      <c r="B288" s="7" t="s">
        <v>135</v>
      </c>
      <c r="C288" s="7" t="s">
        <v>415</v>
      </c>
      <c r="D288" s="7" t="s">
        <v>212</v>
      </c>
      <c r="E288" s="7" t="s">
        <v>302</v>
      </c>
      <c r="F288" s="8"/>
      <c r="G288" s="8"/>
      <c r="H288" s="65">
        <v>2243.9</v>
      </c>
      <c r="I288" s="65"/>
      <c r="J288" s="6"/>
      <c r="K288" s="65">
        <v>2287.6</v>
      </c>
      <c r="L288" s="10">
        <v>2301.7</v>
      </c>
    </row>
    <row r="289" spans="1:12" ht="47.25" outlineLevel="5">
      <c r="A289" s="37" t="s">
        <v>53</v>
      </c>
      <c r="B289" s="7" t="s">
        <v>135</v>
      </c>
      <c r="C289" s="7" t="s">
        <v>415</v>
      </c>
      <c r="D289" s="7" t="s">
        <v>213</v>
      </c>
      <c r="E289" s="7"/>
      <c r="F289" s="8"/>
      <c r="G289" s="8"/>
      <c r="H289" s="65">
        <f>H290</f>
        <v>4052.6</v>
      </c>
      <c r="I289" s="65"/>
      <c r="J289" s="6">
        <v>4159560</v>
      </c>
      <c r="K289" s="65">
        <f aca="true" t="shared" si="43" ref="K289:L291">K290</f>
        <v>4052.6</v>
      </c>
      <c r="L289" s="10">
        <f t="shared" si="43"/>
        <v>4052.6</v>
      </c>
    </row>
    <row r="290" spans="1:12" ht="63" outlineLevel="6">
      <c r="A290" s="37" t="s">
        <v>451</v>
      </c>
      <c r="B290" s="7" t="s">
        <v>135</v>
      </c>
      <c r="C290" s="7" t="s">
        <v>415</v>
      </c>
      <c r="D290" s="7" t="s">
        <v>213</v>
      </c>
      <c r="E290" s="7" t="s">
        <v>353</v>
      </c>
      <c r="F290" s="8"/>
      <c r="G290" s="8"/>
      <c r="H290" s="65">
        <f>H291</f>
        <v>4052.6</v>
      </c>
      <c r="I290" s="65">
        <f>I291</f>
        <v>0</v>
      </c>
      <c r="J290" s="65">
        <f>J291</f>
        <v>0</v>
      </c>
      <c r="K290" s="65">
        <f t="shared" si="43"/>
        <v>4052.6</v>
      </c>
      <c r="L290" s="10">
        <f t="shared" si="43"/>
        <v>4052.6</v>
      </c>
    </row>
    <row r="291" spans="1:12" ht="31.5" outlineLevel="6">
      <c r="A291" s="37" t="s">
        <v>346</v>
      </c>
      <c r="B291" s="7" t="s">
        <v>135</v>
      </c>
      <c r="C291" s="7" t="s">
        <v>415</v>
      </c>
      <c r="D291" s="7" t="s">
        <v>213</v>
      </c>
      <c r="E291" s="7" t="s">
        <v>347</v>
      </c>
      <c r="F291" s="8"/>
      <c r="G291" s="8"/>
      <c r="H291" s="65">
        <f>H292</f>
        <v>4052.6</v>
      </c>
      <c r="I291" s="65">
        <f>I292</f>
        <v>0</v>
      </c>
      <c r="J291" s="65">
        <f>J292</f>
        <v>0</v>
      </c>
      <c r="K291" s="65">
        <f t="shared" si="43"/>
        <v>4052.6</v>
      </c>
      <c r="L291" s="10">
        <f t="shared" si="43"/>
        <v>4052.6</v>
      </c>
    </row>
    <row r="292" spans="1:12" ht="94.5" outlineLevel="6">
      <c r="A292" s="37" t="s">
        <v>452</v>
      </c>
      <c r="B292" s="7" t="s">
        <v>135</v>
      </c>
      <c r="C292" s="7" t="s">
        <v>415</v>
      </c>
      <c r="D292" s="7" t="s">
        <v>213</v>
      </c>
      <c r="E292" s="7" t="s">
        <v>302</v>
      </c>
      <c r="F292" s="8"/>
      <c r="G292" s="8"/>
      <c r="H292" s="65">
        <v>4052.6</v>
      </c>
      <c r="I292" s="65"/>
      <c r="J292" s="6"/>
      <c r="K292" s="65">
        <v>4052.6</v>
      </c>
      <c r="L292" s="10">
        <v>4052.6</v>
      </c>
    </row>
    <row r="293" spans="1:12" ht="47.25" outlineLevel="5">
      <c r="A293" s="37" t="s">
        <v>54</v>
      </c>
      <c r="B293" s="7" t="s">
        <v>135</v>
      </c>
      <c r="C293" s="7" t="s">
        <v>415</v>
      </c>
      <c r="D293" s="7" t="s">
        <v>214</v>
      </c>
      <c r="E293" s="7"/>
      <c r="F293" s="8"/>
      <c r="G293" s="8"/>
      <c r="H293" s="65">
        <f>H294</f>
        <v>2564.4</v>
      </c>
      <c r="I293" s="65"/>
      <c r="J293" s="6">
        <v>2454652</v>
      </c>
      <c r="K293" s="65">
        <f>K294</f>
        <v>2290.2</v>
      </c>
      <c r="L293" s="10">
        <f>L294</f>
        <v>2290.2</v>
      </c>
    </row>
    <row r="294" spans="1:12" ht="63" outlineLevel="6">
      <c r="A294" s="37" t="s">
        <v>451</v>
      </c>
      <c r="B294" s="7" t="s">
        <v>135</v>
      </c>
      <c r="C294" s="7" t="s">
        <v>415</v>
      </c>
      <c r="D294" s="7" t="s">
        <v>214</v>
      </c>
      <c r="E294" s="7" t="s">
        <v>353</v>
      </c>
      <c r="F294" s="8"/>
      <c r="G294" s="8"/>
      <c r="H294" s="65">
        <f>H295</f>
        <v>2564.4</v>
      </c>
      <c r="I294" s="65">
        <f>I295</f>
        <v>0</v>
      </c>
      <c r="J294" s="65">
        <f>J295</f>
        <v>0</v>
      </c>
      <c r="K294" s="65">
        <f>K295</f>
        <v>2290.2</v>
      </c>
      <c r="L294" s="10">
        <f>L295</f>
        <v>2290.2</v>
      </c>
    </row>
    <row r="295" spans="1:12" ht="31.5" outlineLevel="6">
      <c r="A295" s="37" t="s">
        <v>346</v>
      </c>
      <c r="B295" s="7" t="s">
        <v>135</v>
      </c>
      <c r="C295" s="7" t="s">
        <v>415</v>
      </c>
      <c r="D295" s="7" t="s">
        <v>214</v>
      </c>
      <c r="E295" s="7" t="s">
        <v>347</v>
      </c>
      <c r="F295" s="8"/>
      <c r="G295" s="8"/>
      <c r="H295" s="65">
        <f>H296+H297</f>
        <v>2564.4</v>
      </c>
      <c r="I295" s="65">
        <f>I296+I297</f>
        <v>0</v>
      </c>
      <c r="J295" s="65">
        <f>J296+J297</f>
        <v>0</v>
      </c>
      <c r="K295" s="65">
        <f>K296+K297</f>
        <v>2290.2</v>
      </c>
      <c r="L295" s="10">
        <f>L296+L297</f>
        <v>2290.2</v>
      </c>
    </row>
    <row r="296" spans="1:12" ht="94.5" outlineLevel="6">
      <c r="A296" s="37" t="s">
        <v>452</v>
      </c>
      <c r="B296" s="7" t="s">
        <v>135</v>
      </c>
      <c r="C296" s="7" t="s">
        <v>415</v>
      </c>
      <c r="D296" s="7" t="s">
        <v>214</v>
      </c>
      <c r="E296" s="7" t="s">
        <v>302</v>
      </c>
      <c r="F296" s="8"/>
      <c r="G296" s="8"/>
      <c r="H296" s="65">
        <v>2311.1</v>
      </c>
      <c r="I296" s="65"/>
      <c r="J296" s="6"/>
      <c r="K296" s="65">
        <v>2290.2</v>
      </c>
      <c r="L296" s="10">
        <v>2290.2</v>
      </c>
    </row>
    <row r="297" spans="1:12" ht="31.5" hidden="1" outlineLevel="6">
      <c r="A297" s="39" t="s">
        <v>351</v>
      </c>
      <c r="B297" s="7" t="s">
        <v>135</v>
      </c>
      <c r="C297" s="7" t="s">
        <v>415</v>
      </c>
      <c r="D297" s="7" t="s">
        <v>214</v>
      </c>
      <c r="E297" s="7" t="s">
        <v>352</v>
      </c>
      <c r="F297" s="8"/>
      <c r="G297" s="8"/>
      <c r="H297" s="65">
        <v>253.3</v>
      </c>
      <c r="I297" s="65"/>
      <c r="J297" s="6"/>
      <c r="K297" s="65"/>
      <c r="L297" s="10"/>
    </row>
    <row r="298" spans="1:12" ht="47.25" outlineLevel="5" collapsed="1">
      <c r="A298" s="37" t="s">
        <v>55</v>
      </c>
      <c r="B298" s="7" t="s">
        <v>135</v>
      </c>
      <c r="C298" s="7" t="s">
        <v>415</v>
      </c>
      <c r="D298" s="7" t="s">
        <v>215</v>
      </c>
      <c r="E298" s="7"/>
      <c r="F298" s="8"/>
      <c r="G298" s="8"/>
      <c r="H298" s="65">
        <f>H299</f>
        <v>1489.6</v>
      </c>
      <c r="I298" s="65"/>
      <c r="J298" s="6">
        <v>1749600</v>
      </c>
      <c r="K298" s="65">
        <f aca="true" t="shared" si="44" ref="K298:L300">K299</f>
        <v>1489.6</v>
      </c>
      <c r="L298" s="10">
        <f t="shared" si="44"/>
        <v>1489.6</v>
      </c>
    </row>
    <row r="299" spans="1:12" ht="63" outlineLevel="6">
      <c r="A299" s="37" t="s">
        <v>451</v>
      </c>
      <c r="B299" s="7" t="s">
        <v>135</v>
      </c>
      <c r="C299" s="7" t="s">
        <v>415</v>
      </c>
      <c r="D299" s="7" t="s">
        <v>215</v>
      </c>
      <c r="E299" s="7" t="s">
        <v>353</v>
      </c>
      <c r="F299" s="8"/>
      <c r="G299" s="8"/>
      <c r="H299" s="65">
        <f>H300</f>
        <v>1489.6</v>
      </c>
      <c r="I299" s="65">
        <f>I300</f>
        <v>0</v>
      </c>
      <c r="J299" s="65">
        <f>J300</f>
        <v>0</v>
      </c>
      <c r="K299" s="65">
        <f t="shared" si="44"/>
        <v>1489.6</v>
      </c>
      <c r="L299" s="10">
        <f t="shared" si="44"/>
        <v>1489.6</v>
      </c>
    </row>
    <row r="300" spans="1:12" ht="31.5" outlineLevel="6">
      <c r="A300" s="37" t="s">
        <v>346</v>
      </c>
      <c r="B300" s="7" t="s">
        <v>135</v>
      </c>
      <c r="C300" s="7" t="s">
        <v>415</v>
      </c>
      <c r="D300" s="7" t="s">
        <v>215</v>
      </c>
      <c r="E300" s="7" t="s">
        <v>347</v>
      </c>
      <c r="F300" s="8"/>
      <c r="G300" s="8"/>
      <c r="H300" s="65">
        <f>H301</f>
        <v>1489.6</v>
      </c>
      <c r="I300" s="65">
        <f>I301</f>
        <v>0</v>
      </c>
      <c r="J300" s="65">
        <f>J301</f>
        <v>0</v>
      </c>
      <c r="K300" s="65">
        <f t="shared" si="44"/>
        <v>1489.6</v>
      </c>
      <c r="L300" s="10">
        <f t="shared" si="44"/>
        <v>1489.6</v>
      </c>
    </row>
    <row r="301" spans="1:12" ht="94.5" outlineLevel="6">
      <c r="A301" s="37" t="s">
        <v>452</v>
      </c>
      <c r="B301" s="7" t="s">
        <v>135</v>
      </c>
      <c r="C301" s="7" t="s">
        <v>415</v>
      </c>
      <c r="D301" s="7" t="s">
        <v>215</v>
      </c>
      <c r="E301" s="7" t="s">
        <v>302</v>
      </c>
      <c r="F301" s="8"/>
      <c r="G301" s="8"/>
      <c r="H301" s="65">
        <v>1489.6</v>
      </c>
      <c r="I301" s="65"/>
      <c r="J301" s="6"/>
      <c r="K301" s="65">
        <v>1489.6</v>
      </c>
      <c r="L301" s="10">
        <v>1489.6</v>
      </c>
    </row>
    <row r="302" spans="1:12" ht="63" outlineLevel="5">
      <c r="A302" s="37" t="s">
        <v>59</v>
      </c>
      <c r="B302" s="7" t="s">
        <v>135</v>
      </c>
      <c r="C302" s="7" t="s">
        <v>415</v>
      </c>
      <c r="D302" s="7" t="s">
        <v>216</v>
      </c>
      <c r="E302" s="7"/>
      <c r="F302" s="8"/>
      <c r="G302" s="8">
        <f>G303</f>
        <v>0</v>
      </c>
      <c r="H302" s="65">
        <f>H303</f>
        <v>3650</v>
      </c>
      <c r="I302" s="65"/>
      <c r="J302" s="6">
        <v>3762143</v>
      </c>
      <c r="K302" s="65">
        <f aca="true" t="shared" si="45" ref="K302:L304">K303</f>
        <v>3650</v>
      </c>
      <c r="L302" s="10">
        <f t="shared" si="45"/>
        <v>3650</v>
      </c>
    </row>
    <row r="303" spans="1:12" ht="63" outlineLevel="6">
      <c r="A303" s="37" t="s">
        <v>451</v>
      </c>
      <c r="B303" s="7" t="s">
        <v>135</v>
      </c>
      <c r="C303" s="7" t="s">
        <v>415</v>
      </c>
      <c r="D303" s="7" t="s">
        <v>216</v>
      </c>
      <c r="E303" s="7" t="s">
        <v>353</v>
      </c>
      <c r="F303" s="8"/>
      <c r="G303" s="8">
        <v>0</v>
      </c>
      <c r="H303" s="65">
        <f aca="true" t="shared" si="46" ref="H303:J304">H304</f>
        <v>3650</v>
      </c>
      <c r="I303" s="65">
        <f t="shared" si="46"/>
        <v>0</v>
      </c>
      <c r="J303" s="65">
        <f t="shared" si="46"/>
        <v>0</v>
      </c>
      <c r="K303" s="65">
        <f t="shared" si="45"/>
        <v>3650</v>
      </c>
      <c r="L303" s="10">
        <f t="shared" si="45"/>
        <v>3650</v>
      </c>
    </row>
    <row r="304" spans="1:12" ht="31.5" outlineLevel="6">
      <c r="A304" s="37" t="s">
        <v>346</v>
      </c>
      <c r="B304" s="7" t="s">
        <v>135</v>
      </c>
      <c r="C304" s="7" t="s">
        <v>415</v>
      </c>
      <c r="D304" s="7" t="s">
        <v>216</v>
      </c>
      <c r="E304" s="7" t="s">
        <v>347</v>
      </c>
      <c r="F304" s="8"/>
      <c r="G304" s="8"/>
      <c r="H304" s="65">
        <f t="shared" si="46"/>
        <v>3650</v>
      </c>
      <c r="I304" s="65">
        <f t="shared" si="46"/>
        <v>0</v>
      </c>
      <c r="J304" s="65">
        <f t="shared" si="46"/>
        <v>0</v>
      </c>
      <c r="K304" s="65">
        <f t="shared" si="45"/>
        <v>3650</v>
      </c>
      <c r="L304" s="10">
        <f t="shared" si="45"/>
        <v>3650</v>
      </c>
    </row>
    <row r="305" spans="1:12" ht="94.5" outlineLevel="6">
      <c r="A305" s="37" t="s">
        <v>452</v>
      </c>
      <c r="B305" s="7" t="s">
        <v>135</v>
      </c>
      <c r="C305" s="7" t="s">
        <v>415</v>
      </c>
      <c r="D305" s="7" t="s">
        <v>216</v>
      </c>
      <c r="E305" s="7" t="s">
        <v>302</v>
      </c>
      <c r="F305" s="8"/>
      <c r="G305" s="8"/>
      <c r="H305" s="65">
        <v>3650</v>
      </c>
      <c r="I305" s="65"/>
      <c r="J305" s="6"/>
      <c r="K305" s="65">
        <v>3650</v>
      </c>
      <c r="L305" s="10">
        <v>3650</v>
      </c>
    </row>
    <row r="306" spans="1:12" ht="47.25" outlineLevel="5">
      <c r="A306" s="37" t="s">
        <v>60</v>
      </c>
      <c r="B306" s="7" t="s">
        <v>135</v>
      </c>
      <c r="C306" s="7" t="s">
        <v>415</v>
      </c>
      <c r="D306" s="7" t="s">
        <v>217</v>
      </c>
      <c r="E306" s="7"/>
      <c r="F306" s="8"/>
      <c r="G306" s="8"/>
      <c r="H306" s="65">
        <f>H307</f>
        <v>4583.5</v>
      </c>
      <c r="I306" s="65"/>
      <c r="J306" s="6">
        <v>4659495</v>
      </c>
      <c r="K306" s="65">
        <f aca="true" t="shared" si="47" ref="K306:L308">K307</f>
        <v>4583.5</v>
      </c>
      <c r="L306" s="10">
        <f t="shared" si="47"/>
        <v>4583.5</v>
      </c>
    </row>
    <row r="307" spans="1:12" ht="63" outlineLevel="6">
      <c r="A307" s="37" t="s">
        <v>451</v>
      </c>
      <c r="B307" s="7" t="s">
        <v>135</v>
      </c>
      <c r="C307" s="7" t="s">
        <v>415</v>
      </c>
      <c r="D307" s="7" t="s">
        <v>217</v>
      </c>
      <c r="E307" s="7" t="s">
        <v>353</v>
      </c>
      <c r="F307" s="8"/>
      <c r="G307" s="8"/>
      <c r="H307" s="65">
        <f>H308</f>
        <v>4583.5</v>
      </c>
      <c r="I307" s="65">
        <f>I308</f>
        <v>0</v>
      </c>
      <c r="J307" s="65">
        <f>J308</f>
        <v>0</v>
      </c>
      <c r="K307" s="65">
        <f t="shared" si="47"/>
        <v>4583.5</v>
      </c>
      <c r="L307" s="10">
        <f t="shared" si="47"/>
        <v>4583.5</v>
      </c>
    </row>
    <row r="308" spans="1:12" ht="31.5" outlineLevel="6">
      <c r="A308" s="37" t="s">
        <v>346</v>
      </c>
      <c r="B308" s="7" t="s">
        <v>135</v>
      </c>
      <c r="C308" s="7" t="s">
        <v>415</v>
      </c>
      <c r="D308" s="7" t="s">
        <v>217</v>
      </c>
      <c r="E308" s="7" t="s">
        <v>347</v>
      </c>
      <c r="F308" s="8"/>
      <c r="G308" s="8"/>
      <c r="H308" s="65">
        <f>H309</f>
        <v>4583.5</v>
      </c>
      <c r="I308" s="65">
        <f>I309</f>
        <v>0</v>
      </c>
      <c r="J308" s="65">
        <f>J309</f>
        <v>0</v>
      </c>
      <c r="K308" s="65">
        <f t="shared" si="47"/>
        <v>4583.5</v>
      </c>
      <c r="L308" s="10">
        <f t="shared" si="47"/>
        <v>4583.5</v>
      </c>
    </row>
    <row r="309" spans="1:12" ht="94.5" outlineLevel="6">
      <c r="A309" s="37" t="s">
        <v>452</v>
      </c>
      <c r="B309" s="7" t="s">
        <v>135</v>
      </c>
      <c r="C309" s="7" t="s">
        <v>415</v>
      </c>
      <c r="D309" s="7" t="s">
        <v>217</v>
      </c>
      <c r="E309" s="7" t="s">
        <v>302</v>
      </c>
      <c r="F309" s="8"/>
      <c r="G309" s="8"/>
      <c r="H309" s="65">
        <v>4583.5</v>
      </c>
      <c r="I309" s="65"/>
      <c r="J309" s="6"/>
      <c r="K309" s="65">
        <v>4583.5</v>
      </c>
      <c r="L309" s="10">
        <v>4583.5</v>
      </c>
    </row>
    <row r="310" spans="1:12" ht="47.25" outlineLevel="5">
      <c r="A310" s="37" t="s">
        <v>61</v>
      </c>
      <c r="B310" s="7" t="s">
        <v>135</v>
      </c>
      <c r="C310" s="7" t="s">
        <v>415</v>
      </c>
      <c r="D310" s="7" t="s">
        <v>218</v>
      </c>
      <c r="E310" s="7"/>
      <c r="F310" s="8"/>
      <c r="G310" s="8">
        <f>G311</f>
        <v>-14.4</v>
      </c>
      <c r="H310" s="65">
        <f>H311</f>
        <v>1947.2</v>
      </c>
      <c r="I310" s="65"/>
      <c r="J310" s="6">
        <v>1983184</v>
      </c>
      <c r="K310" s="65">
        <f aca="true" t="shared" si="48" ref="K310:L312">K311</f>
        <v>1945.4</v>
      </c>
      <c r="L310" s="10">
        <f t="shared" si="48"/>
        <v>1947.2</v>
      </c>
    </row>
    <row r="311" spans="1:12" ht="63" outlineLevel="6">
      <c r="A311" s="37" t="s">
        <v>451</v>
      </c>
      <c r="B311" s="7" t="s">
        <v>135</v>
      </c>
      <c r="C311" s="7" t="s">
        <v>415</v>
      </c>
      <c r="D311" s="7" t="s">
        <v>218</v>
      </c>
      <c r="E311" s="7" t="s">
        <v>353</v>
      </c>
      <c r="F311" s="8"/>
      <c r="G311" s="8">
        <v>-14.4</v>
      </c>
      <c r="H311" s="65">
        <f aca="true" t="shared" si="49" ref="H311:J312">H312</f>
        <v>1947.2</v>
      </c>
      <c r="I311" s="65">
        <f t="shared" si="49"/>
        <v>0</v>
      </c>
      <c r="J311" s="65">
        <f t="shared" si="49"/>
        <v>0</v>
      </c>
      <c r="K311" s="65">
        <f t="shared" si="48"/>
        <v>1945.4</v>
      </c>
      <c r="L311" s="10">
        <f t="shared" si="48"/>
        <v>1947.2</v>
      </c>
    </row>
    <row r="312" spans="1:12" ht="31.5" outlineLevel="6">
      <c r="A312" s="37" t="s">
        <v>346</v>
      </c>
      <c r="B312" s="7" t="s">
        <v>135</v>
      </c>
      <c r="C312" s="7" t="s">
        <v>415</v>
      </c>
      <c r="D312" s="7" t="s">
        <v>218</v>
      </c>
      <c r="E312" s="7" t="s">
        <v>347</v>
      </c>
      <c r="F312" s="8"/>
      <c r="G312" s="8"/>
      <c r="H312" s="65">
        <f t="shared" si="49"/>
        <v>1947.2</v>
      </c>
      <c r="I312" s="65">
        <f t="shared" si="49"/>
        <v>0</v>
      </c>
      <c r="J312" s="65">
        <f t="shared" si="49"/>
        <v>0</v>
      </c>
      <c r="K312" s="65">
        <f t="shared" si="48"/>
        <v>1945.4</v>
      </c>
      <c r="L312" s="10">
        <f t="shared" si="48"/>
        <v>1947.2</v>
      </c>
    </row>
    <row r="313" spans="1:12" ht="94.5" outlineLevel="6">
      <c r="A313" s="37" t="s">
        <v>452</v>
      </c>
      <c r="B313" s="7" t="s">
        <v>135</v>
      </c>
      <c r="C313" s="7" t="s">
        <v>415</v>
      </c>
      <c r="D313" s="7" t="s">
        <v>218</v>
      </c>
      <c r="E313" s="7" t="s">
        <v>302</v>
      </c>
      <c r="F313" s="8"/>
      <c r="G313" s="8"/>
      <c r="H313" s="65">
        <v>1947.2</v>
      </c>
      <c r="I313" s="65"/>
      <c r="J313" s="6"/>
      <c r="K313" s="65">
        <v>1945.4</v>
      </c>
      <c r="L313" s="10">
        <v>1947.2</v>
      </c>
    </row>
    <row r="314" spans="1:12" ht="47.25" outlineLevel="5">
      <c r="A314" s="37" t="s">
        <v>62</v>
      </c>
      <c r="B314" s="7" t="s">
        <v>135</v>
      </c>
      <c r="C314" s="7" t="s">
        <v>415</v>
      </c>
      <c r="D314" s="7" t="s">
        <v>219</v>
      </c>
      <c r="E314" s="7"/>
      <c r="F314" s="8"/>
      <c r="G314" s="8"/>
      <c r="H314" s="65">
        <f>H315</f>
        <v>4890</v>
      </c>
      <c r="I314" s="65"/>
      <c r="J314" s="6">
        <v>5035393</v>
      </c>
      <c r="K314" s="65">
        <f aca="true" t="shared" si="50" ref="K314:L316">K315</f>
        <v>4890</v>
      </c>
      <c r="L314" s="10">
        <f t="shared" si="50"/>
        <v>4890</v>
      </c>
    </row>
    <row r="315" spans="1:12" ht="63" outlineLevel="6">
      <c r="A315" s="37" t="s">
        <v>451</v>
      </c>
      <c r="B315" s="7" t="s">
        <v>135</v>
      </c>
      <c r="C315" s="7" t="s">
        <v>415</v>
      </c>
      <c r="D315" s="7" t="s">
        <v>219</v>
      </c>
      <c r="E315" s="7" t="s">
        <v>353</v>
      </c>
      <c r="F315" s="8"/>
      <c r="G315" s="8"/>
      <c r="H315" s="65">
        <f>H316</f>
        <v>4890</v>
      </c>
      <c r="I315" s="65">
        <f>I316</f>
        <v>0</v>
      </c>
      <c r="J315" s="65">
        <f>J316</f>
        <v>0</v>
      </c>
      <c r="K315" s="65">
        <f t="shared" si="50"/>
        <v>4890</v>
      </c>
      <c r="L315" s="10">
        <f t="shared" si="50"/>
        <v>4890</v>
      </c>
    </row>
    <row r="316" spans="1:12" ht="31.5" outlineLevel="6">
      <c r="A316" s="37" t="s">
        <v>346</v>
      </c>
      <c r="B316" s="7" t="s">
        <v>135</v>
      </c>
      <c r="C316" s="7" t="s">
        <v>415</v>
      </c>
      <c r="D316" s="7" t="s">
        <v>219</v>
      </c>
      <c r="E316" s="7" t="s">
        <v>347</v>
      </c>
      <c r="F316" s="8"/>
      <c r="G316" s="8"/>
      <c r="H316" s="65">
        <f>H317</f>
        <v>4890</v>
      </c>
      <c r="I316" s="65">
        <f>I317</f>
        <v>0</v>
      </c>
      <c r="J316" s="65">
        <f>J317</f>
        <v>0</v>
      </c>
      <c r="K316" s="65">
        <f t="shared" si="50"/>
        <v>4890</v>
      </c>
      <c r="L316" s="10">
        <f t="shared" si="50"/>
        <v>4890</v>
      </c>
    </row>
    <row r="317" spans="1:12" ht="94.5" outlineLevel="6">
      <c r="A317" s="37" t="s">
        <v>452</v>
      </c>
      <c r="B317" s="7" t="s">
        <v>135</v>
      </c>
      <c r="C317" s="7" t="s">
        <v>415</v>
      </c>
      <c r="D317" s="7" t="s">
        <v>219</v>
      </c>
      <c r="E317" s="7" t="s">
        <v>302</v>
      </c>
      <c r="F317" s="8"/>
      <c r="G317" s="8"/>
      <c r="H317" s="65">
        <v>4890</v>
      </c>
      <c r="I317" s="65"/>
      <c r="J317" s="6"/>
      <c r="K317" s="65">
        <v>4890</v>
      </c>
      <c r="L317" s="10">
        <v>4890</v>
      </c>
    </row>
    <row r="318" spans="1:12" ht="47.25" outlineLevel="5">
      <c r="A318" s="37" t="s">
        <v>63</v>
      </c>
      <c r="B318" s="7" t="s">
        <v>135</v>
      </c>
      <c r="C318" s="7" t="s">
        <v>415</v>
      </c>
      <c r="D318" s="7" t="s">
        <v>220</v>
      </c>
      <c r="E318" s="7"/>
      <c r="F318" s="8"/>
      <c r="G318" s="8"/>
      <c r="H318" s="65">
        <f>H319</f>
        <v>1606.2</v>
      </c>
      <c r="I318" s="65"/>
      <c r="J318" s="6">
        <v>1629194</v>
      </c>
      <c r="K318" s="65">
        <f aca="true" t="shared" si="51" ref="K318:L320">K319</f>
        <v>1606.1</v>
      </c>
      <c r="L318" s="10">
        <f t="shared" si="51"/>
        <v>1606.2</v>
      </c>
    </row>
    <row r="319" spans="1:12" ht="63" outlineLevel="6">
      <c r="A319" s="37" t="s">
        <v>451</v>
      </c>
      <c r="B319" s="7" t="s">
        <v>135</v>
      </c>
      <c r="C319" s="7" t="s">
        <v>415</v>
      </c>
      <c r="D319" s="7" t="s">
        <v>220</v>
      </c>
      <c r="E319" s="7" t="s">
        <v>353</v>
      </c>
      <c r="F319" s="8"/>
      <c r="G319" s="8"/>
      <c r="H319" s="65">
        <f>H320</f>
        <v>1606.2</v>
      </c>
      <c r="I319" s="65">
        <f>I320</f>
        <v>0</v>
      </c>
      <c r="J319" s="65">
        <f>J320</f>
        <v>0</v>
      </c>
      <c r="K319" s="65">
        <f t="shared" si="51"/>
        <v>1606.1</v>
      </c>
      <c r="L319" s="10">
        <f t="shared" si="51"/>
        <v>1606.2</v>
      </c>
    </row>
    <row r="320" spans="1:12" ht="31.5" outlineLevel="6">
      <c r="A320" s="37" t="s">
        <v>346</v>
      </c>
      <c r="B320" s="7" t="s">
        <v>135</v>
      </c>
      <c r="C320" s="7" t="s">
        <v>415</v>
      </c>
      <c r="D320" s="7" t="s">
        <v>220</v>
      </c>
      <c r="E320" s="7" t="s">
        <v>347</v>
      </c>
      <c r="F320" s="8"/>
      <c r="G320" s="8"/>
      <c r="H320" s="65">
        <f>H321</f>
        <v>1606.2</v>
      </c>
      <c r="I320" s="65">
        <f>I321</f>
        <v>0</v>
      </c>
      <c r="J320" s="65">
        <f>J321</f>
        <v>0</v>
      </c>
      <c r="K320" s="65">
        <f t="shared" si="51"/>
        <v>1606.1</v>
      </c>
      <c r="L320" s="10">
        <f t="shared" si="51"/>
        <v>1606.2</v>
      </c>
    </row>
    <row r="321" spans="1:12" ht="94.5" outlineLevel="6">
      <c r="A321" s="37" t="s">
        <v>452</v>
      </c>
      <c r="B321" s="7" t="s">
        <v>135</v>
      </c>
      <c r="C321" s="7" t="s">
        <v>415</v>
      </c>
      <c r="D321" s="7" t="s">
        <v>220</v>
      </c>
      <c r="E321" s="7" t="s">
        <v>302</v>
      </c>
      <c r="F321" s="8"/>
      <c r="G321" s="8"/>
      <c r="H321" s="65">
        <v>1606.2</v>
      </c>
      <c r="I321" s="65"/>
      <c r="J321" s="6"/>
      <c r="K321" s="65">
        <v>1606.1</v>
      </c>
      <c r="L321" s="10">
        <v>1606.2</v>
      </c>
    </row>
    <row r="322" spans="1:12" ht="47.25" outlineLevel="5">
      <c r="A322" s="37" t="s">
        <v>64</v>
      </c>
      <c r="B322" s="7" t="s">
        <v>135</v>
      </c>
      <c r="C322" s="7" t="s">
        <v>415</v>
      </c>
      <c r="D322" s="7" t="s">
        <v>221</v>
      </c>
      <c r="E322" s="7"/>
      <c r="F322" s="8"/>
      <c r="G322" s="8"/>
      <c r="H322" s="65">
        <f>H323</f>
        <v>3064</v>
      </c>
      <c r="I322" s="65"/>
      <c r="J322" s="6">
        <v>3101976</v>
      </c>
      <c r="K322" s="65">
        <f aca="true" t="shared" si="52" ref="K322:L324">K323</f>
        <v>3064</v>
      </c>
      <c r="L322" s="10">
        <f t="shared" si="52"/>
        <v>3064</v>
      </c>
    </row>
    <row r="323" spans="1:12" ht="63" outlineLevel="6">
      <c r="A323" s="37" t="s">
        <v>451</v>
      </c>
      <c r="B323" s="7" t="s">
        <v>135</v>
      </c>
      <c r="C323" s="7" t="s">
        <v>415</v>
      </c>
      <c r="D323" s="7" t="s">
        <v>221</v>
      </c>
      <c r="E323" s="7" t="s">
        <v>353</v>
      </c>
      <c r="F323" s="8"/>
      <c r="G323" s="8"/>
      <c r="H323" s="65">
        <f>H324</f>
        <v>3064</v>
      </c>
      <c r="I323" s="65">
        <f>I324</f>
        <v>0</v>
      </c>
      <c r="J323" s="65">
        <f>J324</f>
        <v>0</v>
      </c>
      <c r="K323" s="65">
        <f t="shared" si="52"/>
        <v>3064</v>
      </c>
      <c r="L323" s="10">
        <f t="shared" si="52"/>
        <v>3064</v>
      </c>
    </row>
    <row r="324" spans="1:12" ht="31.5" outlineLevel="6">
      <c r="A324" s="37" t="s">
        <v>346</v>
      </c>
      <c r="B324" s="7" t="s">
        <v>135</v>
      </c>
      <c r="C324" s="7" t="s">
        <v>415</v>
      </c>
      <c r="D324" s="7" t="s">
        <v>221</v>
      </c>
      <c r="E324" s="7" t="s">
        <v>347</v>
      </c>
      <c r="F324" s="8"/>
      <c r="G324" s="8"/>
      <c r="H324" s="65">
        <f>H325</f>
        <v>3064</v>
      </c>
      <c r="I324" s="65">
        <f>I325</f>
        <v>0</v>
      </c>
      <c r="J324" s="65">
        <f>J325</f>
        <v>0</v>
      </c>
      <c r="K324" s="65">
        <f t="shared" si="52"/>
        <v>3064</v>
      </c>
      <c r="L324" s="10">
        <f t="shared" si="52"/>
        <v>3064</v>
      </c>
    </row>
    <row r="325" spans="1:12" ht="94.5" outlineLevel="6">
      <c r="A325" s="37" t="s">
        <v>452</v>
      </c>
      <c r="B325" s="7" t="s">
        <v>135</v>
      </c>
      <c r="C325" s="7" t="s">
        <v>415</v>
      </c>
      <c r="D325" s="7" t="s">
        <v>221</v>
      </c>
      <c r="E325" s="7" t="s">
        <v>302</v>
      </c>
      <c r="F325" s="8"/>
      <c r="G325" s="8"/>
      <c r="H325" s="65">
        <v>3064</v>
      </c>
      <c r="I325" s="65"/>
      <c r="J325" s="6"/>
      <c r="K325" s="65">
        <v>3064</v>
      </c>
      <c r="L325" s="10">
        <v>3064</v>
      </c>
    </row>
    <row r="326" spans="1:12" ht="31.5" outlineLevel="3">
      <c r="A326" s="37" t="s">
        <v>10</v>
      </c>
      <c r="B326" s="7" t="s">
        <v>135</v>
      </c>
      <c r="C326" s="7" t="s">
        <v>415</v>
      </c>
      <c r="D326" s="7" t="s">
        <v>136</v>
      </c>
      <c r="E326" s="7"/>
      <c r="F326" s="8"/>
      <c r="G326" s="8">
        <f aca="true" t="shared" si="53" ref="G326:J330">G327</f>
        <v>80.1</v>
      </c>
      <c r="H326" s="65">
        <f t="shared" si="53"/>
        <v>45106.9</v>
      </c>
      <c r="I326" s="65"/>
      <c r="J326" s="6">
        <v>6062935</v>
      </c>
      <c r="K326" s="65">
        <f aca="true" t="shared" si="54" ref="K326:L329">K327</f>
        <v>34165.8</v>
      </c>
      <c r="L326" s="10">
        <f t="shared" si="54"/>
        <v>34165.799999999996</v>
      </c>
    </row>
    <row r="327" spans="1:12" ht="31.5" outlineLevel="4">
      <c r="A327" s="37" t="s">
        <v>359</v>
      </c>
      <c r="B327" s="7" t="s">
        <v>135</v>
      </c>
      <c r="C327" s="7" t="s">
        <v>415</v>
      </c>
      <c r="D327" s="7" t="s">
        <v>137</v>
      </c>
      <c r="E327" s="7"/>
      <c r="F327" s="8"/>
      <c r="G327" s="8">
        <f t="shared" si="53"/>
        <v>80.1</v>
      </c>
      <c r="H327" s="65">
        <f>H328+H332+H336+H340+H344</f>
        <v>45106.9</v>
      </c>
      <c r="I327" s="65">
        <f>I328+I332+I336+I340+I344</f>
        <v>0</v>
      </c>
      <c r="J327" s="65">
        <f>J328+J332+J336+J340+J344</f>
        <v>35303674</v>
      </c>
      <c r="K327" s="65">
        <f>K328+K332+K336+K340+K344</f>
        <v>34165.8</v>
      </c>
      <c r="L327" s="10">
        <f>L328+L332+L336+L340+L344</f>
        <v>34165.799999999996</v>
      </c>
    </row>
    <row r="328" spans="1:12" ht="47.25" outlineLevel="5">
      <c r="A328" s="37" t="s">
        <v>65</v>
      </c>
      <c r="B328" s="7" t="s">
        <v>135</v>
      </c>
      <c r="C328" s="7" t="s">
        <v>415</v>
      </c>
      <c r="D328" s="7" t="s">
        <v>222</v>
      </c>
      <c r="E328" s="7"/>
      <c r="F328" s="8"/>
      <c r="G328" s="8">
        <f t="shared" si="53"/>
        <v>80.1</v>
      </c>
      <c r="H328" s="65">
        <f t="shared" si="53"/>
        <v>6004</v>
      </c>
      <c r="I328" s="65"/>
      <c r="J328" s="6">
        <v>6062935</v>
      </c>
      <c r="K328" s="65">
        <f t="shared" si="54"/>
        <v>6062.9</v>
      </c>
      <c r="L328" s="10">
        <f t="shared" si="54"/>
        <v>6062.9</v>
      </c>
    </row>
    <row r="329" spans="1:12" ht="63" outlineLevel="6">
      <c r="A329" s="37" t="s">
        <v>451</v>
      </c>
      <c r="B329" s="7" t="s">
        <v>135</v>
      </c>
      <c r="C329" s="7" t="s">
        <v>415</v>
      </c>
      <c r="D329" s="7" t="s">
        <v>222</v>
      </c>
      <c r="E329" s="7" t="s">
        <v>353</v>
      </c>
      <c r="F329" s="8"/>
      <c r="G329" s="8">
        <v>80.1</v>
      </c>
      <c r="H329" s="65">
        <f t="shared" si="53"/>
        <v>6004</v>
      </c>
      <c r="I329" s="65">
        <f t="shared" si="53"/>
        <v>0</v>
      </c>
      <c r="J329" s="65">
        <f t="shared" si="53"/>
        <v>0</v>
      </c>
      <c r="K329" s="65">
        <f t="shared" si="54"/>
        <v>6062.9</v>
      </c>
      <c r="L329" s="10">
        <f t="shared" si="54"/>
        <v>6062.9</v>
      </c>
    </row>
    <row r="330" spans="1:12" ht="31.5" outlineLevel="6">
      <c r="A330" s="37" t="s">
        <v>346</v>
      </c>
      <c r="B330" s="7" t="s">
        <v>135</v>
      </c>
      <c r="C330" s="7" t="s">
        <v>415</v>
      </c>
      <c r="D330" s="7" t="s">
        <v>222</v>
      </c>
      <c r="E330" s="7" t="s">
        <v>347</v>
      </c>
      <c r="F330" s="8"/>
      <c r="G330" s="8"/>
      <c r="H330" s="65">
        <f t="shared" si="53"/>
        <v>6004</v>
      </c>
      <c r="I330" s="65">
        <f t="shared" si="53"/>
        <v>0</v>
      </c>
      <c r="J330" s="65">
        <f t="shared" si="53"/>
        <v>0</v>
      </c>
      <c r="K330" s="65">
        <f>K331</f>
        <v>6062.9</v>
      </c>
      <c r="L330" s="10">
        <f>L331</f>
        <v>6062.9</v>
      </c>
    </row>
    <row r="331" spans="1:12" ht="94.5" outlineLevel="6">
      <c r="A331" s="37" t="s">
        <v>452</v>
      </c>
      <c r="B331" s="7" t="s">
        <v>135</v>
      </c>
      <c r="C331" s="7" t="s">
        <v>415</v>
      </c>
      <c r="D331" s="7" t="s">
        <v>222</v>
      </c>
      <c r="E331" s="7" t="s">
        <v>302</v>
      </c>
      <c r="F331" s="8"/>
      <c r="G331" s="8"/>
      <c r="H331" s="65">
        <v>6004</v>
      </c>
      <c r="I331" s="65"/>
      <c r="J331" s="6"/>
      <c r="K331" s="65">
        <v>6062.9</v>
      </c>
      <c r="L331" s="10">
        <v>6062.9</v>
      </c>
    </row>
    <row r="332" spans="1:12" ht="47.25" outlineLevel="6">
      <c r="A332" s="37" t="s">
        <v>11</v>
      </c>
      <c r="B332" s="7" t="s">
        <v>135</v>
      </c>
      <c r="C332" s="7" t="s">
        <v>415</v>
      </c>
      <c r="D332" s="7" t="s">
        <v>138</v>
      </c>
      <c r="E332" s="7"/>
      <c r="F332" s="8"/>
      <c r="G332" s="8"/>
      <c r="H332" s="65">
        <f>H335</f>
        <v>14761.7</v>
      </c>
      <c r="I332" s="65"/>
      <c r="J332" s="6">
        <v>15899517</v>
      </c>
      <c r="K332" s="65">
        <f>K335</f>
        <v>14761.7</v>
      </c>
      <c r="L332" s="10">
        <f>L335</f>
        <v>14761.7</v>
      </c>
    </row>
    <row r="333" spans="1:12" ht="63" outlineLevel="6">
      <c r="A333" s="37" t="s">
        <v>451</v>
      </c>
      <c r="B333" s="7" t="s">
        <v>135</v>
      </c>
      <c r="C333" s="7" t="s">
        <v>415</v>
      </c>
      <c r="D333" s="7" t="s">
        <v>138</v>
      </c>
      <c r="E333" s="7" t="s">
        <v>353</v>
      </c>
      <c r="F333" s="8"/>
      <c r="G333" s="8"/>
      <c r="H333" s="65">
        <f aca="true" t="shared" si="55" ref="H333:L334">H334</f>
        <v>14761.7</v>
      </c>
      <c r="I333" s="65">
        <f t="shared" si="55"/>
        <v>0</v>
      </c>
      <c r="J333" s="65">
        <f t="shared" si="55"/>
        <v>15899517</v>
      </c>
      <c r="K333" s="65">
        <f t="shared" si="55"/>
        <v>14761.7</v>
      </c>
      <c r="L333" s="10">
        <f t="shared" si="55"/>
        <v>14761.7</v>
      </c>
    </row>
    <row r="334" spans="1:12" ht="31.5" outlineLevel="6">
      <c r="A334" s="37" t="s">
        <v>346</v>
      </c>
      <c r="B334" s="7" t="s">
        <v>135</v>
      </c>
      <c r="C334" s="7" t="s">
        <v>415</v>
      </c>
      <c r="D334" s="7" t="s">
        <v>138</v>
      </c>
      <c r="E334" s="7" t="s">
        <v>347</v>
      </c>
      <c r="F334" s="8"/>
      <c r="G334" s="8"/>
      <c r="H334" s="65">
        <f t="shared" si="55"/>
        <v>14761.7</v>
      </c>
      <c r="I334" s="65">
        <f t="shared" si="55"/>
        <v>0</v>
      </c>
      <c r="J334" s="65">
        <f t="shared" si="55"/>
        <v>15899517</v>
      </c>
      <c r="K334" s="65">
        <f t="shared" si="55"/>
        <v>14761.7</v>
      </c>
      <c r="L334" s="10">
        <f t="shared" si="55"/>
        <v>14761.7</v>
      </c>
    </row>
    <row r="335" spans="1:12" ht="94.5" outlineLevel="6">
      <c r="A335" s="37" t="s">
        <v>452</v>
      </c>
      <c r="B335" s="7" t="s">
        <v>135</v>
      </c>
      <c r="C335" s="7" t="s">
        <v>415</v>
      </c>
      <c r="D335" s="7" t="s">
        <v>138</v>
      </c>
      <c r="E335" s="7" t="s">
        <v>302</v>
      </c>
      <c r="F335" s="8"/>
      <c r="G335" s="8"/>
      <c r="H335" s="65">
        <v>14761.7</v>
      </c>
      <c r="I335" s="65"/>
      <c r="J335" s="6">
        <v>15899517</v>
      </c>
      <c r="K335" s="65">
        <v>14761.7</v>
      </c>
      <c r="L335" s="10">
        <v>14761.7</v>
      </c>
    </row>
    <row r="336" spans="1:12" ht="47.25" outlineLevel="6">
      <c r="A336" s="37" t="s">
        <v>12</v>
      </c>
      <c r="B336" s="7" t="s">
        <v>135</v>
      </c>
      <c r="C336" s="7" t="s">
        <v>415</v>
      </c>
      <c r="D336" s="7" t="s">
        <v>139</v>
      </c>
      <c r="E336" s="7"/>
      <c r="F336" s="8"/>
      <c r="G336" s="8"/>
      <c r="H336" s="65">
        <f>H339</f>
        <v>9447.4</v>
      </c>
      <c r="I336" s="65"/>
      <c r="J336" s="6">
        <v>9971700</v>
      </c>
      <c r="K336" s="65">
        <f>K339</f>
        <v>9444.7</v>
      </c>
      <c r="L336" s="10">
        <f>L339</f>
        <v>9456</v>
      </c>
    </row>
    <row r="337" spans="1:12" ht="63" outlineLevel="6">
      <c r="A337" s="37" t="s">
        <v>451</v>
      </c>
      <c r="B337" s="7" t="s">
        <v>135</v>
      </c>
      <c r="C337" s="7" t="s">
        <v>415</v>
      </c>
      <c r="D337" s="7" t="s">
        <v>139</v>
      </c>
      <c r="E337" s="7" t="s">
        <v>353</v>
      </c>
      <c r="F337" s="8"/>
      <c r="G337" s="8"/>
      <c r="H337" s="65">
        <f aca="true" t="shared" si="56" ref="H337:L338">H338</f>
        <v>9447.4</v>
      </c>
      <c r="I337" s="65">
        <f t="shared" si="56"/>
        <v>0</v>
      </c>
      <c r="J337" s="65">
        <f t="shared" si="56"/>
        <v>9971700</v>
      </c>
      <c r="K337" s="65">
        <f t="shared" si="56"/>
        <v>9444.7</v>
      </c>
      <c r="L337" s="10">
        <f t="shared" si="56"/>
        <v>9456</v>
      </c>
    </row>
    <row r="338" spans="1:12" ht="31.5" outlineLevel="6">
      <c r="A338" s="37" t="s">
        <v>346</v>
      </c>
      <c r="B338" s="7" t="s">
        <v>135</v>
      </c>
      <c r="C338" s="7" t="s">
        <v>415</v>
      </c>
      <c r="D338" s="7" t="s">
        <v>139</v>
      </c>
      <c r="E338" s="7" t="s">
        <v>347</v>
      </c>
      <c r="F338" s="8"/>
      <c r="G338" s="8"/>
      <c r="H338" s="65">
        <f t="shared" si="56"/>
        <v>9447.4</v>
      </c>
      <c r="I338" s="65">
        <f t="shared" si="56"/>
        <v>0</v>
      </c>
      <c r="J338" s="65">
        <f t="shared" si="56"/>
        <v>9971700</v>
      </c>
      <c r="K338" s="65">
        <f t="shared" si="56"/>
        <v>9444.7</v>
      </c>
      <c r="L338" s="10">
        <f t="shared" si="56"/>
        <v>9456</v>
      </c>
    </row>
    <row r="339" spans="1:12" ht="94.5" outlineLevel="6">
      <c r="A339" s="37" t="s">
        <v>452</v>
      </c>
      <c r="B339" s="7" t="s">
        <v>135</v>
      </c>
      <c r="C339" s="7" t="s">
        <v>415</v>
      </c>
      <c r="D339" s="7" t="s">
        <v>139</v>
      </c>
      <c r="E339" s="7" t="s">
        <v>302</v>
      </c>
      <c r="F339" s="8"/>
      <c r="G339" s="8"/>
      <c r="H339" s="65">
        <v>9447.4</v>
      </c>
      <c r="I339" s="65"/>
      <c r="J339" s="6">
        <v>9971700</v>
      </c>
      <c r="K339" s="65">
        <v>9444.7</v>
      </c>
      <c r="L339" s="10">
        <v>9456</v>
      </c>
    </row>
    <row r="340" spans="1:12" ht="47.25" outlineLevel="6">
      <c r="A340" s="37" t="s">
        <v>13</v>
      </c>
      <c r="B340" s="7" t="s">
        <v>135</v>
      </c>
      <c r="C340" s="7" t="s">
        <v>415</v>
      </c>
      <c r="D340" s="7" t="s">
        <v>140</v>
      </c>
      <c r="E340" s="7"/>
      <c r="F340" s="8"/>
      <c r="G340" s="8"/>
      <c r="H340" s="65">
        <f>H343</f>
        <v>3893.8</v>
      </c>
      <c r="I340" s="65"/>
      <c r="J340" s="6">
        <v>3369522</v>
      </c>
      <c r="K340" s="65">
        <f>K343</f>
        <v>3896.5</v>
      </c>
      <c r="L340" s="10">
        <f>L343</f>
        <v>3885.2</v>
      </c>
    </row>
    <row r="341" spans="1:12" ht="63" outlineLevel="6">
      <c r="A341" s="37" t="s">
        <v>451</v>
      </c>
      <c r="B341" s="7" t="s">
        <v>135</v>
      </c>
      <c r="C341" s="7" t="s">
        <v>415</v>
      </c>
      <c r="D341" s="7" t="s">
        <v>140</v>
      </c>
      <c r="E341" s="7" t="s">
        <v>353</v>
      </c>
      <c r="F341" s="8"/>
      <c r="G341" s="8"/>
      <c r="H341" s="65">
        <f aca="true" t="shared" si="57" ref="H341:L342">H342</f>
        <v>3893.8</v>
      </c>
      <c r="I341" s="65">
        <f t="shared" si="57"/>
        <v>0</v>
      </c>
      <c r="J341" s="65">
        <f t="shared" si="57"/>
        <v>3369522</v>
      </c>
      <c r="K341" s="65">
        <f t="shared" si="57"/>
        <v>3896.5</v>
      </c>
      <c r="L341" s="10">
        <f t="shared" si="57"/>
        <v>3885.2</v>
      </c>
    </row>
    <row r="342" spans="1:12" ht="31.5" outlineLevel="6">
      <c r="A342" s="37" t="s">
        <v>346</v>
      </c>
      <c r="B342" s="7" t="s">
        <v>135</v>
      </c>
      <c r="C342" s="7" t="s">
        <v>415</v>
      </c>
      <c r="D342" s="7" t="s">
        <v>140</v>
      </c>
      <c r="E342" s="7" t="s">
        <v>347</v>
      </c>
      <c r="F342" s="8"/>
      <c r="G342" s="8"/>
      <c r="H342" s="65">
        <f t="shared" si="57"/>
        <v>3893.8</v>
      </c>
      <c r="I342" s="65">
        <f t="shared" si="57"/>
        <v>0</v>
      </c>
      <c r="J342" s="65">
        <f t="shared" si="57"/>
        <v>3369522</v>
      </c>
      <c r="K342" s="65">
        <f t="shared" si="57"/>
        <v>3896.5</v>
      </c>
      <c r="L342" s="10">
        <f t="shared" si="57"/>
        <v>3885.2</v>
      </c>
    </row>
    <row r="343" spans="1:12" ht="94.5" outlineLevel="6">
      <c r="A343" s="37" t="s">
        <v>452</v>
      </c>
      <c r="B343" s="7" t="s">
        <v>135</v>
      </c>
      <c r="C343" s="7" t="s">
        <v>415</v>
      </c>
      <c r="D343" s="7" t="s">
        <v>140</v>
      </c>
      <c r="E343" s="7" t="s">
        <v>302</v>
      </c>
      <c r="F343" s="8"/>
      <c r="G343" s="8"/>
      <c r="H343" s="65">
        <v>3893.8</v>
      </c>
      <c r="I343" s="65"/>
      <c r="J343" s="6">
        <v>3369522</v>
      </c>
      <c r="K343" s="65">
        <v>3896.5</v>
      </c>
      <c r="L343" s="10">
        <v>3885.2</v>
      </c>
    </row>
    <row r="344" spans="1:12" ht="47.25" hidden="1" outlineLevel="6">
      <c r="A344" s="37" t="s">
        <v>11</v>
      </c>
      <c r="B344" s="7" t="s">
        <v>135</v>
      </c>
      <c r="C344" s="7" t="s">
        <v>415</v>
      </c>
      <c r="D344" s="7" t="s">
        <v>56</v>
      </c>
      <c r="E344" s="7"/>
      <c r="F344" s="8"/>
      <c r="G344" s="8"/>
      <c r="H344" s="65">
        <f>H345</f>
        <v>11000</v>
      </c>
      <c r="I344" s="65"/>
      <c r="J344" s="6"/>
      <c r="K344" s="65"/>
      <c r="L344" s="10"/>
    </row>
    <row r="345" spans="1:12" ht="63" hidden="1" outlineLevel="6">
      <c r="A345" s="39" t="s">
        <v>451</v>
      </c>
      <c r="B345" s="7" t="s">
        <v>135</v>
      </c>
      <c r="C345" s="7" t="s">
        <v>415</v>
      </c>
      <c r="D345" s="7" t="s">
        <v>56</v>
      </c>
      <c r="E345" s="7" t="s">
        <v>353</v>
      </c>
      <c r="F345" s="8"/>
      <c r="G345" s="8"/>
      <c r="H345" s="65">
        <f>H347</f>
        <v>11000</v>
      </c>
      <c r="I345" s="65"/>
      <c r="J345" s="6"/>
      <c r="K345" s="65"/>
      <c r="L345" s="10"/>
    </row>
    <row r="346" spans="1:12" ht="31.5" hidden="1" outlineLevel="6">
      <c r="A346" s="37" t="s">
        <v>346</v>
      </c>
      <c r="B346" s="7" t="s">
        <v>135</v>
      </c>
      <c r="C346" s="7" t="s">
        <v>415</v>
      </c>
      <c r="D346" s="7" t="s">
        <v>56</v>
      </c>
      <c r="E346" s="7" t="s">
        <v>347</v>
      </c>
      <c r="F346" s="8"/>
      <c r="G346" s="8"/>
      <c r="H346" s="65">
        <f>H347</f>
        <v>11000</v>
      </c>
      <c r="I346" s="65"/>
      <c r="J346" s="6"/>
      <c r="K346" s="65"/>
      <c r="L346" s="10"/>
    </row>
    <row r="347" spans="1:12" ht="94.5" hidden="1" outlineLevel="6">
      <c r="A347" s="39" t="s">
        <v>452</v>
      </c>
      <c r="B347" s="7" t="s">
        <v>135</v>
      </c>
      <c r="C347" s="7" t="s">
        <v>415</v>
      </c>
      <c r="D347" s="7" t="s">
        <v>56</v>
      </c>
      <c r="E347" s="7" t="s">
        <v>302</v>
      </c>
      <c r="F347" s="8"/>
      <c r="G347" s="8"/>
      <c r="H347" s="65">
        <v>11000</v>
      </c>
      <c r="I347" s="65"/>
      <c r="J347" s="6"/>
      <c r="K347" s="65"/>
      <c r="L347" s="10"/>
    </row>
    <row r="348" spans="1:12" ht="31.5" outlineLevel="3" collapsed="1">
      <c r="A348" s="37" t="s">
        <v>35</v>
      </c>
      <c r="B348" s="7" t="s">
        <v>135</v>
      </c>
      <c r="C348" s="7" t="s">
        <v>415</v>
      </c>
      <c r="D348" s="7" t="s">
        <v>177</v>
      </c>
      <c r="E348" s="7"/>
      <c r="F348" s="8"/>
      <c r="G348" s="8"/>
      <c r="H348" s="65">
        <f>H349</f>
        <v>4289.8</v>
      </c>
      <c r="I348" s="65"/>
      <c r="J348" s="6">
        <v>3441200</v>
      </c>
      <c r="K348" s="65">
        <f>K349</f>
        <v>4289.8</v>
      </c>
      <c r="L348" s="10">
        <f>L349</f>
        <v>4289.8</v>
      </c>
    </row>
    <row r="349" spans="1:12" ht="47.25" outlineLevel="3">
      <c r="A349" s="37" t="s">
        <v>66</v>
      </c>
      <c r="B349" s="7" t="s">
        <v>135</v>
      </c>
      <c r="C349" s="7" t="s">
        <v>415</v>
      </c>
      <c r="D349" s="7" t="s">
        <v>223</v>
      </c>
      <c r="E349" s="7"/>
      <c r="F349" s="8"/>
      <c r="G349" s="8"/>
      <c r="H349" s="65">
        <f>H352</f>
        <v>4289.8</v>
      </c>
      <c r="I349" s="65"/>
      <c r="J349" s="6">
        <v>3441200</v>
      </c>
      <c r="K349" s="65">
        <f>K352</f>
        <v>4289.8</v>
      </c>
      <c r="L349" s="10">
        <f>L352</f>
        <v>4289.8</v>
      </c>
    </row>
    <row r="350" spans="1:12" ht="63" outlineLevel="3">
      <c r="A350" s="37" t="s">
        <v>451</v>
      </c>
      <c r="B350" s="7" t="s">
        <v>135</v>
      </c>
      <c r="C350" s="7" t="s">
        <v>415</v>
      </c>
      <c r="D350" s="7" t="s">
        <v>223</v>
      </c>
      <c r="E350" s="7" t="s">
        <v>353</v>
      </c>
      <c r="F350" s="8"/>
      <c r="G350" s="8"/>
      <c r="H350" s="65">
        <f aca="true" t="shared" si="58" ref="H350:L351">H351</f>
        <v>4289.8</v>
      </c>
      <c r="I350" s="65">
        <f t="shared" si="58"/>
        <v>0</v>
      </c>
      <c r="J350" s="65">
        <f t="shared" si="58"/>
        <v>227100</v>
      </c>
      <c r="K350" s="65">
        <f t="shared" si="58"/>
        <v>4289.8</v>
      </c>
      <c r="L350" s="10">
        <f t="shared" si="58"/>
        <v>4289.8</v>
      </c>
    </row>
    <row r="351" spans="1:12" ht="31.5" outlineLevel="3">
      <c r="A351" s="37" t="s">
        <v>346</v>
      </c>
      <c r="B351" s="7" t="s">
        <v>135</v>
      </c>
      <c r="C351" s="7" t="s">
        <v>415</v>
      </c>
      <c r="D351" s="7" t="s">
        <v>223</v>
      </c>
      <c r="E351" s="7" t="s">
        <v>347</v>
      </c>
      <c r="F351" s="8"/>
      <c r="G351" s="8"/>
      <c r="H351" s="65">
        <f t="shared" si="58"/>
        <v>4289.8</v>
      </c>
      <c r="I351" s="65">
        <f t="shared" si="58"/>
        <v>0</v>
      </c>
      <c r="J351" s="65">
        <f t="shared" si="58"/>
        <v>227100</v>
      </c>
      <c r="K351" s="65">
        <f t="shared" si="58"/>
        <v>4289.8</v>
      </c>
      <c r="L351" s="10">
        <f t="shared" si="58"/>
        <v>4289.8</v>
      </c>
    </row>
    <row r="352" spans="1:12" ht="31.5" outlineLevel="3">
      <c r="A352" s="37" t="s">
        <v>351</v>
      </c>
      <c r="B352" s="7" t="s">
        <v>135</v>
      </c>
      <c r="C352" s="7" t="s">
        <v>415</v>
      </c>
      <c r="D352" s="7" t="s">
        <v>223</v>
      </c>
      <c r="E352" s="7" t="s">
        <v>352</v>
      </c>
      <c r="F352" s="8"/>
      <c r="G352" s="8"/>
      <c r="H352" s="65">
        <f>H356+H360+H368+H372+H376+H380+H384+H388+H392+H396+H400+H364</f>
        <v>4289.8</v>
      </c>
      <c r="I352" s="65"/>
      <c r="J352" s="6">
        <v>227100</v>
      </c>
      <c r="K352" s="65">
        <f>K356+K360+K368+K372+K376+K380+K384+K388+K392+K396+K400+K364</f>
        <v>4289.8</v>
      </c>
      <c r="L352" s="10">
        <f>L356+L360+L368+L372+L376+L380+L384+L388+L392+L396+L400+L364</f>
        <v>4289.8</v>
      </c>
    </row>
    <row r="353" spans="1:12" ht="78.75" outlineLevel="4">
      <c r="A353" s="37" t="s">
        <v>67</v>
      </c>
      <c r="B353" s="7" t="s">
        <v>135</v>
      </c>
      <c r="C353" s="7" t="s">
        <v>415</v>
      </c>
      <c r="D353" s="7" t="s">
        <v>223</v>
      </c>
      <c r="E353" s="7"/>
      <c r="F353" s="8"/>
      <c r="G353" s="8"/>
      <c r="H353" s="65">
        <f>H356</f>
        <v>227.8</v>
      </c>
      <c r="I353" s="65"/>
      <c r="J353" s="6">
        <v>3441200</v>
      </c>
      <c r="K353" s="65">
        <f>K356</f>
        <v>227.8</v>
      </c>
      <c r="L353" s="10">
        <f>L356</f>
        <v>227.8</v>
      </c>
    </row>
    <row r="354" spans="1:12" ht="63" outlineLevel="4">
      <c r="A354" s="37" t="s">
        <v>451</v>
      </c>
      <c r="B354" s="7" t="s">
        <v>135</v>
      </c>
      <c r="C354" s="7" t="s">
        <v>415</v>
      </c>
      <c r="D354" s="7" t="s">
        <v>223</v>
      </c>
      <c r="E354" s="7" t="s">
        <v>353</v>
      </c>
      <c r="F354" s="8"/>
      <c r="G354" s="8"/>
      <c r="H354" s="65">
        <f aca="true" t="shared" si="59" ref="H354:L355">H355</f>
        <v>227.8</v>
      </c>
      <c r="I354" s="65">
        <f t="shared" si="59"/>
        <v>0</v>
      </c>
      <c r="J354" s="65">
        <f t="shared" si="59"/>
        <v>0</v>
      </c>
      <c r="K354" s="65">
        <f t="shared" si="59"/>
        <v>227.8</v>
      </c>
      <c r="L354" s="10">
        <f t="shared" si="59"/>
        <v>227.8</v>
      </c>
    </row>
    <row r="355" spans="1:12" ht="31.5" outlineLevel="4">
      <c r="A355" s="37" t="s">
        <v>346</v>
      </c>
      <c r="B355" s="7" t="s">
        <v>135</v>
      </c>
      <c r="C355" s="7" t="s">
        <v>415</v>
      </c>
      <c r="D355" s="7" t="s">
        <v>223</v>
      </c>
      <c r="E355" s="7" t="s">
        <v>347</v>
      </c>
      <c r="F355" s="8"/>
      <c r="G355" s="8"/>
      <c r="H355" s="65">
        <f t="shared" si="59"/>
        <v>227.8</v>
      </c>
      <c r="I355" s="65">
        <f t="shared" si="59"/>
        <v>0</v>
      </c>
      <c r="J355" s="65">
        <f t="shared" si="59"/>
        <v>0</v>
      </c>
      <c r="K355" s="65">
        <f t="shared" si="59"/>
        <v>227.8</v>
      </c>
      <c r="L355" s="10">
        <f t="shared" si="59"/>
        <v>227.8</v>
      </c>
    </row>
    <row r="356" spans="1:12" ht="31.5" outlineLevel="6">
      <c r="A356" s="37" t="s">
        <v>351</v>
      </c>
      <c r="B356" s="7" t="s">
        <v>135</v>
      </c>
      <c r="C356" s="7" t="s">
        <v>415</v>
      </c>
      <c r="D356" s="7" t="s">
        <v>223</v>
      </c>
      <c r="E356" s="7" t="s">
        <v>352</v>
      </c>
      <c r="F356" s="8"/>
      <c r="G356" s="8"/>
      <c r="H356" s="65">
        <v>227.8</v>
      </c>
      <c r="I356" s="65"/>
      <c r="J356" s="6"/>
      <c r="K356" s="65">
        <v>227.8</v>
      </c>
      <c r="L356" s="10">
        <v>227.8</v>
      </c>
    </row>
    <row r="357" spans="1:12" ht="63" outlineLevel="5">
      <c r="A357" s="37" t="s">
        <v>68</v>
      </c>
      <c r="B357" s="7" t="s">
        <v>135</v>
      </c>
      <c r="C357" s="7" t="s">
        <v>415</v>
      </c>
      <c r="D357" s="7" t="s">
        <v>224</v>
      </c>
      <c r="E357" s="7"/>
      <c r="F357" s="8"/>
      <c r="G357" s="8"/>
      <c r="H357" s="65">
        <f>H360</f>
        <v>514.5</v>
      </c>
      <c r="I357" s="65"/>
      <c r="J357" s="6">
        <v>416000</v>
      </c>
      <c r="K357" s="65">
        <f>K360</f>
        <v>514.5</v>
      </c>
      <c r="L357" s="10">
        <f>L360</f>
        <v>514.5</v>
      </c>
    </row>
    <row r="358" spans="1:12" ht="63" outlineLevel="5">
      <c r="A358" s="37" t="s">
        <v>451</v>
      </c>
      <c r="B358" s="7" t="s">
        <v>135</v>
      </c>
      <c r="C358" s="7" t="s">
        <v>415</v>
      </c>
      <c r="D358" s="7" t="s">
        <v>224</v>
      </c>
      <c r="E358" s="7" t="s">
        <v>353</v>
      </c>
      <c r="F358" s="8"/>
      <c r="G358" s="8"/>
      <c r="H358" s="65">
        <f aca="true" t="shared" si="60" ref="H358:L359">H359</f>
        <v>514.5</v>
      </c>
      <c r="I358" s="65">
        <f t="shared" si="60"/>
        <v>0</v>
      </c>
      <c r="J358" s="65">
        <f t="shared" si="60"/>
        <v>0</v>
      </c>
      <c r="K358" s="65">
        <f t="shared" si="60"/>
        <v>514.5</v>
      </c>
      <c r="L358" s="10">
        <f t="shared" si="60"/>
        <v>514.5</v>
      </c>
    </row>
    <row r="359" spans="1:12" ht="31.5" outlineLevel="5">
      <c r="A359" s="37" t="s">
        <v>346</v>
      </c>
      <c r="B359" s="7" t="s">
        <v>135</v>
      </c>
      <c r="C359" s="7" t="s">
        <v>415</v>
      </c>
      <c r="D359" s="7" t="s">
        <v>224</v>
      </c>
      <c r="E359" s="7" t="s">
        <v>347</v>
      </c>
      <c r="F359" s="8"/>
      <c r="G359" s="8"/>
      <c r="H359" s="65">
        <f t="shared" si="60"/>
        <v>514.5</v>
      </c>
      <c r="I359" s="65">
        <f t="shared" si="60"/>
        <v>0</v>
      </c>
      <c r="J359" s="65">
        <f t="shared" si="60"/>
        <v>0</v>
      </c>
      <c r="K359" s="65">
        <f t="shared" si="60"/>
        <v>514.5</v>
      </c>
      <c r="L359" s="10">
        <f t="shared" si="60"/>
        <v>514.5</v>
      </c>
    </row>
    <row r="360" spans="1:12" ht="31.5" outlineLevel="6">
      <c r="A360" s="37" t="s">
        <v>351</v>
      </c>
      <c r="B360" s="7" t="s">
        <v>135</v>
      </c>
      <c r="C360" s="7" t="s">
        <v>415</v>
      </c>
      <c r="D360" s="7" t="s">
        <v>224</v>
      </c>
      <c r="E360" s="7" t="s">
        <v>352</v>
      </c>
      <c r="F360" s="8"/>
      <c r="G360" s="8"/>
      <c r="H360" s="65">
        <v>514.5</v>
      </c>
      <c r="I360" s="65"/>
      <c r="J360" s="6"/>
      <c r="K360" s="65">
        <v>514.5</v>
      </c>
      <c r="L360" s="10">
        <v>514.5</v>
      </c>
    </row>
    <row r="361" spans="1:12" ht="63" outlineLevel="5">
      <c r="A361" s="37" t="s">
        <v>69</v>
      </c>
      <c r="B361" s="7" t="s">
        <v>135</v>
      </c>
      <c r="C361" s="7" t="s">
        <v>415</v>
      </c>
      <c r="D361" s="7" t="s">
        <v>225</v>
      </c>
      <c r="E361" s="7"/>
      <c r="F361" s="8"/>
      <c r="G361" s="8"/>
      <c r="H361" s="65">
        <f>H364</f>
        <v>388.8</v>
      </c>
      <c r="I361" s="65"/>
      <c r="J361" s="6">
        <v>351300</v>
      </c>
      <c r="K361" s="65">
        <f>K364</f>
        <v>388.8</v>
      </c>
      <c r="L361" s="10">
        <f>L364</f>
        <v>388.8</v>
      </c>
    </row>
    <row r="362" spans="1:12" ht="63" outlineLevel="5">
      <c r="A362" s="37" t="s">
        <v>451</v>
      </c>
      <c r="B362" s="7" t="s">
        <v>135</v>
      </c>
      <c r="C362" s="7" t="s">
        <v>415</v>
      </c>
      <c r="D362" s="7" t="s">
        <v>225</v>
      </c>
      <c r="E362" s="7" t="s">
        <v>353</v>
      </c>
      <c r="F362" s="8"/>
      <c r="G362" s="8"/>
      <c r="H362" s="65">
        <f aca="true" t="shared" si="61" ref="H362:L363">H363</f>
        <v>388.8</v>
      </c>
      <c r="I362" s="65">
        <f t="shared" si="61"/>
        <v>0</v>
      </c>
      <c r="J362" s="65">
        <f t="shared" si="61"/>
        <v>0</v>
      </c>
      <c r="K362" s="65">
        <f t="shared" si="61"/>
        <v>388.8</v>
      </c>
      <c r="L362" s="10">
        <f t="shared" si="61"/>
        <v>388.8</v>
      </c>
    </row>
    <row r="363" spans="1:12" ht="31.5" outlineLevel="5">
      <c r="A363" s="37" t="s">
        <v>346</v>
      </c>
      <c r="B363" s="7" t="s">
        <v>135</v>
      </c>
      <c r="C363" s="7" t="s">
        <v>415</v>
      </c>
      <c r="D363" s="7" t="s">
        <v>225</v>
      </c>
      <c r="E363" s="7" t="s">
        <v>347</v>
      </c>
      <c r="F363" s="8"/>
      <c r="G363" s="8"/>
      <c r="H363" s="65">
        <f t="shared" si="61"/>
        <v>388.8</v>
      </c>
      <c r="I363" s="65">
        <f t="shared" si="61"/>
        <v>0</v>
      </c>
      <c r="J363" s="65">
        <f t="shared" si="61"/>
        <v>0</v>
      </c>
      <c r="K363" s="65">
        <f t="shared" si="61"/>
        <v>388.8</v>
      </c>
      <c r="L363" s="10">
        <f t="shared" si="61"/>
        <v>388.8</v>
      </c>
    </row>
    <row r="364" spans="1:12" ht="31.5" outlineLevel="6">
      <c r="A364" s="37" t="s">
        <v>351</v>
      </c>
      <c r="B364" s="7" t="s">
        <v>135</v>
      </c>
      <c r="C364" s="7" t="s">
        <v>415</v>
      </c>
      <c r="D364" s="7" t="s">
        <v>225</v>
      </c>
      <c r="E364" s="7" t="s">
        <v>352</v>
      </c>
      <c r="F364" s="8"/>
      <c r="G364" s="8"/>
      <c r="H364" s="65">
        <v>388.8</v>
      </c>
      <c r="I364" s="65"/>
      <c r="J364" s="6"/>
      <c r="K364" s="65">
        <v>388.8</v>
      </c>
      <c r="L364" s="10">
        <v>388.8</v>
      </c>
    </row>
    <row r="365" spans="1:12" ht="63" outlineLevel="5">
      <c r="A365" s="37" t="s">
        <v>70</v>
      </c>
      <c r="B365" s="7" t="s">
        <v>135</v>
      </c>
      <c r="C365" s="7" t="s">
        <v>415</v>
      </c>
      <c r="D365" s="7" t="s">
        <v>226</v>
      </c>
      <c r="E365" s="7"/>
      <c r="F365" s="8"/>
      <c r="G365" s="8"/>
      <c r="H365" s="65">
        <f>H368</f>
        <v>610.7</v>
      </c>
      <c r="I365" s="65"/>
      <c r="J365" s="6">
        <v>469700</v>
      </c>
      <c r="K365" s="65">
        <f>K368</f>
        <v>610.7</v>
      </c>
      <c r="L365" s="10">
        <f>L368</f>
        <v>610.7</v>
      </c>
    </row>
    <row r="366" spans="1:12" ht="63" outlineLevel="5">
      <c r="A366" s="37" t="s">
        <v>451</v>
      </c>
      <c r="B366" s="7" t="s">
        <v>135</v>
      </c>
      <c r="C366" s="7" t="s">
        <v>415</v>
      </c>
      <c r="D366" s="7" t="s">
        <v>226</v>
      </c>
      <c r="E366" s="7" t="s">
        <v>353</v>
      </c>
      <c r="F366" s="8"/>
      <c r="G366" s="8"/>
      <c r="H366" s="65">
        <f aca="true" t="shared" si="62" ref="H366:L367">H367</f>
        <v>610.7</v>
      </c>
      <c r="I366" s="65">
        <f t="shared" si="62"/>
        <v>0</v>
      </c>
      <c r="J366" s="65">
        <f t="shared" si="62"/>
        <v>0</v>
      </c>
      <c r="K366" s="65">
        <f t="shared" si="62"/>
        <v>610.7</v>
      </c>
      <c r="L366" s="10">
        <f t="shared" si="62"/>
        <v>610.7</v>
      </c>
    </row>
    <row r="367" spans="1:12" ht="31.5" outlineLevel="5">
      <c r="A367" s="37" t="s">
        <v>346</v>
      </c>
      <c r="B367" s="7" t="s">
        <v>135</v>
      </c>
      <c r="C367" s="7" t="s">
        <v>415</v>
      </c>
      <c r="D367" s="7" t="s">
        <v>226</v>
      </c>
      <c r="E367" s="7" t="s">
        <v>347</v>
      </c>
      <c r="F367" s="8"/>
      <c r="G367" s="8"/>
      <c r="H367" s="65">
        <f t="shared" si="62"/>
        <v>610.7</v>
      </c>
      <c r="I367" s="65">
        <f t="shared" si="62"/>
        <v>0</v>
      </c>
      <c r="J367" s="65">
        <f t="shared" si="62"/>
        <v>0</v>
      </c>
      <c r="K367" s="65">
        <f t="shared" si="62"/>
        <v>610.7</v>
      </c>
      <c r="L367" s="10">
        <f t="shared" si="62"/>
        <v>610.7</v>
      </c>
    </row>
    <row r="368" spans="1:12" ht="31.5" outlineLevel="6">
      <c r="A368" s="37" t="s">
        <v>351</v>
      </c>
      <c r="B368" s="7" t="s">
        <v>135</v>
      </c>
      <c r="C368" s="7" t="s">
        <v>415</v>
      </c>
      <c r="D368" s="7" t="s">
        <v>226</v>
      </c>
      <c r="E368" s="7" t="s">
        <v>352</v>
      </c>
      <c r="F368" s="8"/>
      <c r="G368" s="8"/>
      <c r="H368" s="65">
        <v>610.7</v>
      </c>
      <c r="I368" s="65"/>
      <c r="J368" s="6"/>
      <c r="K368" s="65">
        <v>610.7</v>
      </c>
      <c r="L368" s="10">
        <v>610.7</v>
      </c>
    </row>
    <row r="369" spans="1:12" ht="63" outlineLevel="5">
      <c r="A369" s="37" t="s">
        <v>71</v>
      </c>
      <c r="B369" s="7" t="s">
        <v>135</v>
      </c>
      <c r="C369" s="7" t="s">
        <v>415</v>
      </c>
      <c r="D369" s="7" t="s">
        <v>227</v>
      </c>
      <c r="E369" s="7"/>
      <c r="F369" s="8"/>
      <c r="G369" s="8"/>
      <c r="H369" s="65">
        <f>H372</f>
        <v>347.9</v>
      </c>
      <c r="I369" s="65"/>
      <c r="J369" s="6">
        <v>281800</v>
      </c>
      <c r="K369" s="65">
        <f>K372</f>
        <v>347.9</v>
      </c>
      <c r="L369" s="10">
        <f>L372</f>
        <v>347.9</v>
      </c>
    </row>
    <row r="370" spans="1:12" ht="63" outlineLevel="5">
      <c r="A370" s="37" t="s">
        <v>451</v>
      </c>
      <c r="B370" s="7" t="s">
        <v>135</v>
      </c>
      <c r="C370" s="7" t="s">
        <v>415</v>
      </c>
      <c r="D370" s="7" t="s">
        <v>227</v>
      </c>
      <c r="E370" s="7" t="s">
        <v>353</v>
      </c>
      <c r="F370" s="8"/>
      <c r="G370" s="8"/>
      <c r="H370" s="65">
        <f aca="true" t="shared" si="63" ref="H370:L371">H371</f>
        <v>347.9</v>
      </c>
      <c r="I370" s="65">
        <f t="shared" si="63"/>
        <v>0</v>
      </c>
      <c r="J370" s="65">
        <f t="shared" si="63"/>
        <v>0</v>
      </c>
      <c r="K370" s="65">
        <f t="shared" si="63"/>
        <v>347.9</v>
      </c>
      <c r="L370" s="10">
        <f t="shared" si="63"/>
        <v>347.9</v>
      </c>
    </row>
    <row r="371" spans="1:12" ht="31.5" outlineLevel="5">
      <c r="A371" s="37" t="s">
        <v>346</v>
      </c>
      <c r="B371" s="7" t="s">
        <v>135</v>
      </c>
      <c r="C371" s="7" t="s">
        <v>415</v>
      </c>
      <c r="D371" s="7" t="s">
        <v>227</v>
      </c>
      <c r="E371" s="7" t="s">
        <v>347</v>
      </c>
      <c r="F371" s="8"/>
      <c r="G371" s="8"/>
      <c r="H371" s="65">
        <f t="shared" si="63"/>
        <v>347.9</v>
      </c>
      <c r="I371" s="65">
        <f t="shared" si="63"/>
        <v>0</v>
      </c>
      <c r="J371" s="65">
        <f t="shared" si="63"/>
        <v>0</v>
      </c>
      <c r="K371" s="65">
        <f t="shared" si="63"/>
        <v>347.9</v>
      </c>
      <c r="L371" s="10">
        <f t="shared" si="63"/>
        <v>347.9</v>
      </c>
    </row>
    <row r="372" spans="1:12" ht="31.5" outlineLevel="6">
      <c r="A372" s="37" t="s">
        <v>351</v>
      </c>
      <c r="B372" s="7" t="s">
        <v>135</v>
      </c>
      <c r="C372" s="7" t="s">
        <v>415</v>
      </c>
      <c r="D372" s="7" t="s">
        <v>227</v>
      </c>
      <c r="E372" s="7" t="s">
        <v>352</v>
      </c>
      <c r="F372" s="8"/>
      <c r="G372" s="8"/>
      <c r="H372" s="65">
        <v>347.9</v>
      </c>
      <c r="I372" s="65"/>
      <c r="J372" s="6"/>
      <c r="K372" s="65">
        <v>347.9</v>
      </c>
      <c r="L372" s="10">
        <v>347.9</v>
      </c>
    </row>
    <row r="373" spans="1:12" ht="47.25" outlineLevel="5">
      <c r="A373" s="37" t="s">
        <v>72</v>
      </c>
      <c r="B373" s="7" t="s">
        <v>135</v>
      </c>
      <c r="C373" s="7" t="s">
        <v>415</v>
      </c>
      <c r="D373" s="7" t="s">
        <v>228</v>
      </c>
      <c r="E373" s="7"/>
      <c r="F373" s="8"/>
      <c r="G373" s="8"/>
      <c r="H373" s="65">
        <f>H376</f>
        <v>152.7</v>
      </c>
      <c r="I373" s="65"/>
      <c r="J373" s="6">
        <v>149200</v>
      </c>
      <c r="K373" s="65">
        <f>K376</f>
        <v>152.7</v>
      </c>
      <c r="L373" s="10">
        <f>L376</f>
        <v>152.7</v>
      </c>
    </row>
    <row r="374" spans="1:12" ht="78.75" outlineLevel="5">
      <c r="A374" s="37" t="s">
        <v>335</v>
      </c>
      <c r="B374" s="7" t="s">
        <v>135</v>
      </c>
      <c r="C374" s="7" t="s">
        <v>415</v>
      </c>
      <c r="D374" s="7" t="s">
        <v>228</v>
      </c>
      <c r="E374" s="7" t="s">
        <v>353</v>
      </c>
      <c r="F374" s="8"/>
      <c r="G374" s="8"/>
      <c r="H374" s="65">
        <f aca="true" t="shared" si="64" ref="H374:L375">H375</f>
        <v>152.7</v>
      </c>
      <c r="I374" s="65">
        <f t="shared" si="64"/>
        <v>0</v>
      </c>
      <c r="J374" s="65">
        <f t="shared" si="64"/>
        <v>0</v>
      </c>
      <c r="K374" s="65">
        <f t="shared" si="64"/>
        <v>152.7</v>
      </c>
      <c r="L374" s="10">
        <f t="shared" si="64"/>
        <v>152.7</v>
      </c>
    </row>
    <row r="375" spans="1:12" ht="31.5" outlineLevel="5">
      <c r="A375" s="37" t="s">
        <v>346</v>
      </c>
      <c r="B375" s="7" t="s">
        <v>135</v>
      </c>
      <c r="C375" s="7" t="s">
        <v>415</v>
      </c>
      <c r="D375" s="7" t="s">
        <v>228</v>
      </c>
      <c r="E375" s="7" t="s">
        <v>347</v>
      </c>
      <c r="F375" s="8"/>
      <c r="G375" s="8"/>
      <c r="H375" s="65">
        <f t="shared" si="64"/>
        <v>152.7</v>
      </c>
      <c r="I375" s="65">
        <f t="shared" si="64"/>
        <v>0</v>
      </c>
      <c r="J375" s="65">
        <f t="shared" si="64"/>
        <v>0</v>
      </c>
      <c r="K375" s="65">
        <f t="shared" si="64"/>
        <v>152.7</v>
      </c>
      <c r="L375" s="10">
        <f t="shared" si="64"/>
        <v>152.7</v>
      </c>
    </row>
    <row r="376" spans="1:12" ht="31.5" outlineLevel="6">
      <c r="A376" s="37" t="s">
        <v>351</v>
      </c>
      <c r="B376" s="7" t="s">
        <v>135</v>
      </c>
      <c r="C376" s="7" t="s">
        <v>415</v>
      </c>
      <c r="D376" s="7" t="s">
        <v>228</v>
      </c>
      <c r="E376" s="7" t="s">
        <v>352</v>
      </c>
      <c r="F376" s="8"/>
      <c r="G376" s="8"/>
      <c r="H376" s="65">
        <v>152.7</v>
      </c>
      <c r="I376" s="65"/>
      <c r="J376" s="6"/>
      <c r="K376" s="65">
        <v>152.7</v>
      </c>
      <c r="L376" s="10">
        <v>152.7</v>
      </c>
    </row>
    <row r="377" spans="1:12" ht="63" outlineLevel="5">
      <c r="A377" s="37" t="s">
        <v>73</v>
      </c>
      <c r="B377" s="7" t="s">
        <v>135</v>
      </c>
      <c r="C377" s="7" t="s">
        <v>415</v>
      </c>
      <c r="D377" s="7" t="s">
        <v>229</v>
      </c>
      <c r="E377" s="7"/>
      <c r="F377" s="8"/>
      <c r="G377" s="8"/>
      <c r="H377" s="65">
        <f>H380</f>
        <v>264.9</v>
      </c>
      <c r="I377" s="65"/>
      <c r="J377" s="6">
        <v>254100</v>
      </c>
      <c r="K377" s="65">
        <f>K380</f>
        <v>264.9</v>
      </c>
      <c r="L377" s="10">
        <f>L380</f>
        <v>264.9</v>
      </c>
    </row>
    <row r="378" spans="1:12" ht="63" outlineLevel="5">
      <c r="A378" s="37" t="s">
        <v>451</v>
      </c>
      <c r="B378" s="7" t="s">
        <v>135</v>
      </c>
      <c r="C378" s="7" t="s">
        <v>415</v>
      </c>
      <c r="D378" s="7" t="s">
        <v>229</v>
      </c>
      <c r="E378" s="7" t="s">
        <v>353</v>
      </c>
      <c r="F378" s="8"/>
      <c r="G378" s="8"/>
      <c r="H378" s="65">
        <f aca="true" t="shared" si="65" ref="H378:L379">H379</f>
        <v>264.9</v>
      </c>
      <c r="I378" s="65">
        <f t="shared" si="65"/>
        <v>0</v>
      </c>
      <c r="J378" s="65">
        <f t="shared" si="65"/>
        <v>0</v>
      </c>
      <c r="K378" s="65">
        <f t="shared" si="65"/>
        <v>264.9</v>
      </c>
      <c r="L378" s="10">
        <f t="shared" si="65"/>
        <v>264.9</v>
      </c>
    </row>
    <row r="379" spans="1:12" ht="31.5" outlineLevel="5">
      <c r="A379" s="37" t="s">
        <v>346</v>
      </c>
      <c r="B379" s="7" t="s">
        <v>135</v>
      </c>
      <c r="C379" s="7" t="s">
        <v>415</v>
      </c>
      <c r="D379" s="7" t="s">
        <v>229</v>
      </c>
      <c r="E379" s="7" t="s">
        <v>347</v>
      </c>
      <c r="F379" s="8"/>
      <c r="G379" s="8"/>
      <c r="H379" s="65">
        <f t="shared" si="65"/>
        <v>264.9</v>
      </c>
      <c r="I379" s="65">
        <f t="shared" si="65"/>
        <v>0</v>
      </c>
      <c r="J379" s="65">
        <f t="shared" si="65"/>
        <v>0</v>
      </c>
      <c r="K379" s="65">
        <f t="shared" si="65"/>
        <v>264.9</v>
      </c>
      <c r="L379" s="10">
        <f t="shared" si="65"/>
        <v>264.9</v>
      </c>
    </row>
    <row r="380" spans="1:12" ht="31.5" outlineLevel="6">
      <c r="A380" s="37" t="s">
        <v>351</v>
      </c>
      <c r="B380" s="7" t="s">
        <v>135</v>
      </c>
      <c r="C380" s="7" t="s">
        <v>415</v>
      </c>
      <c r="D380" s="7" t="s">
        <v>229</v>
      </c>
      <c r="E380" s="7" t="s">
        <v>352</v>
      </c>
      <c r="F380" s="8"/>
      <c r="G380" s="8"/>
      <c r="H380" s="65">
        <v>264.9</v>
      </c>
      <c r="I380" s="65"/>
      <c r="J380" s="6"/>
      <c r="K380" s="65">
        <v>264.9</v>
      </c>
      <c r="L380" s="10">
        <v>264.9</v>
      </c>
    </row>
    <row r="381" spans="1:12" ht="47.25" outlineLevel="5">
      <c r="A381" s="37" t="s">
        <v>74</v>
      </c>
      <c r="B381" s="7" t="s">
        <v>135</v>
      </c>
      <c r="C381" s="7" t="s">
        <v>415</v>
      </c>
      <c r="D381" s="7" t="s">
        <v>230</v>
      </c>
      <c r="E381" s="7"/>
      <c r="F381" s="8"/>
      <c r="G381" s="8"/>
      <c r="H381" s="65">
        <f>H384</f>
        <v>378.2</v>
      </c>
      <c r="I381" s="65"/>
      <c r="J381" s="6">
        <v>237200</v>
      </c>
      <c r="K381" s="65">
        <f>K384</f>
        <v>378.2</v>
      </c>
      <c r="L381" s="10">
        <f>L384</f>
        <v>378.2</v>
      </c>
    </row>
    <row r="382" spans="1:12" ht="63" outlineLevel="5">
      <c r="A382" s="37" t="s">
        <v>451</v>
      </c>
      <c r="B382" s="7" t="s">
        <v>135</v>
      </c>
      <c r="C382" s="7" t="s">
        <v>415</v>
      </c>
      <c r="D382" s="7" t="s">
        <v>230</v>
      </c>
      <c r="E382" s="7" t="s">
        <v>353</v>
      </c>
      <c r="F382" s="8"/>
      <c r="G382" s="8"/>
      <c r="H382" s="65">
        <f aca="true" t="shared" si="66" ref="H382:L383">H383</f>
        <v>378.2</v>
      </c>
      <c r="I382" s="65">
        <f t="shared" si="66"/>
        <v>0</v>
      </c>
      <c r="J382" s="65">
        <f t="shared" si="66"/>
        <v>0</v>
      </c>
      <c r="K382" s="65">
        <f t="shared" si="66"/>
        <v>378.2</v>
      </c>
      <c r="L382" s="10">
        <f t="shared" si="66"/>
        <v>378.2</v>
      </c>
    </row>
    <row r="383" spans="1:12" ht="31.5" outlineLevel="5">
      <c r="A383" s="37" t="s">
        <v>346</v>
      </c>
      <c r="B383" s="7" t="s">
        <v>135</v>
      </c>
      <c r="C383" s="7" t="s">
        <v>415</v>
      </c>
      <c r="D383" s="7" t="s">
        <v>230</v>
      </c>
      <c r="E383" s="7" t="s">
        <v>347</v>
      </c>
      <c r="F383" s="8"/>
      <c r="G383" s="8"/>
      <c r="H383" s="65">
        <f t="shared" si="66"/>
        <v>378.2</v>
      </c>
      <c r="I383" s="65">
        <f t="shared" si="66"/>
        <v>0</v>
      </c>
      <c r="J383" s="65">
        <f t="shared" si="66"/>
        <v>0</v>
      </c>
      <c r="K383" s="65">
        <f t="shared" si="66"/>
        <v>378.2</v>
      </c>
      <c r="L383" s="10">
        <f t="shared" si="66"/>
        <v>378.2</v>
      </c>
    </row>
    <row r="384" spans="1:12" ht="31.5" outlineLevel="6">
      <c r="A384" s="37" t="s">
        <v>351</v>
      </c>
      <c r="B384" s="7" t="s">
        <v>135</v>
      </c>
      <c r="C384" s="7" t="s">
        <v>415</v>
      </c>
      <c r="D384" s="7" t="s">
        <v>230</v>
      </c>
      <c r="E384" s="7" t="s">
        <v>352</v>
      </c>
      <c r="F384" s="8"/>
      <c r="G384" s="8"/>
      <c r="H384" s="65">
        <v>378.2</v>
      </c>
      <c r="I384" s="65"/>
      <c r="J384" s="6"/>
      <c r="K384" s="65">
        <v>378.2</v>
      </c>
      <c r="L384" s="10">
        <v>378.2</v>
      </c>
    </row>
    <row r="385" spans="1:12" ht="47.25" outlineLevel="5">
      <c r="A385" s="37" t="s">
        <v>75</v>
      </c>
      <c r="B385" s="7" t="s">
        <v>135</v>
      </c>
      <c r="C385" s="7" t="s">
        <v>415</v>
      </c>
      <c r="D385" s="7" t="s">
        <v>231</v>
      </c>
      <c r="E385" s="7"/>
      <c r="F385" s="8"/>
      <c r="G385" s="8"/>
      <c r="H385" s="65">
        <f>H388</f>
        <v>331.9</v>
      </c>
      <c r="I385" s="65"/>
      <c r="J385" s="6">
        <v>218700</v>
      </c>
      <c r="K385" s="65">
        <f>K388</f>
        <v>331.9</v>
      </c>
      <c r="L385" s="10">
        <f>L388</f>
        <v>331.9</v>
      </c>
    </row>
    <row r="386" spans="1:12" ht="63" outlineLevel="5">
      <c r="A386" s="37" t="s">
        <v>451</v>
      </c>
      <c r="B386" s="7" t="s">
        <v>135</v>
      </c>
      <c r="C386" s="7" t="s">
        <v>415</v>
      </c>
      <c r="D386" s="7" t="s">
        <v>231</v>
      </c>
      <c r="E386" s="7" t="s">
        <v>353</v>
      </c>
      <c r="F386" s="8"/>
      <c r="G386" s="8"/>
      <c r="H386" s="65">
        <f aca="true" t="shared" si="67" ref="H386:L387">H387</f>
        <v>331.9</v>
      </c>
      <c r="I386" s="65">
        <f t="shared" si="67"/>
        <v>0</v>
      </c>
      <c r="J386" s="65">
        <f t="shared" si="67"/>
        <v>0</v>
      </c>
      <c r="K386" s="65">
        <f t="shared" si="67"/>
        <v>331.9</v>
      </c>
      <c r="L386" s="10">
        <f t="shared" si="67"/>
        <v>331.9</v>
      </c>
    </row>
    <row r="387" spans="1:12" ht="31.5" outlineLevel="5">
      <c r="A387" s="37" t="s">
        <v>346</v>
      </c>
      <c r="B387" s="7" t="s">
        <v>135</v>
      </c>
      <c r="C387" s="7" t="s">
        <v>415</v>
      </c>
      <c r="D387" s="7" t="s">
        <v>231</v>
      </c>
      <c r="E387" s="7" t="s">
        <v>347</v>
      </c>
      <c r="F387" s="8"/>
      <c r="G387" s="8"/>
      <c r="H387" s="65">
        <f t="shared" si="67"/>
        <v>331.9</v>
      </c>
      <c r="I387" s="65">
        <f t="shared" si="67"/>
        <v>0</v>
      </c>
      <c r="J387" s="65">
        <f t="shared" si="67"/>
        <v>0</v>
      </c>
      <c r="K387" s="65">
        <f t="shared" si="67"/>
        <v>331.9</v>
      </c>
      <c r="L387" s="10">
        <f t="shared" si="67"/>
        <v>331.9</v>
      </c>
    </row>
    <row r="388" spans="1:12" ht="31.5" outlineLevel="6">
      <c r="A388" s="37" t="s">
        <v>351</v>
      </c>
      <c r="B388" s="7" t="s">
        <v>135</v>
      </c>
      <c r="C388" s="7" t="s">
        <v>415</v>
      </c>
      <c r="D388" s="7" t="s">
        <v>231</v>
      </c>
      <c r="E388" s="7" t="s">
        <v>352</v>
      </c>
      <c r="F388" s="8"/>
      <c r="G388" s="8"/>
      <c r="H388" s="65">
        <v>331.9</v>
      </c>
      <c r="I388" s="65"/>
      <c r="J388" s="6"/>
      <c r="K388" s="65">
        <v>331.9</v>
      </c>
      <c r="L388" s="10">
        <v>331.9</v>
      </c>
    </row>
    <row r="389" spans="1:12" ht="47.25" outlineLevel="5">
      <c r="A389" s="37" t="s">
        <v>76</v>
      </c>
      <c r="B389" s="7" t="s">
        <v>135</v>
      </c>
      <c r="C389" s="7" t="s">
        <v>415</v>
      </c>
      <c r="D389" s="7" t="s">
        <v>232</v>
      </c>
      <c r="E389" s="7"/>
      <c r="F389" s="8"/>
      <c r="G389" s="8"/>
      <c r="H389" s="65">
        <f>H392</f>
        <v>615.4</v>
      </c>
      <c r="I389" s="65"/>
      <c r="J389" s="6">
        <v>469700</v>
      </c>
      <c r="K389" s="65">
        <f>K392</f>
        <v>615.4</v>
      </c>
      <c r="L389" s="10">
        <f>L392</f>
        <v>615.4</v>
      </c>
    </row>
    <row r="390" spans="1:12" ht="63" outlineLevel="5">
      <c r="A390" s="37" t="s">
        <v>451</v>
      </c>
      <c r="B390" s="7" t="s">
        <v>135</v>
      </c>
      <c r="C390" s="7" t="s">
        <v>415</v>
      </c>
      <c r="D390" s="7" t="s">
        <v>232</v>
      </c>
      <c r="E390" s="7" t="s">
        <v>353</v>
      </c>
      <c r="F390" s="8"/>
      <c r="G390" s="8"/>
      <c r="H390" s="65">
        <f aca="true" t="shared" si="68" ref="H390:L391">H391</f>
        <v>615.4</v>
      </c>
      <c r="I390" s="65">
        <f t="shared" si="68"/>
        <v>0</v>
      </c>
      <c r="J390" s="65">
        <f t="shared" si="68"/>
        <v>0</v>
      </c>
      <c r="K390" s="65">
        <f t="shared" si="68"/>
        <v>615.4</v>
      </c>
      <c r="L390" s="10">
        <f t="shared" si="68"/>
        <v>615.4</v>
      </c>
    </row>
    <row r="391" spans="1:12" ht="31.5" outlineLevel="5">
      <c r="A391" s="37" t="s">
        <v>346</v>
      </c>
      <c r="B391" s="7" t="s">
        <v>135</v>
      </c>
      <c r="C391" s="7" t="s">
        <v>415</v>
      </c>
      <c r="D391" s="7" t="s">
        <v>232</v>
      </c>
      <c r="E391" s="7" t="s">
        <v>347</v>
      </c>
      <c r="F391" s="8"/>
      <c r="G391" s="8"/>
      <c r="H391" s="65">
        <f t="shared" si="68"/>
        <v>615.4</v>
      </c>
      <c r="I391" s="65">
        <f t="shared" si="68"/>
        <v>0</v>
      </c>
      <c r="J391" s="65">
        <f t="shared" si="68"/>
        <v>0</v>
      </c>
      <c r="K391" s="65">
        <f t="shared" si="68"/>
        <v>615.4</v>
      </c>
      <c r="L391" s="10">
        <f t="shared" si="68"/>
        <v>615.4</v>
      </c>
    </row>
    <row r="392" spans="1:12" ht="31.5" outlineLevel="6">
      <c r="A392" s="37" t="s">
        <v>351</v>
      </c>
      <c r="B392" s="7" t="s">
        <v>135</v>
      </c>
      <c r="C392" s="7" t="s">
        <v>415</v>
      </c>
      <c r="D392" s="7" t="s">
        <v>232</v>
      </c>
      <c r="E392" s="7" t="s">
        <v>352</v>
      </c>
      <c r="F392" s="8"/>
      <c r="G392" s="8"/>
      <c r="H392" s="65">
        <v>615.4</v>
      </c>
      <c r="I392" s="65"/>
      <c r="J392" s="6"/>
      <c r="K392" s="65">
        <v>615.4</v>
      </c>
      <c r="L392" s="10">
        <v>615.4</v>
      </c>
    </row>
    <row r="393" spans="1:12" ht="47.25" outlineLevel="5">
      <c r="A393" s="37" t="s">
        <v>77</v>
      </c>
      <c r="B393" s="7" t="s">
        <v>135</v>
      </c>
      <c r="C393" s="7" t="s">
        <v>415</v>
      </c>
      <c r="D393" s="7" t="s">
        <v>233</v>
      </c>
      <c r="E393" s="7"/>
      <c r="F393" s="8"/>
      <c r="G393" s="8"/>
      <c r="H393" s="65">
        <f>H396</f>
        <v>175.7</v>
      </c>
      <c r="I393" s="65"/>
      <c r="J393" s="6">
        <v>157000</v>
      </c>
      <c r="K393" s="65">
        <f>K396</f>
        <v>175.7</v>
      </c>
      <c r="L393" s="10">
        <f>L396</f>
        <v>175.7</v>
      </c>
    </row>
    <row r="394" spans="1:12" ht="63" outlineLevel="5">
      <c r="A394" s="37" t="s">
        <v>451</v>
      </c>
      <c r="B394" s="7" t="s">
        <v>135</v>
      </c>
      <c r="C394" s="7" t="s">
        <v>415</v>
      </c>
      <c r="D394" s="7" t="s">
        <v>233</v>
      </c>
      <c r="E394" s="7" t="s">
        <v>353</v>
      </c>
      <c r="F394" s="8"/>
      <c r="G394" s="8"/>
      <c r="H394" s="65">
        <f aca="true" t="shared" si="69" ref="H394:L395">H395</f>
        <v>175.7</v>
      </c>
      <c r="I394" s="65">
        <f t="shared" si="69"/>
        <v>0</v>
      </c>
      <c r="J394" s="65">
        <f t="shared" si="69"/>
        <v>0</v>
      </c>
      <c r="K394" s="65">
        <f t="shared" si="69"/>
        <v>175.7</v>
      </c>
      <c r="L394" s="10">
        <f t="shared" si="69"/>
        <v>175.7</v>
      </c>
    </row>
    <row r="395" spans="1:12" ht="31.5" outlineLevel="5">
      <c r="A395" s="37" t="s">
        <v>346</v>
      </c>
      <c r="B395" s="7" t="s">
        <v>135</v>
      </c>
      <c r="C395" s="7" t="s">
        <v>415</v>
      </c>
      <c r="D395" s="7" t="s">
        <v>233</v>
      </c>
      <c r="E395" s="7" t="s">
        <v>347</v>
      </c>
      <c r="F395" s="8"/>
      <c r="G395" s="8"/>
      <c r="H395" s="65">
        <f t="shared" si="69"/>
        <v>175.7</v>
      </c>
      <c r="I395" s="65">
        <f t="shared" si="69"/>
        <v>0</v>
      </c>
      <c r="J395" s="65">
        <f t="shared" si="69"/>
        <v>0</v>
      </c>
      <c r="K395" s="65">
        <f t="shared" si="69"/>
        <v>175.7</v>
      </c>
      <c r="L395" s="10">
        <f t="shared" si="69"/>
        <v>175.7</v>
      </c>
    </row>
    <row r="396" spans="1:12" ht="31.5" outlineLevel="6">
      <c r="A396" s="37" t="s">
        <v>351</v>
      </c>
      <c r="B396" s="7" t="s">
        <v>135</v>
      </c>
      <c r="C396" s="7" t="s">
        <v>415</v>
      </c>
      <c r="D396" s="7" t="s">
        <v>233</v>
      </c>
      <c r="E396" s="7" t="s">
        <v>352</v>
      </c>
      <c r="F396" s="8"/>
      <c r="G396" s="8"/>
      <c r="H396" s="65">
        <v>175.7</v>
      </c>
      <c r="I396" s="65"/>
      <c r="J396" s="6"/>
      <c r="K396" s="65">
        <v>175.7</v>
      </c>
      <c r="L396" s="10">
        <v>175.7</v>
      </c>
    </row>
    <row r="397" spans="1:12" ht="47.25" outlineLevel="5">
      <c r="A397" s="37" t="s">
        <v>78</v>
      </c>
      <c r="B397" s="7" t="s">
        <v>135</v>
      </c>
      <c r="C397" s="7" t="s">
        <v>415</v>
      </c>
      <c r="D397" s="7" t="s">
        <v>234</v>
      </c>
      <c r="E397" s="7"/>
      <c r="F397" s="8"/>
      <c r="G397" s="8"/>
      <c r="H397" s="65">
        <f>H400</f>
        <v>281.3</v>
      </c>
      <c r="I397" s="65"/>
      <c r="J397" s="6">
        <v>209400</v>
      </c>
      <c r="K397" s="65">
        <f>K400</f>
        <v>281.3</v>
      </c>
      <c r="L397" s="10">
        <f>L400</f>
        <v>281.3</v>
      </c>
    </row>
    <row r="398" spans="1:12" ht="63" outlineLevel="5">
      <c r="A398" s="37" t="s">
        <v>451</v>
      </c>
      <c r="B398" s="7" t="s">
        <v>135</v>
      </c>
      <c r="C398" s="7" t="s">
        <v>415</v>
      </c>
      <c r="D398" s="7" t="s">
        <v>234</v>
      </c>
      <c r="E398" s="7" t="s">
        <v>353</v>
      </c>
      <c r="F398" s="8"/>
      <c r="G398" s="8"/>
      <c r="H398" s="65">
        <f aca="true" t="shared" si="70" ref="H398:L399">H399</f>
        <v>281.3</v>
      </c>
      <c r="I398" s="65">
        <f t="shared" si="70"/>
        <v>0</v>
      </c>
      <c r="J398" s="65">
        <f t="shared" si="70"/>
        <v>0</v>
      </c>
      <c r="K398" s="65">
        <f t="shared" si="70"/>
        <v>281.3</v>
      </c>
      <c r="L398" s="10">
        <f t="shared" si="70"/>
        <v>281.3</v>
      </c>
    </row>
    <row r="399" spans="1:12" ht="31.5" outlineLevel="5">
      <c r="A399" s="37" t="s">
        <v>346</v>
      </c>
      <c r="B399" s="7" t="s">
        <v>135</v>
      </c>
      <c r="C399" s="7" t="s">
        <v>415</v>
      </c>
      <c r="D399" s="7" t="s">
        <v>234</v>
      </c>
      <c r="E399" s="7" t="s">
        <v>347</v>
      </c>
      <c r="F399" s="8"/>
      <c r="G399" s="8"/>
      <c r="H399" s="65">
        <f t="shared" si="70"/>
        <v>281.3</v>
      </c>
      <c r="I399" s="65">
        <f t="shared" si="70"/>
        <v>0</v>
      </c>
      <c r="J399" s="65">
        <f t="shared" si="70"/>
        <v>0</v>
      </c>
      <c r="K399" s="65">
        <f t="shared" si="70"/>
        <v>281.3</v>
      </c>
      <c r="L399" s="10">
        <f t="shared" si="70"/>
        <v>281.3</v>
      </c>
    </row>
    <row r="400" spans="1:12" ht="31.5" outlineLevel="6">
      <c r="A400" s="37" t="s">
        <v>351</v>
      </c>
      <c r="B400" s="7" t="s">
        <v>135</v>
      </c>
      <c r="C400" s="7" t="s">
        <v>415</v>
      </c>
      <c r="D400" s="7" t="s">
        <v>234</v>
      </c>
      <c r="E400" s="7" t="s">
        <v>352</v>
      </c>
      <c r="F400" s="8"/>
      <c r="G400" s="8"/>
      <c r="H400" s="65">
        <v>281.3</v>
      </c>
      <c r="I400" s="65"/>
      <c r="J400" s="6"/>
      <c r="K400" s="65">
        <v>281.3</v>
      </c>
      <c r="L400" s="10">
        <v>281.3</v>
      </c>
    </row>
    <row r="401" spans="1:12" ht="94.5" outlineLevel="3">
      <c r="A401" s="37" t="s">
        <v>471</v>
      </c>
      <c r="B401" s="7" t="s">
        <v>135</v>
      </c>
      <c r="C401" s="7" t="s">
        <v>415</v>
      </c>
      <c r="D401" s="7" t="s">
        <v>408</v>
      </c>
      <c r="E401" s="7"/>
      <c r="F401" s="8"/>
      <c r="G401" s="8"/>
      <c r="H401" s="65">
        <f>H402</f>
        <v>122482</v>
      </c>
      <c r="I401" s="65"/>
      <c r="J401" s="6">
        <v>98493900</v>
      </c>
      <c r="K401" s="65">
        <f>K402</f>
        <v>128660</v>
      </c>
      <c r="L401" s="10">
        <f>L402</f>
        <v>128660</v>
      </c>
    </row>
    <row r="402" spans="1:12" ht="78.75" outlineLevel="4">
      <c r="A402" s="37" t="s">
        <v>472</v>
      </c>
      <c r="B402" s="7" t="s">
        <v>135</v>
      </c>
      <c r="C402" s="7" t="s">
        <v>415</v>
      </c>
      <c r="D402" s="7" t="s">
        <v>409</v>
      </c>
      <c r="E402" s="7"/>
      <c r="F402" s="8"/>
      <c r="G402" s="8"/>
      <c r="H402" s="65">
        <f>H403+H407+H411+H415+H419+H423+H427+H431+H435+H439+H443+H447</f>
        <v>122482</v>
      </c>
      <c r="I402" s="65">
        <f>I403+I407+I411+I415+I419+I423+I427+I431+I435+I439+I443+I447</f>
        <v>0</v>
      </c>
      <c r="J402" s="65">
        <f>J403+J407+J411+J415+J419+J423+J427+J431+J435+J439+J443+J447</f>
        <v>8569800</v>
      </c>
      <c r="K402" s="65">
        <f>K403+K407+K411+K415+K419+K423+K427+K431+K435+K439+K443+K447</f>
        <v>128660</v>
      </c>
      <c r="L402" s="10">
        <f>L403+L407+L411+L415+L419+L423+L427+L431+L435+L439+L443+L447</f>
        <v>128660</v>
      </c>
    </row>
    <row r="403" spans="1:12" ht="141.75" outlineLevel="5">
      <c r="A403" s="37" t="s">
        <v>79</v>
      </c>
      <c r="B403" s="7" t="s">
        <v>135</v>
      </c>
      <c r="C403" s="7" t="s">
        <v>415</v>
      </c>
      <c r="D403" s="7" t="s">
        <v>235</v>
      </c>
      <c r="E403" s="7"/>
      <c r="F403" s="8"/>
      <c r="G403" s="8"/>
      <c r="H403" s="65">
        <f aca="true" t="shared" si="71" ref="H403:L404">H404</f>
        <v>9173.3</v>
      </c>
      <c r="I403" s="65">
        <f t="shared" si="71"/>
        <v>0</v>
      </c>
      <c r="J403" s="65">
        <f t="shared" si="71"/>
        <v>8569800</v>
      </c>
      <c r="K403" s="65">
        <f t="shared" si="71"/>
        <v>9594.6</v>
      </c>
      <c r="L403" s="10">
        <f t="shared" si="71"/>
        <v>9594.6</v>
      </c>
    </row>
    <row r="404" spans="1:12" ht="63" outlineLevel="5">
      <c r="A404" s="37" t="s">
        <v>451</v>
      </c>
      <c r="B404" s="7" t="s">
        <v>135</v>
      </c>
      <c r="C404" s="7" t="s">
        <v>415</v>
      </c>
      <c r="D404" s="7" t="s">
        <v>235</v>
      </c>
      <c r="E404" s="7" t="s">
        <v>353</v>
      </c>
      <c r="F404" s="8"/>
      <c r="G404" s="8"/>
      <c r="H404" s="65">
        <f>H405</f>
        <v>9173.3</v>
      </c>
      <c r="I404" s="65">
        <f t="shared" si="71"/>
        <v>0</v>
      </c>
      <c r="J404" s="65">
        <f t="shared" si="71"/>
        <v>8569800</v>
      </c>
      <c r="K404" s="65">
        <f t="shared" si="71"/>
        <v>9594.6</v>
      </c>
      <c r="L404" s="10">
        <f t="shared" si="71"/>
        <v>9594.6</v>
      </c>
    </row>
    <row r="405" spans="1:12" ht="31.5" outlineLevel="5">
      <c r="A405" s="37" t="s">
        <v>346</v>
      </c>
      <c r="B405" s="7" t="s">
        <v>135</v>
      </c>
      <c r="C405" s="7" t="s">
        <v>415</v>
      </c>
      <c r="D405" s="7" t="s">
        <v>235</v>
      </c>
      <c r="E405" s="7" t="s">
        <v>347</v>
      </c>
      <c r="F405" s="8"/>
      <c r="G405" s="8"/>
      <c r="H405" s="65">
        <f>H406</f>
        <v>9173.3</v>
      </c>
      <c r="I405" s="65">
        <f>I406</f>
        <v>0</v>
      </c>
      <c r="J405" s="65">
        <f>J406</f>
        <v>8569800</v>
      </c>
      <c r="K405" s="65">
        <f>K406</f>
        <v>9594.6</v>
      </c>
      <c r="L405" s="10">
        <f>L406</f>
        <v>9594.6</v>
      </c>
    </row>
    <row r="406" spans="1:12" ht="31.5" outlineLevel="6">
      <c r="A406" s="37" t="s">
        <v>351</v>
      </c>
      <c r="B406" s="7" t="s">
        <v>135</v>
      </c>
      <c r="C406" s="7" t="s">
        <v>415</v>
      </c>
      <c r="D406" s="7" t="s">
        <v>235</v>
      </c>
      <c r="E406" s="7" t="s">
        <v>352</v>
      </c>
      <c r="F406" s="8"/>
      <c r="G406" s="8"/>
      <c r="H406" s="65">
        <v>9173.3</v>
      </c>
      <c r="I406" s="65"/>
      <c r="J406" s="6">
        <v>8569800</v>
      </c>
      <c r="K406" s="65">
        <v>9594.6</v>
      </c>
      <c r="L406" s="10">
        <v>9594.6</v>
      </c>
    </row>
    <row r="407" spans="1:12" ht="110.25" outlineLevel="5">
      <c r="A407" s="37" t="s">
        <v>80</v>
      </c>
      <c r="B407" s="7" t="s">
        <v>135</v>
      </c>
      <c r="C407" s="7" t="s">
        <v>415</v>
      </c>
      <c r="D407" s="7" t="s">
        <v>236</v>
      </c>
      <c r="E407" s="7"/>
      <c r="F407" s="8"/>
      <c r="G407" s="8"/>
      <c r="H407" s="65">
        <f aca="true" t="shared" si="72" ref="H407:L409">H408</f>
        <v>5487.8</v>
      </c>
      <c r="I407" s="65">
        <f t="shared" si="72"/>
        <v>0</v>
      </c>
      <c r="J407" s="65">
        <f t="shared" si="72"/>
        <v>0</v>
      </c>
      <c r="K407" s="65">
        <f t="shared" si="72"/>
        <v>5766.3</v>
      </c>
      <c r="L407" s="10">
        <f t="shared" si="72"/>
        <v>5766.3</v>
      </c>
    </row>
    <row r="408" spans="1:12" ht="63" outlineLevel="5">
      <c r="A408" s="37" t="s">
        <v>451</v>
      </c>
      <c r="B408" s="7" t="s">
        <v>135</v>
      </c>
      <c r="C408" s="7" t="s">
        <v>415</v>
      </c>
      <c r="D408" s="7" t="s">
        <v>236</v>
      </c>
      <c r="E408" s="7" t="s">
        <v>353</v>
      </c>
      <c r="F408" s="8"/>
      <c r="G408" s="8"/>
      <c r="H408" s="65">
        <f>H409</f>
        <v>5487.8</v>
      </c>
      <c r="I408" s="65">
        <f t="shared" si="72"/>
        <v>0</v>
      </c>
      <c r="J408" s="65">
        <f t="shared" si="72"/>
        <v>0</v>
      </c>
      <c r="K408" s="65">
        <f t="shared" si="72"/>
        <v>5766.3</v>
      </c>
      <c r="L408" s="10">
        <f t="shared" si="72"/>
        <v>5766.3</v>
      </c>
    </row>
    <row r="409" spans="1:12" ht="31.5" outlineLevel="5">
      <c r="A409" s="37" t="s">
        <v>346</v>
      </c>
      <c r="B409" s="7" t="s">
        <v>135</v>
      </c>
      <c r="C409" s="7" t="s">
        <v>415</v>
      </c>
      <c r="D409" s="7" t="s">
        <v>236</v>
      </c>
      <c r="E409" s="7" t="s">
        <v>347</v>
      </c>
      <c r="F409" s="8"/>
      <c r="G409" s="8"/>
      <c r="H409" s="65">
        <f>H410</f>
        <v>5487.8</v>
      </c>
      <c r="I409" s="65">
        <f t="shared" si="72"/>
        <v>0</v>
      </c>
      <c r="J409" s="65">
        <f t="shared" si="72"/>
        <v>0</v>
      </c>
      <c r="K409" s="65">
        <f t="shared" si="72"/>
        <v>5766.3</v>
      </c>
      <c r="L409" s="10">
        <f t="shared" si="72"/>
        <v>5766.3</v>
      </c>
    </row>
    <row r="410" spans="1:12" ht="31.5" outlineLevel="6">
      <c r="A410" s="37" t="s">
        <v>351</v>
      </c>
      <c r="B410" s="7" t="s">
        <v>135</v>
      </c>
      <c r="C410" s="7" t="s">
        <v>415</v>
      </c>
      <c r="D410" s="7" t="s">
        <v>236</v>
      </c>
      <c r="E410" s="7" t="s">
        <v>352</v>
      </c>
      <c r="F410" s="8"/>
      <c r="G410" s="8"/>
      <c r="H410" s="65">
        <v>5487.8</v>
      </c>
      <c r="I410" s="65"/>
      <c r="J410" s="6"/>
      <c r="K410" s="65">
        <v>5766.3</v>
      </c>
      <c r="L410" s="10">
        <v>5766.3</v>
      </c>
    </row>
    <row r="411" spans="1:12" ht="110.25" outlineLevel="5">
      <c r="A411" s="37" t="s">
        <v>81</v>
      </c>
      <c r="B411" s="7" t="s">
        <v>135</v>
      </c>
      <c r="C411" s="7" t="s">
        <v>415</v>
      </c>
      <c r="D411" s="7" t="s">
        <v>237</v>
      </c>
      <c r="E411" s="7"/>
      <c r="F411" s="8"/>
      <c r="G411" s="8"/>
      <c r="H411" s="65">
        <f aca="true" t="shared" si="73" ref="H411:L412">H412</f>
        <v>7603.7</v>
      </c>
      <c r="I411" s="65">
        <f t="shared" si="73"/>
        <v>0</v>
      </c>
      <c r="J411" s="65">
        <f t="shared" si="73"/>
        <v>0</v>
      </c>
      <c r="K411" s="65">
        <f t="shared" si="73"/>
        <v>7989.4</v>
      </c>
      <c r="L411" s="10">
        <f t="shared" si="73"/>
        <v>7989.4</v>
      </c>
    </row>
    <row r="412" spans="1:12" ht="63" outlineLevel="5">
      <c r="A412" s="37" t="s">
        <v>451</v>
      </c>
      <c r="B412" s="7" t="s">
        <v>135</v>
      </c>
      <c r="C412" s="7" t="s">
        <v>415</v>
      </c>
      <c r="D412" s="7" t="s">
        <v>237</v>
      </c>
      <c r="E412" s="7" t="s">
        <v>353</v>
      </c>
      <c r="F412" s="8"/>
      <c r="G412" s="8"/>
      <c r="H412" s="65">
        <f>H413</f>
        <v>7603.7</v>
      </c>
      <c r="I412" s="65">
        <f t="shared" si="73"/>
        <v>0</v>
      </c>
      <c r="J412" s="65">
        <f t="shared" si="73"/>
        <v>0</v>
      </c>
      <c r="K412" s="65">
        <f t="shared" si="73"/>
        <v>7989.4</v>
      </c>
      <c r="L412" s="10">
        <f t="shared" si="73"/>
        <v>7989.4</v>
      </c>
    </row>
    <row r="413" spans="1:12" ht="31.5" outlineLevel="5">
      <c r="A413" s="37" t="s">
        <v>346</v>
      </c>
      <c r="B413" s="7" t="s">
        <v>135</v>
      </c>
      <c r="C413" s="7" t="s">
        <v>415</v>
      </c>
      <c r="D413" s="7" t="s">
        <v>237</v>
      </c>
      <c r="E413" s="7" t="s">
        <v>347</v>
      </c>
      <c r="F413" s="8"/>
      <c r="G413" s="8"/>
      <c r="H413" s="65">
        <f>H414</f>
        <v>7603.7</v>
      </c>
      <c r="I413" s="65">
        <f>I414</f>
        <v>0</v>
      </c>
      <c r="J413" s="65">
        <f>J414</f>
        <v>0</v>
      </c>
      <c r="K413" s="65">
        <f>K414</f>
        <v>7989.4</v>
      </c>
      <c r="L413" s="10">
        <f>L414</f>
        <v>7989.4</v>
      </c>
    </row>
    <row r="414" spans="1:12" ht="31.5" outlineLevel="6">
      <c r="A414" s="37" t="s">
        <v>351</v>
      </c>
      <c r="B414" s="7" t="s">
        <v>135</v>
      </c>
      <c r="C414" s="7" t="s">
        <v>415</v>
      </c>
      <c r="D414" s="7" t="s">
        <v>237</v>
      </c>
      <c r="E414" s="7" t="s">
        <v>352</v>
      </c>
      <c r="F414" s="8"/>
      <c r="G414" s="8"/>
      <c r="H414" s="65">
        <v>7603.7</v>
      </c>
      <c r="I414" s="65"/>
      <c r="J414" s="6"/>
      <c r="K414" s="65">
        <v>7989.4</v>
      </c>
      <c r="L414" s="10">
        <v>7989.4</v>
      </c>
    </row>
    <row r="415" spans="1:12" ht="126" outlineLevel="5">
      <c r="A415" s="37" t="s">
        <v>82</v>
      </c>
      <c r="B415" s="7" t="s">
        <v>135</v>
      </c>
      <c r="C415" s="7" t="s">
        <v>415</v>
      </c>
      <c r="D415" s="7" t="s">
        <v>238</v>
      </c>
      <c r="E415" s="7"/>
      <c r="F415" s="8"/>
      <c r="G415" s="8"/>
      <c r="H415" s="65">
        <f aca="true" t="shared" si="74" ref="H415:L416">H416</f>
        <v>17255.2</v>
      </c>
      <c r="I415" s="65">
        <f t="shared" si="74"/>
        <v>0</v>
      </c>
      <c r="J415" s="65">
        <f t="shared" si="74"/>
        <v>0</v>
      </c>
      <c r="K415" s="65">
        <f t="shared" si="74"/>
        <v>18134.9</v>
      </c>
      <c r="L415" s="10">
        <f t="shared" si="74"/>
        <v>18134.9</v>
      </c>
    </row>
    <row r="416" spans="1:12" ht="63" outlineLevel="5">
      <c r="A416" s="37" t="s">
        <v>451</v>
      </c>
      <c r="B416" s="7" t="s">
        <v>135</v>
      </c>
      <c r="C416" s="7" t="s">
        <v>415</v>
      </c>
      <c r="D416" s="7" t="s">
        <v>238</v>
      </c>
      <c r="E416" s="7" t="s">
        <v>353</v>
      </c>
      <c r="F416" s="8"/>
      <c r="G416" s="8"/>
      <c r="H416" s="65">
        <f>H417</f>
        <v>17255.2</v>
      </c>
      <c r="I416" s="65">
        <f t="shared" si="74"/>
        <v>0</v>
      </c>
      <c r="J416" s="65">
        <f t="shared" si="74"/>
        <v>0</v>
      </c>
      <c r="K416" s="65">
        <f t="shared" si="74"/>
        <v>18134.9</v>
      </c>
      <c r="L416" s="10">
        <f t="shared" si="74"/>
        <v>18134.9</v>
      </c>
    </row>
    <row r="417" spans="1:12" ht="31.5" outlineLevel="5">
      <c r="A417" s="37" t="s">
        <v>346</v>
      </c>
      <c r="B417" s="7" t="s">
        <v>135</v>
      </c>
      <c r="C417" s="7" t="s">
        <v>415</v>
      </c>
      <c r="D417" s="7" t="s">
        <v>238</v>
      </c>
      <c r="E417" s="7" t="s">
        <v>347</v>
      </c>
      <c r="F417" s="8"/>
      <c r="G417" s="8"/>
      <c r="H417" s="65">
        <f>H418</f>
        <v>17255.2</v>
      </c>
      <c r="I417" s="65">
        <f>I418</f>
        <v>0</v>
      </c>
      <c r="J417" s="65">
        <f>J418</f>
        <v>0</v>
      </c>
      <c r="K417" s="65">
        <f>K418</f>
        <v>18134.9</v>
      </c>
      <c r="L417" s="10">
        <f>L418</f>
        <v>18134.9</v>
      </c>
    </row>
    <row r="418" spans="1:12" ht="31.5" outlineLevel="6">
      <c r="A418" s="37" t="s">
        <v>351</v>
      </c>
      <c r="B418" s="7" t="s">
        <v>135</v>
      </c>
      <c r="C418" s="7" t="s">
        <v>415</v>
      </c>
      <c r="D418" s="7" t="s">
        <v>238</v>
      </c>
      <c r="E418" s="7" t="s">
        <v>352</v>
      </c>
      <c r="F418" s="8"/>
      <c r="G418" s="8"/>
      <c r="H418" s="65">
        <v>17255.2</v>
      </c>
      <c r="I418" s="65"/>
      <c r="J418" s="6"/>
      <c r="K418" s="65">
        <v>18134.9</v>
      </c>
      <c r="L418" s="10">
        <v>18134.9</v>
      </c>
    </row>
    <row r="419" spans="1:12" ht="126" outlineLevel="5">
      <c r="A419" s="37" t="s">
        <v>83</v>
      </c>
      <c r="B419" s="7" t="s">
        <v>135</v>
      </c>
      <c r="C419" s="7" t="s">
        <v>415</v>
      </c>
      <c r="D419" s="7" t="s">
        <v>239</v>
      </c>
      <c r="E419" s="7"/>
      <c r="F419" s="8"/>
      <c r="G419" s="8"/>
      <c r="H419" s="65">
        <f aca="true" t="shared" si="75" ref="H419:L420">H420</f>
        <v>8583.5</v>
      </c>
      <c r="I419" s="65">
        <f t="shared" si="75"/>
        <v>0</v>
      </c>
      <c r="J419" s="65">
        <f t="shared" si="75"/>
        <v>0</v>
      </c>
      <c r="K419" s="65">
        <f t="shared" si="75"/>
        <v>9016.5</v>
      </c>
      <c r="L419" s="10">
        <f t="shared" si="75"/>
        <v>9016.5</v>
      </c>
    </row>
    <row r="420" spans="1:12" ht="63" outlineLevel="5">
      <c r="A420" s="37" t="s">
        <v>451</v>
      </c>
      <c r="B420" s="7" t="s">
        <v>135</v>
      </c>
      <c r="C420" s="7" t="s">
        <v>415</v>
      </c>
      <c r="D420" s="7" t="s">
        <v>239</v>
      </c>
      <c r="E420" s="7" t="s">
        <v>353</v>
      </c>
      <c r="F420" s="8"/>
      <c r="G420" s="8"/>
      <c r="H420" s="65">
        <f>H421</f>
        <v>8583.5</v>
      </c>
      <c r="I420" s="65">
        <f t="shared" si="75"/>
        <v>0</v>
      </c>
      <c r="J420" s="65">
        <f t="shared" si="75"/>
        <v>0</v>
      </c>
      <c r="K420" s="65">
        <f t="shared" si="75"/>
        <v>9016.5</v>
      </c>
      <c r="L420" s="10">
        <f t="shared" si="75"/>
        <v>9016.5</v>
      </c>
    </row>
    <row r="421" spans="1:12" ht="31.5" outlineLevel="5">
      <c r="A421" s="37" t="s">
        <v>346</v>
      </c>
      <c r="B421" s="7" t="s">
        <v>135</v>
      </c>
      <c r="C421" s="7" t="s">
        <v>415</v>
      </c>
      <c r="D421" s="7" t="s">
        <v>239</v>
      </c>
      <c r="E421" s="7" t="s">
        <v>347</v>
      </c>
      <c r="F421" s="8"/>
      <c r="G421" s="8"/>
      <c r="H421" s="65">
        <f>H422</f>
        <v>8583.5</v>
      </c>
      <c r="I421" s="65">
        <f>I422</f>
        <v>0</v>
      </c>
      <c r="J421" s="65">
        <f>J422</f>
        <v>0</v>
      </c>
      <c r="K421" s="65">
        <f>K422</f>
        <v>9016.5</v>
      </c>
      <c r="L421" s="10">
        <f>L422</f>
        <v>9016.5</v>
      </c>
    </row>
    <row r="422" spans="1:12" ht="31.5" outlineLevel="6">
      <c r="A422" s="37" t="s">
        <v>351</v>
      </c>
      <c r="B422" s="7" t="s">
        <v>135</v>
      </c>
      <c r="C422" s="7" t="s">
        <v>415</v>
      </c>
      <c r="D422" s="7" t="s">
        <v>239</v>
      </c>
      <c r="E422" s="7" t="s">
        <v>352</v>
      </c>
      <c r="F422" s="8"/>
      <c r="G422" s="8"/>
      <c r="H422" s="65">
        <v>8583.5</v>
      </c>
      <c r="I422" s="65"/>
      <c r="J422" s="6"/>
      <c r="K422" s="65">
        <v>9016.5</v>
      </c>
      <c r="L422" s="10">
        <v>9016.5</v>
      </c>
    </row>
    <row r="423" spans="1:12" ht="126" outlineLevel="5">
      <c r="A423" s="37" t="s">
        <v>84</v>
      </c>
      <c r="B423" s="7" t="s">
        <v>135</v>
      </c>
      <c r="C423" s="7" t="s">
        <v>415</v>
      </c>
      <c r="D423" s="7" t="s">
        <v>240</v>
      </c>
      <c r="E423" s="7"/>
      <c r="F423" s="8"/>
      <c r="G423" s="8"/>
      <c r="H423" s="65">
        <f aca="true" t="shared" si="76" ref="H423:L424">H424</f>
        <v>14043.9</v>
      </c>
      <c r="I423" s="65">
        <f t="shared" si="76"/>
        <v>0</v>
      </c>
      <c r="J423" s="65">
        <f t="shared" si="76"/>
        <v>0</v>
      </c>
      <c r="K423" s="65">
        <f t="shared" si="76"/>
        <v>14752.8</v>
      </c>
      <c r="L423" s="10">
        <f t="shared" si="76"/>
        <v>14752.8</v>
      </c>
    </row>
    <row r="424" spans="1:12" ht="63" outlineLevel="5">
      <c r="A424" s="37" t="s">
        <v>451</v>
      </c>
      <c r="B424" s="7" t="s">
        <v>135</v>
      </c>
      <c r="C424" s="7" t="s">
        <v>415</v>
      </c>
      <c r="D424" s="7" t="s">
        <v>240</v>
      </c>
      <c r="E424" s="7" t="s">
        <v>353</v>
      </c>
      <c r="F424" s="8"/>
      <c r="G424" s="8"/>
      <c r="H424" s="65">
        <f>H425</f>
        <v>14043.9</v>
      </c>
      <c r="I424" s="65">
        <f t="shared" si="76"/>
        <v>0</v>
      </c>
      <c r="J424" s="65">
        <f t="shared" si="76"/>
        <v>0</v>
      </c>
      <c r="K424" s="65">
        <f t="shared" si="76"/>
        <v>14752.8</v>
      </c>
      <c r="L424" s="10">
        <f t="shared" si="76"/>
        <v>14752.8</v>
      </c>
    </row>
    <row r="425" spans="1:12" ht="31.5" outlineLevel="5">
      <c r="A425" s="37" t="s">
        <v>346</v>
      </c>
      <c r="B425" s="7" t="s">
        <v>135</v>
      </c>
      <c r="C425" s="7" t="s">
        <v>415</v>
      </c>
      <c r="D425" s="7" t="s">
        <v>240</v>
      </c>
      <c r="E425" s="7" t="s">
        <v>347</v>
      </c>
      <c r="F425" s="8"/>
      <c r="G425" s="8"/>
      <c r="H425" s="65">
        <f>H426</f>
        <v>14043.9</v>
      </c>
      <c r="I425" s="65">
        <f>I426</f>
        <v>0</v>
      </c>
      <c r="J425" s="65">
        <f>J426</f>
        <v>0</v>
      </c>
      <c r="K425" s="65">
        <f>K426</f>
        <v>14752.8</v>
      </c>
      <c r="L425" s="10">
        <f>L426</f>
        <v>14752.8</v>
      </c>
    </row>
    <row r="426" spans="1:12" ht="31.5" outlineLevel="6">
      <c r="A426" s="37" t="s">
        <v>351</v>
      </c>
      <c r="B426" s="7" t="s">
        <v>135</v>
      </c>
      <c r="C426" s="7" t="s">
        <v>415</v>
      </c>
      <c r="D426" s="7" t="s">
        <v>240</v>
      </c>
      <c r="E426" s="7" t="s">
        <v>352</v>
      </c>
      <c r="F426" s="8"/>
      <c r="G426" s="8"/>
      <c r="H426" s="65">
        <v>14043.9</v>
      </c>
      <c r="I426" s="65"/>
      <c r="J426" s="6"/>
      <c r="K426" s="65">
        <v>14752.8</v>
      </c>
      <c r="L426" s="10">
        <v>14752.8</v>
      </c>
    </row>
    <row r="427" spans="1:12" ht="110.25" outlineLevel="5">
      <c r="A427" s="37" t="s">
        <v>85</v>
      </c>
      <c r="B427" s="7" t="s">
        <v>135</v>
      </c>
      <c r="C427" s="7" t="s">
        <v>415</v>
      </c>
      <c r="D427" s="7" t="s">
        <v>251</v>
      </c>
      <c r="E427" s="7"/>
      <c r="F427" s="8"/>
      <c r="G427" s="8"/>
      <c r="H427" s="65">
        <f aca="true" t="shared" si="77" ref="H427:L428">H428</f>
        <v>8110.3</v>
      </c>
      <c r="I427" s="65">
        <f t="shared" si="77"/>
        <v>0</v>
      </c>
      <c r="J427" s="65">
        <f t="shared" si="77"/>
        <v>0</v>
      </c>
      <c r="K427" s="65">
        <f t="shared" si="77"/>
        <v>8520.2</v>
      </c>
      <c r="L427" s="10">
        <f t="shared" si="77"/>
        <v>8520.2</v>
      </c>
    </row>
    <row r="428" spans="1:12" ht="63" outlineLevel="5">
      <c r="A428" s="37" t="s">
        <v>451</v>
      </c>
      <c r="B428" s="7" t="s">
        <v>135</v>
      </c>
      <c r="C428" s="7" t="s">
        <v>415</v>
      </c>
      <c r="D428" s="7" t="s">
        <v>251</v>
      </c>
      <c r="E428" s="7" t="s">
        <v>353</v>
      </c>
      <c r="F428" s="8"/>
      <c r="G428" s="8"/>
      <c r="H428" s="65">
        <f>H429</f>
        <v>8110.3</v>
      </c>
      <c r="I428" s="65">
        <f t="shared" si="77"/>
        <v>0</v>
      </c>
      <c r="J428" s="65">
        <f t="shared" si="77"/>
        <v>0</v>
      </c>
      <c r="K428" s="65">
        <f t="shared" si="77"/>
        <v>8520.2</v>
      </c>
      <c r="L428" s="10">
        <f t="shared" si="77"/>
        <v>8520.2</v>
      </c>
    </row>
    <row r="429" spans="1:12" ht="31.5" outlineLevel="5">
      <c r="A429" s="37" t="s">
        <v>346</v>
      </c>
      <c r="B429" s="7" t="s">
        <v>135</v>
      </c>
      <c r="C429" s="7" t="s">
        <v>415</v>
      </c>
      <c r="D429" s="7" t="s">
        <v>251</v>
      </c>
      <c r="E429" s="7" t="s">
        <v>347</v>
      </c>
      <c r="F429" s="8"/>
      <c r="G429" s="8"/>
      <c r="H429" s="65">
        <f>H430</f>
        <v>8110.3</v>
      </c>
      <c r="I429" s="65">
        <f>I430</f>
        <v>0</v>
      </c>
      <c r="J429" s="65">
        <f>J430</f>
        <v>0</v>
      </c>
      <c r="K429" s="65">
        <f>K430</f>
        <v>8520.2</v>
      </c>
      <c r="L429" s="10">
        <f>L430</f>
        <v>8520.2</v>
      </c>
    </row>
    <row r="430" spans="1:12" ht="31.5" outlineLevel="6">
      <c r="A430" s="37" t="s">
        <v>351</v>
      </c>
      <c r="B430" s="7" t="s">
        <v>135</v>
      </c>
      <c r="C430" s="7" t="s">
        <v>415</v>
      </c>
      <c r="D430" s="7" t="s">
        <v>251</v>
      </c>
      <c r="E430" s="7" t="s">
        <v>352</v>
      </c>
      <c r="F430" s="8"/>
      <c r="G430" s="8"/>
      <c r="H430" s="65">
        <v>8110.3</v>
      </c>
      <c r="I430" s="65"/>
      <c r="J430" s="6"/>
      <c r="K430" s="65">
        <v>8520.2</v>
      </c>
      <c r="L430" s="10">
        <v>8520.2</v>
      </c>
    </row>
    <row r="431" spans="1:12" ht="110.25" outlineLevel="5">
      <c r="A431" s="37" t="s">
        <v>87</v>
      </c>
      <c r="B431" s="7" t="s">
        <v>135</v>
      </c>
      <c r="C431" s="7" t="s">
        <v>415</v>
      </c>
      <c r="D431" s="7" t="s">
        <v>252</v>
      </c>
      <c r="E431" s="7"/>
      <c r="F431" s="8"/>
      <c r="G431" s="8"/>
      <c r="H431" s="65">
        <f aca="true" t="shared" si="78" ref="H431:L432">H432</f>
        <v>7023.1</v>
      </c>
      <c r="I431" s="65">
        <f t="shared" si="78"/>
        <v>0</v>
      </c>
      <c r="J431" s="65">
        <f t="shared" si="78"/>
        <v>0</v>
      </c>
      <c r="K431" s="65">
        <f t="shared" si="78"/>
        <v>7384.6</v>
      </c>
      <c r="L431" s="10">
        <f t="shared" si="78"/>
        <v>7384.6</v>
      </c>
    </row>
    <row r="432" spans="1:12" ht="63" outlineLevel="5">
      <c r="A432" s="37" t="s">
        <v>451</v>
      </c>
      <c r="B432" s="7" t="s">
        <v>135</v>
      </c>
      <c r="C432" s="7" t="s">
        <v>415</v>
      </c>
      <c r="D432" s="7" t="s">
        <v>252</v>
      </c>
      <c r="E432" s="7" t="s">
        <v>353</v>
      </c>
      <c r="F432" s="8"/>
      <c r="G432" s="8"/>
      <c r="H432" s="65">
        <f>H433</f>
        <v>7023.1</v>
      </c>
      <c r="I432" s="65">
        <f t="shared" si="78"/>
        <v>0</v>
      </c>
      <c r="J432" s="65">
        <f t="shared" si="78"/>
        <v>0</v>
      </c>
      <c r="K432" s="65">
        <f t="shared" si="78"/>
        <v>7384.6</v>
      </c>
      <c r="L432" s="10">
        <f t="shared" si="78"/>
        <v>7384.6</v>
      </c>
    </row>
    <row r="433" spans="1:12" ht="31.5" outlineLevel="5">
      <c r="A433" s="37" t="s">
        <v>346</v>
      </c>
      <c r="B433" s="7" t="s">
        <v>135</v>
      </c>
      <c r="C433" s="7" t="s">
        <v>415</v>
      </c>
      <c r="D433" s="7" t="s">
        <v>252</v>
      </c>
      <c r="E433" s="7" t="s">
        <v>347</v>
      </c>
      <c r="F433" s="8"/>
      <c r="G433" s="8"/>
      <c r="H433" s="65">
        <f>H434</f>
        <v>7023.1</v>
      </c>
      <c r="I433" s="65">
        <f>I434</f>
        <v>0</v>
      </c>
      <c r="J433" s="65">
        <f>J434</f>
        <v>0</v>
      </c>
      <c r="K433" s="65">
        <f>K434</f>
        <v>7384.6</v>
      </c>
      <c r="L433" s="10">
        <f>L434</f>
        <v>7384.6</v>
      </c>
    </row>
    <row r="434" spans="1:12" ht="31.5" outlineLevel="6">
      <c r="A434" s="37" t="s">
        <v>351</v>
      </c>
      <c r="B434" s="7" t="s">
        <v>135</v>
      </c>
      <c r="C434" s="7" t="s">
        <v>415</v>
      </c>
      <c r="D434" s="7" t="s">
        <v>252</v>
      </c>
      <c r="E434" s="7" t="s">
        <v>352</v>
      </c>
      <c r="F434" s="8"/>
      <c r="G434" s="8"/>
      <c r="H434" s="65">
        <v>7023.1</v>
      </c>
      <c r="I434" s="65"/>
      <c r="J434" s="6"/>
      <c r="K434" s="65">
        <v>7384.6</v>
      </c>
      <c r="L434" s="10">
        <v>7384.6</v>
      </c>
    </row>
    <row r="435" spans="1:12" ht="126" outlineLevel="5">
      <c r="A435" s="37" t="s">
        <v>88</v>
      </c>
      <c r="B435" s="7" t="s">
        <v>135</v>
      </c>
      <c r="C435" s="7" t="s">
        <v>415</v>
      </c>
      <c r="D435" s="7" t="s">
        <v>253</v>
      </c>
      <c r="E435" s="7"/>
      <c r="F435" s="8"/>
      <c r="G435" s="8"/>
      <c r="H435" s="65">
        <f aca="true" t="shared" si="79" ref="H435:L436">H436</f>
        <v>12864.6</v>
      </c>
      <c r="I435" s="65">
        <f t="shared" si="79"/>
        <v>0</v>
      </c>
      <c r="J435" s="65">
        <f t="shared" si="79"/>
        <v>0</v>
      </c>
      <c r="K435" s="65">
        <f t="shared" si="79"/>
        <v>13526.6</v>
      </c>
      <c r="L435" s="10">
        <f t="shared" si="79"/>
        <v>13526.6</v>
      </c>
    </row>
    <row r="436" spans="1:12" ht="63" outlineLevel="5">
      <c r="A436" s="37" t="s">
        <v>451</v>
      </c>
      <c r="B436" s="7" t="s">
        <v>135</v>
      </c>
      <c r="C436" s="7" t="s">
        <v>415</v>
      </c>
      <c r="D436" s="7" t="s">
        <v>253</v>
      </c>
      <c r="E436" s="7" t="s">
        <v>353</v>
      </c>
      <c r="F436" s="8"/>
      <c r="G436" s="8"/>
      <c r="H436" s="65">
        <f>H437</f>
        <v>12864.6</v>
      </c>
      <c r="I436" s="65">
        <f t="shared" si="79"/>
        <v>0</v>
      </c>
      <c r="J436" s="65">
        <f t="shared" si="79"/>
        <v>0</v>
      </c>
      <c r="K436" s="65">
        <f t="shared" si="79"/>
        <v>13526.6</v>
      </c>
      <c r="L436" s="10">
        <f t="shared" si="79"/>
        <v>13526.6</v>
      </c>
    </row>
    <row r="437" spans="1:12" ht="31.5" outlineLevel="5">
      <c r="A437" s="37" t="s">
        <v>346</v>
      </c>
      <c r="B437" s="7" t="s">
        <v>135</v>
      </c>
      <c r="C437" s="7" t="s">
        <v>415</v>
      </c>
      <c r="D437" s="7" t="s">
        <v>253</v>
      </c>
      <c r="E437" s="7" t="s">
        <v>347</v>
      </c>
      <c r="F437" s="8"/>
      <c r="G437" s="8"/>
      <c r="H437" s="65">
        <f>H438</f>
        <v>12864.6</v>
      </c>
      <c r="I437" s="65">
        <f>I438</f>
        <v>0</v>
      </c>
      <c r="J437" s="65">
        <f>J438</f>
        <v>0</v>
      </c>
      <c r="K437" s="65">
        <f>K438</f>
        <v>13526.6</v>
      </c>
      <c r="L437" s="10">
        <f>L438</f>
        <v>13526.6</v>
      </c>
    </row>
    <row r="438" spans="1:12" ht="31.5" outlineLevel="6">
      <c r="A438" s="37" t="s">
        <v>351</v>
      </c>
      <c r="B438" s="7" t="s">
        <v>135</v>
      </c>
      <c r="C438" s="7" t="s">
        <v>415</v>
      </c>
      <c r="D438" s="7" t="s">
        <v>253</v>
      </c>
      <c r="E438" s="7" t="s">
        <v>352</v>
      </c>
      <c r="F438" s="8"/>
      <c r="G438" s="8"/>
      <c r="H438" s="65">
        <v>12864.6</v>
      </c>
      <c r="I438" s="65"/>
      <c r="J438" s="6"/>
      <c r="K438" s="65">
        <v>13526.6</v>
      </c>
      <c r="L438" s="10">
        <v>13526.6</v>
      </c>
    </row>
    <row r="439" spans="1:12" ht="110.25" outlineLevel="5">
      <c r="A439" s="37" t="s">
        <v>89</v>
      </c>
      <c r="B439" s="7" t="s">
        <v>135</v>
      </c>
      <c r="C439" s="7" t="s">
        <v>415</v>
      </c>
      <c r="D439" s="7" t="s">
        <v>254</v>
      </c>
      <c r="E439" s="7"/>
      <c r="F439" s="8"/>
      <c r="G439" s="8"/>
      <c r="H439" s="65">
        <f aca="true" t="shared" si="80" ref="H439:L440">H440</f>
        <v>9730.8</v>
      </c>
      <c r="I439" s="65">
        <f t="shared" si="80"/>
        <v>0</v>
      </c>
      <c r="J439" s="65">
        <f t="shared" si="80"/>
        <v>0</v>
      </c>
      <c r="K439" s="65">
        <f t="shared" si="80"/>
        <v>10223.9</v>
      </c>
      <c r="L439" s="10">
        <f t="shared" si="80"/>
        <v>10223.9</v>
      </c>
    </row>
    <row r="440" spans="1:12" ht="63" outlineLevel="5">
      <c r="A440" s="37" t="s">
        <v>451</v>
      </c>
      <c r="B440" s="7" t="s">
        <v>135</v>
      </c>
      <c r="C440" s="7" t="s">
        <v>415</v>
      </c>
      <c r="D440" s="7" t="s">
        <v>254</v>
      </c>
      <c r="E440" s="7" t="s">
        <v>353</v>
      </c>
      <c r="F440" s="8"/>
      <c r="G440" s="8"/>
      <c r="H440" s="65">
        <f>H441</f>
        <v>9730.8</v>
      </c>
      <c r="I440" s="65">
        <f t="shared" si="80"/>
        <v>0</v>
      </c>
      <c r="J440" s="65">
        <f t="shared" si="80"/>
        <v>0</v>
      </c>
      <c r="K440" s="65">
        <f t="shared" si="80"/>
        <v>10223.9</v>
      </c>
      <c r="L440" s="10">
        <f t="shared" si="80"/>
        <v>10223.9</v>
      </c>
    </row>
    <row r="441" spans="1:12" ht="31.5" outlineLevel="5">
      <c r="A441" s="37" t="s">
        <v>346</v>
      </c>
      <c r="B441" s="7" t="s">
        <v>135</v>
      </c>
      <c r="C441" s="7" t="s">
        <v>415</v>
      </c>
      <c r="D441" s="7" t="s">
        <v>254</v>
      </c>
      <c r="E441" s="7" t="s">
        <v>347</v>
      </c>
      <c r="F441" s="8"/>
      <c r="G441" s="8"/>
      <c r="H441" s="65">
        <f>H442</f>
        <v>9730.8</v>
      </c>
      <c r="I441" s="65">
        <f>I442</f>
        <v>0</v>
      </c>
      <c r="J441" s="65">
        <f>J442</f>
        <v>0</v>
      </c>
      <c r="K441" s="65">
        <f>K442</f>
        <v>10223.9</v>
      </c>
      <c r="L441" s="10">
        <f>L442</f>
        <v>10223.9</v>
      </c>
    </row>
    <row r="442" spans="1:12" ht="31.5" outlineLevel="6">
      <c r="A442" s="37" t="s">
        <v>351</v>
      </c>
      <c r="B442" s="7" t="s">
        <v>135</v>
      </c>
      <c r="C442" s="7" t="s">
        <v>415</v>
      </c>
      <c r="D442" s="7" t="s">
        <v>254</v>
      </c>
      <c r="E442" s="7" t="s">
        <v>352</v>
      </c>
      <c r="F442" s="8"/>
      <c r="G442" s="8"/>
      <c r="H442" s="65">
        <v>9730.8</v>
      </c>
      <c r="I442" s="65"/>
      <c r="J442" s="6"/>
      <c r="K442" s="65">
        <v>10223.9</v>
      </c>
      <c r="L442" s="10">
        <v>10223.9</v>
      </c>
    </row>
    <row r="443" spans="1:12" ht="110.25" outlineLevel="5">
      <c r="A443" s="37" t="s">
        <v>90</v>
      </c>
      <c r="B443" s="7" t="s">
        <v>135</v>
      </c>
      <c r="C443" s="7" t="s">
        <v>415</v>
      </c>
      <c r="D443" s="7" t="s">
        <v>255</v>
      </c>
      <c r="E443" s="7"/>
      <c r="F443" s="8"/>
      <c r="G443" s="8"/>
      <c r="H443" s="65">
        <f>H444</f>
        <v>8247.4</v>
      </c>
      <c r="I443" s="65">
        <f>I444</f>
        <v>0</v>
      </c>
      <c r="J443" s="65">
        <f>J444</f>
        <v>0</v>
      </c>
      <c r="K443" s="65">
        <f>K444</f>
        <v>8665.7</v>
      </c>
      <c r="L443" s="10">
        <f>L444</f>
        <v>8665.7</v>
      </c>
    </row>
    <row r="444" spans="1:12" ht="63" outlineLevel="5">
      <c r="A444" s="37" t="s">
        <v>451</v>
      </c>
      <c r="B444" s="7" t="s">
        <v>135</v>
      </c>
      <c r="C444" s="7" t="s">
        <v>415</v>
      </c>
      <c r="D444" s="7" t="s">
        <v>255</v>
      </c>
      <c r="E444" s="7" t="s">
        <v>353</v>
      </c>
      <c r="F444" s="8"/>
      <c r="G444" s="8"/>
      <c r="H444" s="65">
        <f>H445</f>
        <v>8247.4</v>
      </c>
      <c r="I444" s="65">
        <f>I446</f>
        <v>0</v>
      </c>
      <c r="J444" s="65">
        <f>J446</f>
        <v>0</v>
      </c>
      <c r="K444" s="65">
        <f>K446</f>
        <v>8665.7</v>
      </c>
      <c r="L444" s="10">
        <f>L446</f>
        <v>8665.7</v>
      </c>
    </row>
    <row r="445" spans="1:12" ht="31.5" outlineLevel="5">
      <c r="A445" s="37" t="s">
        <v>346</v>
      </c>
      <c r="B445" s="7" t="s">
        <v>135</v>
      </c>
      <c r="C445" s="7" t="s">
        <v>415</v>
      </c>
      <c r="D445" s="7" t="s">
        <v>255</v>
      </c>
      <c r="E445" s="7" t="s">
        <v>347</v>
      </c>
      <c r="F445" s="8"/>
      <c r="G445" s="8"/>
      <c r="H445" s="65">
        <f>H446</f>
        <v>8247.4</v>
      </c>
      <c r="I445" s="65">
        <f>I446</f>
        <v>0</v>
      </c>
      <c r="J445" s="65">
        <f>J446</f>
        <v>0</v>
      </c>
      <c r="K445" s="65">
        <f>K446</f>
        <v>8665.7</v>
      </c>
      <c r="L445" s="10">
        <f>L446</f>
        <v>8665.7</v>
      </c>
    </row>
    <row r="446" spans="1:12" ht="31.5" outlineLevel="6">
      <c r="A446" s="37" t="s">
        <v>351</v>
      </c>
      <c r="B446" s="7" t="s">
        <v>135</v>
      </c>
      <c r="C446" s="7" t="s">
        <v>415</v>
      </c>
      <c r="D446" s="7" t="s">
        <v>255</v>
      </c>
      <c r="E446" s="7" t="s">
        <v>352</v>
      </c>
      <c r="F446" s="8"/>
      <c r="G446" s="8"/>
      <c r="H446" s="65">
        <v>8247.4</v>
      </c>
      <c r="I446" s="65"/>
      <c r="J446" s="6"/>
      <c r="K446" s="65">
        <v>8665.7</v>
      </c>
      <c r="L446" s="10">
        <v>8665.7</v>
      </c>
    </row>
    <row r="447" spans="1:12" ht="110.25" outlineLevel="5">
      <c r="A447" s="37" t="s">
        <v>91</v>
      </c>
      <c r="B447" s="7" t="s">
        <v>135</v>
      </c>
      <c r="C447" s="7" t="s">
        <v>415</v>
      </c>
      <c r="D447" s="7" t="s">
        <v>256</v>
      </c>
      <c r="E447" s="7"/>
      <c r="F447" s="8"/>
      <c r="G447" s="8"/>
      <c r="H447" s="65">
        <f aca="true" t="shared" si="81" ref="H447:L448">H448</f>
        <v>14358.4</v>
      </c>
      <c r="I447" s="65">
        <f t="shared" si="81"/>
        <v>0</v>
      </c>
      <c r="J447" s="65">
        <f t="shared" si="81"/>
        <v>0</v>
      </c>
      <c r="K447" s="65">
        <f t="shared" si="81"/>
        <v>15084.5</v>
      </c>
      <c r="L447" s="10">
        <f t="shared" si="81"/>
        <v>15084.5</v>
      </c>
    </row>
    <row r="448" spans="1:12" ht="63" outlineLevel="5">
      <c r="A448" s="37" t="s">
        <v>451</v>
      </c>
      <c r="B448" s="7" t="s">
        <v>135</v>
      </c>
      <c r="C448" s="7" t="s">
        <v>415</v>
      </c>
      <c r="D448" s="7" t="s">
        <v>256</v>
      </c>
      <c r="E448" s="7" t="s">
        <v>353</v>
      </c>
      <c r="F448" s="8"/>
      <c r="G448" s="8"/>
      <c r="H448" s="65">
        <f>H449</f>
        <v>14358.4</v>
      </c>
      <c r="I448" s="65">
        <f t="shared" si="81"/>
        <v>0</v>
      </c>
      <c r="J448" s="65">
        <f t="shared" si="81"/>
        <v>0</v>
      </c>
      <c r="K448" s="65">
        <f t="shared" si="81"/>
        <v>15084.5</v>
      </c>
      <c r="L448" s="10">
        <f t="shared" si="81"/>
        <v>15084.5</v>
      </c>
    </row>
    <row r="449" spans="1:12" ht="31.5" outlineLevel="5">
      <c r="A449" s="37" t="s">
        <v>346</v>
      </c>
      <c r="B449" s="7" t="s">
        <v>135</v>
      </c>
      <c r="C449" s="7" t="s">
        <v>415</v>
      </c>
      <c r="D449" s="7" t="s">
        <v>256</v>
      </c>
      <c r="E449" s="7" t="s">
        <v>347</v>
      </c>
      <c r="F449" s="8"/>
      <c r="G449" s="8"/>
      <c r="H449" s="65">
        <f>H450</f>
        <v>14358.4</v>
      </c>
      <c r="I449" s="65">
        <f>I450</f>
        <v>0</v>
      </c>
      <c r="J449" s="65">
        <f>J450</f>
        <v>0</v>
      </c>
      <c r="K449" s="65">
        <f>K450</f>
        <v>15084.5</v>
      </c>
      <c r="L449" s="10">
        <f>L450</f>
        <v>15084.5</v>
      </c>
    </row>
    <row r="450" spans="1:12" ht="31.5" outlineLevel="6">
      <c r="A450" s="37" t="s">
        <v>351</v>
      </c>
      <c r="B450" s="7" t="s">
        <v>135</v>
      </c>
      <c r="C450" s="7" t="s">
        <v>415</v>
      </c>
      <c r="D450" s="7" t="s">
        <v>256</v>
      </c>
      <c r="E450" s="7" t="s">
        <v>352</v>
      </c>
      <c r="F450" s="8"/>
      <c r="G450" s="8"/>
      <c r="H450" s="65">
        <v>14358.4</v>
      </c>
      <c r="I450" s="65"/>
      <c r="J450" s="6"/>
      <c r="K450" s="65">
        <v>15084.5</v>
      </c>
      <c r="L450" s="10">
        <v>15084.5</v>
      </c>
    </row>
    <row r="451" spans="1:12" ht="214.5" customHeight="1" outlineLevel="6">
      <c r="A451" s="37" t="s">
        <v>48</v>
      </c>
      <c r="B451" s="7" t="s">
        <v>135</v>
      </c>
      <c r="C451" s="7" t="s">
        <v>415</v>
      </c>
      <c r="D451" s="7" t="s">
        <v>208</v>
      </c>
      <c r="E451" s="7"/>
      <c r="F451" s="8"/>
      <c r="G451" s="8"/>
      <c r="H451" s="65">
        <f aca="true" t="shared" si="82" ref="H451:L452">H452</f>
        <v>182</v>
      </c>
      <c r="I451" s="65">
        <f t="shared" si="82"/>
        <v>0</v>
      </c>
      <c r="J451" s="65">
        <f t="shared" si="82"/>
        <v>0</v>
      </c>
      <c r="K451" s="65">
        <f t="shared" si="82"/>
        <v>182</v>
      </c>
      <c r="L451" s="10">
        <f t="shared" si="82"/>
        <v>182</v>
      </c>
    </row>
    <row r="452" spans="1:12" ht="31.5" outlineLevel="6">
      <c r="A452" s="37" t="s">
        <v>389</v>
      </c>
      <c r="B452" s="7" t="s">
        <v>135</v>
      </c>
      <c r="C452" s="7" t="s">
        <v>415</v>
      </c>
      <c r="D452" s="7" t="s">
        <v>208</v>
      </c>
      <c r="E452" s="7" t="s">
        <v>375</v>
      </c>
      <c r="F452" s="8"/>
      <c r="G452" s="8"/>
      <c r="H452" s="65">
        <f>H453</f>
        <v>182</v>
      </c>
      <c r="I452" s="65">
        <f t="shared" si="82"/>
        <v>0</v>
      </c>
      <c r="J452" s="65">
        <f t="shared" si="82"/>
        <v>0</v>
      </c>
      <c r="K452" s="65">
        <f t="shared" si="82"/>
        <v>182</v>
      </c>
      <c r="L452" s="10">
        <f t="shared" si="82"/>
        <v>182</v>
      </c>
    </row>
    <row r="453" spans="1:12" ht="63" outlineLevel="6">
      <c r="A453" s="37" t="s">
        <v>348</v>
      </c>
      <c r="B453" s="7" t="s">
        <v>135</v>
      </c>
      <c r="C453" s="7" t="s">
        <v>415</v>
      </c>
      <c r="D453" s="7" t="s">
        <v>208</v>
      </c>
      <c r="E453" s="7" t="s">
        <v>345</v>
      </c>
      <c r="F453" s="8"/>
      <c r="G453" s="8"/>
      <c r="H453" s="65">
        <f>H454</f>
        <v>182</v>
      </c>
      <c r="I453" s="65">
        <f>I454</f>
        <v>0</v>
      </c>
      <c r="J453" s="65">
        <f>J454</f>
        <v>0</v>
      </c>
      <c r="K453" s="65">
        <f>K454</f>
        <v>182</v>
      </c>
      <c r="L453" s="10">
        <f>L454</f>
        <v>182</v>
      </c>
    </row>
    <row r="454" spans="1:12" ht="63" outlineLevel="6">
      <c r="A454" s="37" t="s">
        <v>376</v>
      </c>
      <c r="B454" s="7" t="s">
        <v>135</v>
      </c>
      <c r="C454" s="7" t="s">
        <v>415</v>
      </c>
      <c r="D454" s="7" t="s">
        <v>208</v>
      </c>
      <c r="E454" s="7" t="s">
        <v>365</v>
      </c>
      <c r="F454" s="8"/>
      <c r="G454" s="8"/>
      <c r="H454" s="65">
        <v>182</v>
      </c>
      <c r="I454" s="65"/>
      <c r="J454" s="6"/>
      <c r="K454" s="65">
        <v>182</v>
      </c>
      <c r="L454" s="10">
        <v>182</v>
      </c>
    </row>
    <row r="455" spans="1:12" ht="47.25" outlineLevel="2">
      <c r="A455" s="37" t="s">
        <v>92</v>
      </c>
      <c r="B455" s="1" t="s">
        <v>135</v>
      </c>
      <c r="C455" s="1" t="s">
        <v>401</v>
      </c>
      <c r="D455" s="1"/>
      <c r="E455" s="1"/>
      <c r="F455" s="2"/>
      <c r="G455" s="2"/>
      <c r="H455" s="64">
        <f>H456</f>
        <v>196.99999999999997</v>
      </c>
      <c r="I455" s="64"/>
      <c r="J455" s="6">
        <v>197000</v>
      </c>
      <c r="K455" s="64">
        <f aca="true" t="shared" si="83" ref="K455:L458">K456</f>
        <v>196.99999999999997</v>
      </c>
      <c r="L455" s="4">
        <f t="shared" si="83"/>
        <v>196.99999999999997</v>
      </c>
    </row>
    <row r="456" spans="1:12" ht="31.5" outlineLevel="3">
      <c r="A456" s="37" t="s">
        <v>93</v>
      </c>
      <c r="B456" s="7" t="s">
        <v>135</v>
      </c>
      <c r="C456" s="7" t="s">
        <v>401</v>
      </c>
      <c r="D456" s="7" t="s">
        <v>265</v>
      </c>
      <c r="E456" s="7"/>
      <c r="F456" s="8"/>
      <c r="G456" s="8"/>
      <c r="H456" s="65">
        <f>H457</f>
        <v>196.99999999999997</v>
      </c>
      <c r="I456" s="65"/>
      <c r="J456" s="6">
        <v>197000</v>
      </c>
      <c r="K456" s="65">
        <f t="shared" si="83"/>
        <v>196.99999999999997</v>
      </c>
      <c r="L456" s="10">
        <f t="shared" si="83"/>
        <v>196.99999999999997</v>
      </c>
    </row>
    <row r="457" spans="1:12" ht="63" outlineLevel="3">
      <c r="A457" s="37" t="s">
        <v>94</v>
      </c>
      <c r="B457" s="7" t="s">
        <v>135</v>
      </c>
      <c r="C457" s="7" t="s">
        <v>401</v>
      </c>
      <c r="D457" s="7" t="s">
        <v>266</v>
      </c>
      <c r="E457" s="7"/>
      <c r="F457" s="8"/>
      <c r="G457" s="8"/>
      <c r="H457" s="65">
        <f>H458</f>
        <v>196.99999999999997</v>
      </c>
      <c r="I457" s="65"/>
      <c r="J457" s="6">
        <v>197000</v>
      </c>
      <c r="K457" s="65">
        <f t="shared" si="83"/>
        <v>196.99999999999997</v>
      </c>
      <c r="L457" s="10">
        <f t="shared" si="83"/>
        <v>196.99999999999997</v>
      </c>
    </row>
    <row r="458" spans="1:12" ht="78.75" outlineLevel="3">
      <c r="A458" s="37" t="s">
        <v>335</v>
      </c>
      <c r="B458" s="7" t="s">
        <v>135</v>
      </c>
      <c r="C458" s="7" t="s">
        <v>401</v>
      </c>
      <c r="D458" s="7" t="s">
        <v>266</v>
      </c>
      <c r="E458" s="7" t="s">
        <v>353</v>
      </c>
      <c r="F458" s="8"/>
      <c r="G458" s="8"/>
      <c r="H458" s="65">
        <f>H459</f>
        <v>196.99999999999997</v>
      </c>
      <c r="I458" s="65">
        <f>I459</f>
        <v>0</v>
      </c>
      <c r="J458" s="65">
        <f>J459</f>
        <v>0</v>
      </c>
      <c r="K458" s="65">
        <f t="shared" si="83"/>
        <v>196.99999999999997</v>
      </c>
      <c r="L458" s="10">
        <f t="shared" si="83"/>
        <v>196.99999999999997</v>
      </c>
    </row>
    <row r="459" spans="1:12" ht="31.5" outlineLevel="3">
      <c r="A459" s="37" t="s">
        <v>346</v>
      </c>
      <c r="B459" s="7" t="s">
        <v>135</v>
      </c>
      <c r="C459" s="7" t="s">
        <v>401</v>
      </c>
      <c r="D459" s="7" t="s">
        <v>266</v>
      </c>
      <c r="E459" s="7" t="s">
        <v>347</v>
      </c>
      <c r="F459" s="8"/>
      <c r="G459" s="8"/>
      <c r="H459" s="65">
        <f>H460</f>
        <v>196.99999999999997</v>
      </c>
      <c r="I459" s="65">
        <f>I460</f>
        <v>0</v>
      </c>
      <c r="J459" s="65">
        <f>J460</f>
        <v>0</v>
      </c>
      <c r="K459" s="65">
        <f>K460</f>
        <v>196.99999999999997</v>
      </c>
      <c r="L459" s="10">
        <f>L460</f>
        <v>196.99999999999997</v>
      </c>
    </row>
    <row r="460" spans="1:12" ht="110.25" outlineLevel="3">
      <c r="A460" s="37" t="s">
        <v>378</v>
      </c>
      <c r="B460" s="7" t="s">
        <v>135</v>
      </c>
      <c r="C460" s="7" t="s">
        <v>401</v>
      </c>
      <c r="D460" s="7" t="s">
        <v>266</v>
      </c>
      <c r="E460" s="7" t="s">
        <v>302</v>
      </c>
      <c r="F460" s="8"/>
      <c r="G460" s="8"/>
      <c r="H460" s="65">
        <f>H464+H468+H472+H476+H480+H484+H488+H492+H496+H500+H504</f>
        <v>196.99999999999997</v>
      </c>
      <c r="I460" s="65">
        <f>I464+I468+I472+I476+I480+I484+I488+I492+I496+I500+I504</f>
        <v>0</v>
      </c>
      <c r="J460" s="65">
        <f>J464+J468+J472+J476+J480+J484+J488+J492+J496+J500+J504</f>
        <v>0</v>
      </c>
      <c r="K460" s="65">
        <f>K464+K468+K472+K476+K480+K484+K488+K492+K496+K500+K504</f>
        <v>196.99999999999997</v>
      </c>
      <c r="L460" s="10">
        <f>L464+L468+L472+L476+L480+L484+L488+L492+L496+L500+L504</f>
        <v>196.99999999999997</v>
      </c>
    </row>
    <row r="461" spans="1:12" ht="31.5" outlineLevel="4">
      <c r="A461" s="37" t="s">
        <v>95</v>
      </c>
      <c r="B461" s="7" t="s">
        <v>135</v>
      </c>
      <c r="C461" s="7" t="s">
        <v>401</v>
      </c>
      <c r="D461" s="7" t="s">
        <v>266</v>
      </c>
      <c r="E461" s="7"/>
      <c r="F461" s="8"/>
      <c r="G461" s="8"/>
      <c r="H461" s="65">
        <f>H462</f>
        <v>24.9</v>
      </c>
      <c r="I461" s="65"/>
      <c r="J461" s="6">
        <v>197000</v>
      </c>
      <c r="K461" s="65">
        <f>K462</f>
        <v>24.9</v>
      </c>
      <c r="L461" s="10">
        <f>L462</f>
        <v>24.9</v>
      </c>
    </row>
    <row r="462" spans="1:12" ht="63" outlineLevel="6">
      <c r="A462" s="37" t="s">
        <v>451</v>
      </c>
      <c r="B462" s="7" t="s">
        <v>135</v>
      </c>
      <c r="C462" s="7" t="s">
        <v>401</v>
      </c>
      <c r="D462" s="7" t="s">
        <v>266</v>
      </c>
      <c r="E462" s="7" t="s">
        <v>353</v>
      </c>
      <c r="F462" s="8"/>
      <c r="G462" s="8"/>
      <c r="H462" s="65">
        <f>H463</f>
        <v>24.9</v>
      </c>
      <c r="I462" s="65">
        <f>I464</f>
        <v>0</v>
      </c>
      <c r="J462" s="65">
        <f>J464</f>
        <v>0</v>
      </c>
      <c r="K462" s="65">
        <f>K464</f>
        <v>24.9</v>
      </c>
      <c r="L462" s="10">
        <f>L464</f>
        <v>24.9</v>
      </c>
    </row>
    <row r="463" spans="1:12" ht="31.5" outlineLevel="6">
      <c r="A463" s="37" t="s">
        <v>346</v>
      </c>
      <c r="B463" s="7" t="s">
        <v>135</v>
      </c>
      <c r="C463" s="7" t="s">
        <v>401</v>
      </c>
      <c r="D463" s="7" t="s">
        <v>266</v>
      </c>
      <c r="E463" s="7" t="s">
        <v>347</v>
      </c>
      <c r="F463" s="8"/>
      <c r="G463" s="8"/>
      <c r="H463" s="65">
        <f>H464</f>
        <v>24.9</v>
      </c>
      <c r="I463" s="65"/>
      <c r="J463" s="65"/>
      <c r="K463" s="65"/>
      <c r="L463" s="10"/>
    </row>
    <row r="464" spans="1:12" ht="94.5" outlineLevel="6">
      <c r="A464" s="37" t="s">
        <v>452</v>
      </c>
      <c r="B464" s="7" t="s">
        <v>135</v>
      </c>
      <c r="C464" s="7" t="s">
        <v>401</v>
      </c>
      <c r="D464" s="7" t="s">
        <v>266</v>
      </c>
      <c r="E464" s="7" t="s">
        <v>302</v>
      </c>
      <c r="F464" s="8"/>
      <c r="G464" s="8"/>
      <c r="H464" s="65">
        <v>24.9</v>
      </c>
      <c r="I464" s="65"/>
      <c r="J464" s="6"/>
      <c r="K464" s="65">
        <v>24.9</v>
      </c>
      <c r="L464" s="10">
        <v>24.9</v>
      </c>
    </row>
    <row r="465" spans="1:12" ht="47.25" outlineLevel="5">
      <c r="A465" s="37" t="s">
        <v>96</v>
      </c>
      <c r="B465" s="7" t="s">
        <v>135</v>
      </c>
      <c r="C465" s="7" t="s">
        <v>401</v>
      </c>
      <c r="D465" s="7" t="s">
        <v>267</v>
      </c>
      <c r="E465" s="7"/>
      <c r="F465" s="8"/>
      <c r="G465" s="8"/>
      <c r="H465" s="65">
        <f>H466</f>
        <v>28.5</v>
      </c>
      <c r="I465" s="65"/>
      <c r="J465" s="6">
        <v>28500</v>
      </c>
      <c r="K465" s="65">
        <f aca="true" t="shared" si="84" ref="K465:L467">K466</f>
        <v>28.5</v>
      </c>
      <c r="L465" s="10">
        <f t="shared" si="84"/>
        <v>28.5</v>
      </c>
    </row>
    <row r="466" spans="1:12" ht="63" outlineLevel="6">
      <c r="A466" s="37" t="s">
        <v>451</v>
      </c>
      <c r="B466" s="7" t="s">
        <v>135</v>
      </c>
      <c r="C466" s="7" t="s">
        <v>401</v>
      </c>
      <c r="D466" s="7" t="s">
        <v>267</v>
      </c>
      <c r="E466" s="7" t="s">
        <v>353</v>
      </c>
      <c r="F466" s="8"/>
      <c r="G466" s="8"/>
      <c r="H466" s="65">
        <f>H467</f>
        <v>28.5</v>
      </c>
      <c r="I466" s="65">
        <f>I467</f>
        <v>0</v>
      </c>
      <c r="J466" s="65">
        <f>J467</f>
        <v>0</v>
      </c>
      <c r="K466" s="65">
        <f t="shared" si="84"/>
        <v>28.5</v>
      </c>
      <c r="L466" s="10">
        <f t="shared" si="84"/>
        <v>28.5</v>
      </c>
    </row>
    <row r="467" spans="1:12" ht="31.5" outlineLevel="6">
      <c r="A467" s="37" t="s">
        <v>346</v>
      </c>
      <c r="B467" s="7" t="s">
        <v>135</v>
      </c>
      <c r="C467" s="7" t="s">
        <v>401</v>
      </c>
      <c r="D467" s="7" t="s">
        <v>267</v>
      </c>
      <c r="E467" s="7" t="s">
        <v>347</v>
      </c>
      <c r="F467" s="8"/>
      <c r="G467" s="8"/>
      <c r="H467" s="65">
        <f>H468</f>
        <v>28.5</v>
      </c>
      <c r="I467" s="65">
        <f>I468</f>
        <v>0</v>
      </c>
      <c r="J467" s="65">
        <f>J468</f>
        <v>0</v>
      </c>
      <c r="K467" s="65">
        <f t="shared" si="84"/>
        <v>28.5</v>
      </c>
      <c r="L467" s="10">
        <f t="shared" si="84"/>
        <v>28.5</v>
      </c>
    </row>
    <row r="468" spans="1:12" ht="94.5" outlineLevel="6">
      <c r="A468" s="37" t="s">
        <v>452</v>
      </c>
      <c r="B468" s="7" t="s">
        <v>135</v>
      </c>
      <c r="C468" s="7" t="s">
        <v>401</v>
      </c>
      <c r="D468" s="7" t="s">
        <v>267</v>
      </c>
      <c r="E468" s="7" t="s">
        <v>302</v>
      </c>
      <c r="F468" s="8"/>
      <c r="G468" s="8"/>
      <c r="H468" s="65">
        <v>28.5</v>
      </c>
      <c r="I468" s="65"/>
      <c r="J468" s="6"/>
      <c r="K468" s="65">
        <v>28.5</v>
      </c>
      <c r="L468" s="10">
        <v>28.5</v>
      </c>
    </row>
    <row r="469" spans="1:12" ht="47.25" outlineLevel="5">
      <c r="A469" s="37" t="s">
        <v>97</v>
      </c>
      <c r="B469" s="7" t="s">
        <v>135</v>
      </c>
      <c r="C469" s="7" t="s">
        <v>401</v>
      </c>
      <c r="D469" s="7" t="s">
        <v>268</v>
      </c>
      <c r="E469" s="7"/>
      <c r="F469" s="8"/>
      <c r="G469" s="8"/>
      <c r="H469" s="65">
        <f>H470</f>
        <v>18</v>
      </c>
      <c r="I469" s="65"/>
      <c r="J469" s="6">
        <v>18000</v>
      </c>
      <c r="K469" s="65">
        <f aca="true" t="shared" si="85" ref="K469:L471">K470</f>
        <v>18</v>
      </c>
      <c r="L469" s="10">
        <f t="shared" si="85"/>
        <v>18</v>
      </c>
    </row>
    <row r="470" spans="1:12" ht="63" outlineLevel="6">
      <c r="A470" s="37" t="s">
        <v>451</v>
      </c>
      <c r="B470" s="7" t="s">
        <v>135</v>
      </c>
      <c r="C470" s="7" t="s">
        <v>401</v>
      </c>
      <c r="D470" s="7" t="s">
        <v>268</v>
      </c>
      <c r="E470" s="7" t="s">
        <v>353</v>
      </c>
      <c r="F470" s="7" t="s">
        <v>135</v>
      </c>
      <c r="G470" s="7" t="s">
        <v>401</v>
      </c>
      <c r="H470" s="65">
        <f>H471</f>
        <v>18</v>
      </c>
      <c r="I470" s="65">
        <f>I471</f>
        <v>0</v>
      </c>
      <c r="J470" s="65">
        <f>J471</f>
        <v>0</v>
      </c>
      <c r="K470" s="65">
        <f t="shared" si="85"/>
        <v>18</v>
      </c>
      <c r="L470" s="10">
        <f t="shared" si="85"/>
        <v>18</v>
      </c>
    </row>
    <row r="471" spans="1:12" ht="31.5" outlineLevel="6">
      <c r="A471" s="37" t="s">
        <v>346</v>
      </c>
      <c r="B471" s="7" t="s">
        <v>135</v>
      </c>
      <c r="C471" s="7" t="s">
        <v>401</v>
      </c>
      <c r="D471" s="7" t="s">
        <v>268</v>
      </c>
      <c r="E471" s="7" t="s">
        <v>347</v>
      </c>
      <c r="F471" s="8"/>
      <c r="G471" s="8"/>
      <c r="H471" s="65">
        <f>H472</f>
        <v>18</v>
      </c>
      <c r="I471" s="65">
        <f>I472</f>
        <v>0</v>
      </c>
      <c r="J471" s="65">
        <f>J472</f>
        <v>0</v>
      </c>
      <c r="K471" s="65">
        <f t="shared" si="85"/>
        <v>18</v>
      </c>
      <c r="L471" s="10">
        <f t="shared" si="85"/>
        <v>18</v>
      </c>
    </row>
    <row r="472" spans="1:12" ht="94.5" outlineLevel="6">
      <c r="A472" s="37" t="s">
        <v>452</v>
      </c>
      <c r="B472" s="7" t="s">
        <v>135</v>
      </c>
      <c r="C472" s="7" t="s">
        <v>401</v>
      </c>
      <c r="D472" s="7" t="s">
        <v>268</v>
      </c>
      <c r="E472" s="7" t="s">
        <v>302</v>
      </c>
      <c r="F472" s="8"/>
      <c r="G472" s="8"/>
      <c r="H472" s="65">
        <v>18</v>
      </c>
      <c r="I472" s="65"/>
      <c r="J472" s="6"/>
      <c r="K472" s="65">
        <v>18</v>
      </c>
      <c r="L472" s="10">
        <v>18</v>
      </c>
    </row>
    <row r="473" spans="1:12" ht="47.25" outlineLevel="5">
      <c r="A473" s="37" t="s">
        <v>98</v>
      </c>
      <c r="B473" s="7" t="s">
        <v>135</v>
      </c>
      <c r="C473" s="7" t="s">
        <v>401</v>
      </c>
      <c r="D473" s="7" t="s">
        <v>269</v>
      </c>
      <c r="E473" s="7"/>
      <c r="F473" s="8"/>
      <c r="G473" s="8"/>
      <c r="H473" s="65">
        <f>H474</f>
        <v>10.5</v>
      </c>
      <c r="I473" s="65"/>
      <c r="J473" s="6">
        <v>10500</v>
      </c>
      <c r="K473" s="65">
        <f aca="true" t="shared" si="86" ref="K473:L475">K474</f>
        <v>10.5</v>
      </c>
      <c r="L473" s="10">
        <f t="shared" si="86"/>
        <v>10.5</v>
      </c>
    </row>
    <row r="474" spans="1:12" ht="78.75" outlineLevel="6">
      <c r="A474" s="37" t="s">
        <v>335</v>
      </c>
      <c r="B474" s="7" t="s">
        <v>135</v>
      </c>
      <c r="C474" s="7" t="s">
        <v>401</v>
      </c>
      <c r="D474" s="7" t="s">
        <v>269</v>
      </c>
      <c r="E474" s="7" t="s">
        <v>353</v>
      </c>
      <c r="F474" s="8"/>
      <c r="G474" s="8"/>
      <c r="H474" s="65">
        <f>H475</f>
        <v>10.5</v>
      </c>
      <c r="I474" s="65">
        <f>I475</f>
        <v>0</v>
      </c>
      <c r="J474" s="65">
        <f>J475</f>
        <v>0</v>
      </c>
      <c r="K474" s="65">
        <f t="shared" si="86"/>
        <v>10.5</v>
      </c>
      <c r="L474" s="10">
        <f t="shared" si="86"/>
        <v>10.5</v>
      </c>
    </row>
    <row r="475" spans="1:12" ht="31.5" outlineLevel="6">
      <c r="A475" s="37" t="s">
        <v>346</v>
      </c>
      <c r="B475" s="7" t="s">
        <v>135</v>
      </c>
      <c r="C475" s="7" t="s">
        <v>401</v>
      </c>
      <c r="D475" s="7" t="s">
        <v>269</v>
      </c>
      <c r="E475" s="7" t="s">
        <v>347</v>
      </c>
      <c r="F475" s="8"/>
      <c r="G475" s="8"/>
      <c r="H475" s="65">
        <f>H476</f>
        <v>10.5</v>
      </c>
      <c r="I475" s="65">
        <f>I476</f>
        <v>0</v>
      </c>
      <c r="J475" s="65">
        <f>J476</f>
        <v>0</v>
      </c>
      <c r="K475" s="65">
        <f t="shared" si="86"/>
        <v>10.5</v>
      </c>
      <c r="L475" s="10">
        <f t="shared" si="86"/>
        <v>10.5</v>
      </c>
    </row>
    <row r="476" spans="1:12" ht="94.5" outlineLevel="6">
      <c r="A476" s="37" t="s">
        <v>452</v>
      </c>
      <c r="B476" s="7" t="s">
        <v>135</v>
      </c>
      <c r="C476" s="7" t="s">
        <v>401</v>
      </c>
      <c r="D476" s="7" t="s">
        <v>269</v>
      </c>
      <c r="E476" s="7" t="s">
        <v>302</v>
      </c>
      <c r="F476" s="8"/>
      <c r="G476" s="8"/>
      <c r="H476" s="65">
        <v>10.5</v>
      </c>
      <c r="I476" s="65"/>
      <c r="J476" s="6"/>
      <c r="K476" s="65">
        <v>10.5</v>
      </c>
      <c r="L476" s="10">
        <v>10.5</v>
      </c>
    </row>
    <row r="477" spans="1:12" ht="47.25" outlineLevel="5">
      <c r="A477" s="37" t="s">
        <v>99</v>
      </c>
      <c r="B477" s="7" t="s">
        <v>135</v>
      </c>
      <c r="C477" s="7" t="s">
        <v>401</v>
      </c>
      <c r="D477" s="7" t="s">
        <v>270</v>
      </c>
      <c r="E477" s="7"/>
      <c r="F477" s="8"/>
      <c r="G477" s="8"/>
      <c r="H477" s="65">
        <f>H478</f>
        <v>23.8</v>
      </c>
      <c r="I477" s="65"/>
      <c r="J477" s="6">
        <v>23800</v>
      </c>
      <c r="K477" s="65">
        <f aca="true" t="shared" si="87" ref="K477:L479">K478</f>
        <v>23.8</v>
      </c>
      <c r="L477" s="10">
        <f t="shared" si="87"/>
        <v>23.8</v>
      </c>
    </row>
    <row r="478" spans="1:12" ht="63" outlineLevel="6">
      <c r="A478" s="37" t="s">
        <v>451</v>
      </c>
      <c r="B478" s="7" t="s">
        <v>135</v>
      </c>
      <c r="C478" s="7" t="s">
        <v>401</v>
      </c>
      <c r="D478" s="7" t="s">
        <v>270</v>
      </c>
      <c r="E478" s="7" t="s">
        <v>353</v>
      </c>
      <c r="F478" s="8"/>
      <c r="G478" s="8"/>
      <c r="H478" s="65">
        <f>H479</f>
        <v>23.8</v>
      </c>
      <c r="I478" s="65">
        <f>I479</f>
        <v>0</v>
      </c>
      <c r="J478" s="65">
        <f>J479</f>
        <v>0</v>
      </c>
      <c r="K478" s="65">
        <f t="shared" si="87"/>
        <v>23.8</v>
      </c>
      <c r="L478" s="10">
        <f t="shared" si="87"/>
        <v>23.8</v>
      </c>
    </row>
    <row r="479" spans="1:12" ht="31.5" outlineLevel="6">
      <c r="A479" s="37" t="s">
        <v>346</v>
      </c>
      <c r="B479" s="7" t="s">
        <v>135</v>
      </c>
      <c r="C479" s="7" t="s">
        <v>401</v>
      </c>
      <c r="D479" s="7" t="s">
        <v>270</v>
      </c>
      <c r="E479" s="7" t="s">
        <v>347</v>
      </c>
      <c r="F479" s="8"/>
      <c r="G479" s="8"/>
      <c r="H479" s="65">
        <f>H480</f>
        <v>23.8</v>
      </c>
      <c r="I479" s="65">
        <f>I480</f>
        <v>0</v>
      </c>
      <c r="J479" s="65">
        <f>J480</f>
        <v>0</v>
      </c>
      <c r="K479" s="65">
        <f t="shared" si="87"/>
        <v>23.8</v>
      </c>
      <c r="L479" s="10">
        <f t="shared" si="87"/>
        <v>23.8</v>
      </c>
    </row>
    <row r="480" spans="1:12" ht="94.5" outlineLevel="6">
      <c r="A480" s="37" t="s">
        <v>452</v>
      </c>
      <c r="B480" s="7" t="s">
        <v>135</v>
      </c>
      <c r="C480" s="7" t="s">
        <v>401</v>
      </c>
      <c r="D480" s="7" t="s">
        <v>270</v>
      </c>
      <c r="E480" s="7" t="s">
        <v>302</v>
      </c>
      <c r="F480" s="8"/>
      <c r="G480" s="8"/>
      <c r="H480" s="65">
        <v>23.8</v>
      </c>
      <c r="I480" s="65"/>
      <c r="J480" s="6"/>
      <c r="K480" s="65">
        <v>23.8</v>
      </c>
      <c r="L480" s="10">
        <v>23.8</v>
      </c>
    </row>
    <row r="481" spans="1:12" ht="47.25" outlineLevel="5">
      <c r="A481" s="37" t="s">
        <v>100</v>
      </c>
      <c r="B481" s="7" t="s">
        <v>135</v>
      </c>
      <c r="C481" s="7" t="s">
        <v>401</v>
      </c>
      <c r="D481" s="7" t="s">
        <v>271</v>
      </c>
      <c r="E481" s="7"/>
      <c r="F481" s="8"/>
      <c r="G481" s="8"/>
      <c r="H481" s="65">
        <f>H482</f>
        <v>9</v>
      </c>
      <c r="I481" s="65"/>
      <c r="J481" s="6">
        <v>9000</v>
      </c>
      <c r="K481" s="65">
        <f aca="true" t="shared" si="88" ref="K481:L483">K482</f>
        <v>9</v>
      </c>
      <c r="L481" s="10">
        <f t="shared" si="88"/>
        <v>9</v>
      </c>
    </row>
    <row r="482" spans="1:12" ht="63" outlineLevel="6">
      <c r="A482" s="37" t="s">
        <v>451</v>
      </c>
      <c r="B482" s="7" t="s">
        <v>135</v>
      </c>
      <c r="C482" s="7" t="s">
        <v>401</v>
      </c>
      <c r="D482" s="7" t="s">
        <v>271</v>
      </c>
      <c r="E482" s="7" t="s">
        <v>353</v>
      </c>
      <c r="F482" s="8"/>
      <c r="G482" s="8"/>
      <c r="H482" s="65">
        <f>H483</f>
        <v>9</v>
      </c>
      <c r="I482" s="65">
        <f>I483</f>
        <v>0</v>
      </c>
      <c r="J482" s="65">
        <f>J483</f>
        <v>0</v>
      </c>
      <c r="K482" s="65">
        <f t="shared" si="88"/>
        <v>9</v>
      </c>
      <c r="L482" s="10">
        <f t="shared" si="88"/>
        <v>9</v>
      </c>
    </row>
    <row r="483" spans="1:12" ht="31.5" outlineLevel="6">
      <c r="A483" s="37" t="s">
        <v>346</v>
      </c>
      <c r="B483" s="7" t="s">
        <v>135</v>
      </c>
      <c r="C483" s="7" t="s">
        <v>401</v>
      </c>
      <c r="D483" s="7" t="s">
        <v>271</v>
      </c>
      <c r="E483" s="7" t="s">
        <v>347</v>
      </c>
      <c r="F483" s="8"/>
      <c r="G483" s="8"/>
      <c r="H483" s="65">
        <f>H484</f>
        <v>9</v>
      </c>
      <c r="I483" s="65">
        <f>I484</f>
        <v>0</v>
      </c>
      <c r="J483" s="65">
        <f>J484</f>
        <v>0</v>
      </c>
      <c r="K483" s="65">
        <f t="shared" si="88"/>
        <v>9</v>
      </c>
      <c r="L483" s="10">
        <f t="shared" si="88"/>
        <v>9</v>
      </c>
    </row>
    <row r="484" spans="1:12" ht="94.5" outlineLevel="6">
      <c r="A484" s="37" t="s">
        <v>452</v>
      </c>
      <c r="B484" s="7" t="s">
        <v>135</v>
      </c>
      <c r="C484" s="7" t="s">
        <v>401</v>
      </c>
      <c r="D484" s="7" t="s">
        <v>271</v>
      </c>
      <c r="E484" s="7" t="s">
        <v>302</v>
      </c>
      <c r="F484" s="8"/>
      <c r="G484" s="8"/>
      <c r="H484" s="65">
        <v>9</v>
      </c>
      <c r="I484" s="65"/>
      <c r="J484" s="6"/>
      <c r="K484" s="65">
        <v>9</v>
      </c>
      <c r="L484" s="10">
        <v>9</v>
      </c>
    </row>
    <row r="485" spans="1:12" ht="47.25" outlineLevel="5">
      <c r="A485" s="37" t="s">
        <v>101</v>
      </c>
      <c r="B485" s="7" t="s">
        <v>135</v>
      </c>
      <c r="C485" s="7" t="s">
        <v>401</v>
      </c>
      <c r="D485" s="7" t="s">
        <v>272</v>
      </c>
      <c r="E485" s="7"/>
      <c r="F485" s="8"/>
      <c r="G485" s="8"/>
      <c r="H485" s="65">
        <f>H486</f>
        <v>22.5</v>
      </c>
      <c r="I485" s="65"/>
      <c r="J485" s="6">
        <v>22500</v>
      </c>
      <c r="K485" s="65">
        <f aca="true" t="shared" si="89" ref="K485:L487">K486</f>
        <v>22.5</v>
      </c>
      <c r="L485" s="10">
        <f t="shared" si="89"/>
        <v>22.5</v>
      </c>
    </row>
    <row r="486" spans="1:12" ht="63" outlineLevel="6">
      <c r="A486" s="37" t="s">
        <v>451</v>
      </c>
      <c r="B486" s="7" t="s">
        <v>135</v>
      </c>
      <c r="C486" s="7" t="s">
        <v>401</v>
      </c>
      <c r="D486" s="7" t="s">
        <v>272</v>
      </c>
      <c r="E486" s="7" t="s">
        <v>353</v>
      </c>
      <c r="F486" s="8"/>
      <c r="G486" s="8"/>
      <c r="H486" s="65">
        <f>H487</f>
        <v>22.5</v>
      </c>
      <c r="I486" s="65">
        <f>I487</f>
        <v>0</v>
      </c>
      <c r="J486" s="65">
        <f>J487</f>
        <v>0</v>
      </c>
      <c r="K486" s="65">
        <f t="shared" si="89"/>
        <v>22.5</v>
      </c>
      <c r="L486" s="10">
        <f t="shared" si="89"/>
        <v>22.5</v>
      </c>
    </row>
    <row r="487" spans="1:12" ht="31.5" outlineLevel="6">
      <c r="A487" s="37" t="s">
        <v>346</v>
      </c>
      <c r="B487" s="7" t="s">
        <v>135</v>
      </c>
      <c r="C487" s="7" t="s">
        <v>401</v>
      </c>
      <c r="D487" s="7" t="s">
        <v>272</v>
      </c>
      <c r="E487" s="7" t="s">
        <v>347</v>
      </c>
      <c r="F487" s="8"/>
      <c r="G487" s="8"/>
      <c r="H487" s="65">
        <f>H488</f>
        <v>22.5</v>
      </c>
      <c r="I487" s="65">
        <f>I488</f>
        <v>0</v>
      </c>
      <c r="J487" s="65">
        <f>J488</f>
        <v>0</v>
      </c>
      <c r="K487" s="65">
        <f t="shared" si="89"/>
        <v>22.5</v>
      </c>
      <c r="L487" s="10">
        <f t="shared" si="89"/>
        <v>22.5</v>
      </c>
    </row>
    <row r="488" spans="1:12" ht="94.5" outlineLevel="6">
      <c r="A488" s="37" t="s">
        <v>452</v>
      </c>
      <c r="B488" s="7" t="s">
        <v>135</v>
      </c>
      <c r="C488" s="7" t="s">
        <v>401</v>
      </c>
      <c r="D488" s="7" t="s">
        <v>272</v>
      </c>
      <c r="E488" s="7" t="s">
        <v>302</v>
      </c>
      <c r="F488" s="8"/>
      <c r="G488" s="8"/>
      <c r="H488" s="65">
        <v>22.5</v>
      </c>
      <c r="I488" s="65"/>
      <c r="J488" s="6"/>
      <c r="K488" s="65">
        <v>22.5</v>
      </c>
      <c r="L488" s="10">
        <v>22.5</v>
      </c>
    </row>
    <row r="489" spans="1:12" ht="47.25" outlineLevel="5">
      <c r="A489" s="37" t="s">
        <v>102</v>
      </c>
      <c r="B489" s="7" t="s">
        <v>135</v>
      </c>
      <c r="C489" s="7" t="s">
        <v>401</v>
      </c>
      <c r="D489" s="7" t="s">
        <v>273</v>
      </c>
      <c r="E489" s="7"/>
      <c r="F489" s="8"/>
      <c r="G489" s="8"/>
      <c r="H489" s="65">
        <f>H490</f>
        <v>21.6</v>
      </c>
      <c r="I489" s="65"/>
      <c r="J489" s="6">
        <v>21600</v>
      </c>
      <c r="K489" s="65">
        <f aca="true" t="shared" si="90" ref="K489:L491">K490</f>
        <v>21.6</v>
      </c>
      <c r="L489" s="10">
        <f t="shared" si="90"/>
        <v>21.6</v>
      </c>
    </row>
    <row r="490" spans="1:12" ht="63" outlineLevel="6">
      <c r="A490" s="37" t="s">
        <v>451</v>
      </c>
      <c r="B490" s="7" t="s">
        <v>135</v>
      </c>
      <c r="C490" s="7" t="s">
        <v>401</v>
      </c>
      <c r="D490" s="7" t="s">
        <v>273</v>
      </c>
      <c r="E490" s="7" t="s">
        <v>353</v>
      </c>
      <c r="F490" s="8"/>
      <c r="G490" s="8"/>
      <c r="H490" s="65">
        <f>H491</f>
        <v>21.6</v>
      </c>
      <c r="I490" s="65">
        <f>I491</f>
        <v>0</v>
      </c>
      <c r="J490" s="65">
        <f>J491</f>
        <v>0</v>
      </c>
      <c r="K490" s="65">
        <f t="shared" si="90"/>
        <v>21.6</v>
      </c>
      <c r="L490" s="10">
        <f t="shared" si="90"/>
        <v>21.6</v>
      </c>
    </row>
    <row r="491" spans="1:12" ht="31.5" outlineLevel="6">
      <c r="A491" s="37" t="s">
        <v>346</v>
      </c>
      <c r="B491" s="7" t="s">
        <v>135</v>
      </c>
      <c r="C491" s="7" t="s">
        <v>401</v>
      </c>
      <c r="D491" s="7" t="s">
        <v>273</v>
      </c>
      <c r="E491" s="7" t="s">
        <v>347</v>
      </c>
      <c r="F491" s="8"/>
      <c r="G491" s="8"/>
      <c r="H491" s="65">
        <f>H492</f>
        <v>21.6</v>
      </c>
      <c r="I491" s="65">
        <f>I492</f>
        <v>0</v>
      </c>
      <c r="J491" s="65">
        <f>J492</f>
        <v>0</v>
      </c>
      <c r="K491" s="65">
        <f t="shared" si="90"/>
        <v>21.6</v>
      </c>
      <c r="L491" s="10">
        <f t="shared" si="90"/>
        <v>21.6</v>
      </c>
    </row>
    <row r="492" spans="1:12" ht="94.5" outlineLevel="6">
      <c r="A492" s="37" t="s">
        <v>452</v>
      </c>
      <c r="B492" s="7" t="s">
        <v>135</v>
      </c>
      <c r="C492" s="7" t="s">
        <v>401</v>
      </c>
      <c r="D492" s="7" t="s">
        <v>273</v>
      </c>
      <c r="E492" s="7" t="s">
        <v>302</v>
      </c>
      <c r="F492" s="8"/>
      <c r="G492" s="8"/>
      <c r="H492" s="65">
        <v>21.6</v>
      </c>
      <c r="I492" s="65"/>
      <c r="J492" s="6"/>
      <c r="K492" s="65">
        <v>21.6</v>
      </c>
      <c r="L492" s="10">
        <v>21.6</v>
      </c>
    </row>
    <row r="493" spans="1:12" ht="47.25" outlineLevel="5">
      <c r="A493" s="37" t="s">
        <v>103</v>
      </c>
      <c r="B493" s="7" t="s">
        <v>135</v>
      </c>
      <c r="C493" s="7" t="s">
        <v>401</v>
      </c>
      <c r="D493" s="7" t="s">
        <v>274</v>
      </c>
      <c r="E493" s="7"/>
      <c r="F493" s="8"/>
      <c r="G493" s="8"/>
      <c r="H493" s="65">
        <f>H494</f>
        <v>9.1</v>
      </c>
      <c r="I493" s="65"/>
      <c r="J493" s="6">
        <v>9100</v>
      </c>
      <c r="K493" s="65">
        <f aca="true" t="shared" si="91" ref="K493:L495">K494</f>
        <v>9.1</v>
      </c>
      <c r="L493" s="10">
        <f t="shared" si="91"/>
        <v>9.1</v>
      </c>
    </row>
    <row r="494" spans="1:12" ht="63" outlineLevel="6">
      <c r="A494" s="37" t="s">
        <v>451</v>
      </c>
      <c r="B494" s="7" t="s">
        <v>135</v>
      </c>
      <c r="C494" s="7" t="s">
        <v>401</v>
      </c>
      <c r="D494" s="7" t="s">
        <v>274</v>
      </c>
      <c r="E494" s="7" t="s">
        <v>353</v>
      </c>
      <c r="F494" s="8"/>
      <c r="G494" s="8"/>
      <c r="H494" s="65">
        <f>H495</f>
        <v>9.1</v>
      </c>
      <c r="I494" s="65">
        <f>I495</f>
        <v>0</v>
      </c>
      <c r="J494" s="65">
        <f>J495</f>
        <v>0</v>
      </c>
      <c r="K494" s="65">
        <f t="shared" si="91"/>
        <v>9.1</v>
      </c>
      <c r="L494" s="10">
        <f t="shared" si="91"/>
        <v>9.1</v>
      </c>
    </row>
    <row r="495" spans="1:12" ht="31.5" outlineLevel="6">
      <c r="A495" s="37" t="s">
        <v>346</v>
      </c>
      <c r="B495" s="7" t="s">
        <v>135</v>
      </c>
      <c r="C495" s="7" t="s">
        <v>401</v>
      </c>
      <c r="D495" s="7" t="s">
        <v>274</v>
      </c>
      <c r="E495" s="7" t="s">
        <v>347</v>
      </c>
      <c r="F495" s="8"/>
      <c r="G495" s="8"/>
      <c r="H495" s="65">
        <f>H496</f>
        <v>9.1</v>
      </c>
      <c r="I495" s="65">
        <f>I496</f>
        <v>0</v>
      </c>
      <c r="J495" s="65">
        <f>J496</f>
        <v>0</v>
      </c>
      <c r="K495" s="65">
        <f t="shared" si="91"/>
        <v>9.1</v>
      </c>
      <c r="L495" s="10">
        <f t="shared" si="91"/>
        <v>9.1</v>
      </c>
    </row>
    <row r="496" spans="1:12" ht="94.5" outlineLevel="6">
      <c r="A496" s="37" t="s">
        <v>452</v>
      </c>
      <c r="B496" s="7" t="s">
        <v>135</v>
      </c>
      <c r="C496" s="7" t="s">
        <v>401</v>
      </c>
      <c r="D496" s="7" t="s">
        <v>274</v>
      </c>
      <c r="E496" s="7" t="s">
        <v>302</v>
      </c>
      <c r="F496" s="8"/>
      <c r="G496" s="8"/>
      <c r="H496" s="65">
        <v>9.1</v>
      </c>
      <c r="I496" s="65"/>
      <c r="J496" s="6"/>
      <c r="K496" s="65">
        <v>9.1</v>
      </c>
      <c r="L496" s="10">
        <v>9.1</v>
      </c>
    </row>
    <row r="497" spans="1:12" ht="47.25" outlineLevel="5">
      <c r="A497" s="37" t="s">
        <v>104</v>
      </c>
      <c r="B497" s="7" t="s">
        <v>135</v>
      </c>
      <c r="C497" s="7" t="s">
        <v>401</v>
      </c>
      <c r="D497" s="7" t="s">
        <v>275</v>
      </c>
      <c r="E497" s="7"/>
      <c r="F497" s="8"/>
      <c r="G497" s="8"/>
      <c r="H497" s="65">
        <f>H498</f>
        <v>11.2</v>
      </c>
      <c r="I497" s="65"/>
      <c r="J497" s="6">
        <v>11200</v>
      </c>
      <c r="K497" s="65">
        <f aca="true" t="shared" si="92" ref="K497:L499">K498</f>
        <v>11.2</v>
      </c>
      <c r="L497" s="10">
        <f t="shared" si="92"/>
        <v>11.2</v>
      </c>
    </row>
    <row r="498" spans="1:12" ht="63" outlineLevel="6">
      <c r="A498" s="37" t="s">
        <v>451</v>
      </c>
      <c r="B498" s="7" t="s">
        <v>135</v>
      </c>
      <c r="C498" s="7" t="s">
        <v>401</v>
      </c>
      <c r="D498" s="7" t="s">
        <v>275</v>
      </c>
      <c r="E498" s="7" t="s">
        <v>353</v>
      </c>
      <c r="F498" s="8"/>
      <c r="G498" s="8"/>
      <c r="H498" s="65">
        <f>H499</f>
        <v>11.2</v>
      </c>
      <c r="I498" s="65">
        <f>I499</f>
        <v>0</v>
      </c>
      <c r="J498" s="65">
        <f>J499</f>
        <v>0</v>
      </c>
      <c r="K498" s="65">
        <f t="shared" si="92"/>
        <v>11.2</v>
      </c>
      <c r="L498" s="10">
        <f t="shared" si="92"/>
        <v>11.2</v>
      </c>
    </row>
    <row r="499" spans="1:12" ht="31.5" outlineLevel="6">
      <c r="A499" s="37" t="s">
        <v>346</v>
      </c>
      <c r="B499" s="7" t="s">
        <v>135</v>
      </c>
      <c r="C499" s="7" t="s">
        <v>401</v>
      </c>
      <c r="D499" s="7" t="s">
        <v>275</v>
      </c>
      <c r="E499" s="7" t="s">
        <v>347</v>
      </c>
      <c r="F499" s="8"/>
      <c r="G499" s="8"/>
      <c r="H499" s="65">
        <f>H500</f>
        <v>11.2</v>
      </c>
      <c r="I499" s="65">
        <f>I500</f>
        <v>0</v>
      </c>
      <c r="J499" s="65">
        <f>J500</f>
        <v>0</v>
      </c>
      <c r="K499" s="65">
        <f t="shared" si="92"/>
        <v>11.2</v>
      </c>
      <c r="L499" s="10">
        <f t="shared" si="92"/>
        <v>11.2</v>
      </c>
    </row>
    <row r="500" spans="1:12" ht="94.5" outlineLevel="6">
      <c r="A500" s="37" t="s">
        <v>452</v>
      </c>
      <c r="B500" s="7" t="s">
        <v>135</v>
      </c>
      <c r="C500" s="7" t="s">
        <v>401</v>
      </c>
      <c r="D500" s="7" t="s">
        <v>275</v>
      </c>
      <c r="E500" s="7" t="s">
        <v>302</v>
      </c>
      <c r="F500" s="8"/>
      <c r="G500" s="8"/>
      <c r="H500" s="65">
        <v>11.2</v>
      </c>
      <c r="I500" s="65"/>
      <c r="J500" s="6"/>
      <c r="K500" s="65">
        <v>11.2</v>
      </c>
      <c r="L500" s="10">
        <v>11.2</v>
      </c>
    </row>
    <row r="501" spans="1:12" ht="47.25" outlineLevel="5">
      <c r="A501" s="37" t="s">
        <v>105</v>
      </c>
      <c r="B501" s="7" t="s">
        <v>135</v>
      </c>
      <c r="C501" s="7" t="s">
        <v>401</v>
      </c>
      <c r="D501" s="7" t="s">
        <v>276</v>
      </c>
      <c r="E501" s="7"/>
      <c r="F501" s="8"/>
      <c r="G501" s="8"/>
      <c r="H501" s="65">
        <f>H502</f>
        <v>17.9</v>
      </c>
      <c r="I501" s="65"/>
      <c r="J501" s="6">
        <v>17900</v>
      </c>
      <c r="K501" s="65">
        <f aca="true" t="shared" si="93" ref="K501:L503">K502</f>
        <v>17.9</v>
      </c>
      <c r="L501" s="10">
        <f t="shared" si="93"/>
        <v>17.9</v>
      </c>
    </row>
    <row r="502" spans="1:12" ht="63" outlineLevel="6">
      <c r="A502" s="37" t="s">
        <v>451</v>
      </c>
      <c r="B502" s="7" t="s">
        <v>135</v>
      </c>
      <c r="C502" s="7" t="s">
        <v>401</v>
      </c>
      <c r="D502" s="7" t="s">
        <v>276</v>
      </c>
      <c r="E502" s="7" t="s">
        <v>353</v>
      </c>
      <c r="F502" s="8"/>
      <c r="G502" s="8"/>
      <c r="H502" s="65">
        <f>H503</f>
        <v>17.9</v>
      </c>
      <c r="I502" s="65">
        <f>I503</f>
        <v>0</v>
      </c>
      <c r="J502" s="65">
        <f>J503</f>
        <v>0</v>
      </c>
      <c r="K502" s="65">
        <f t="shared" si="93"/>
        <v>17.9</v>
      </c>
      <c r="L502" s="10">
        <f t="shared" si="93"/>
        <v>17.9</v>
      </c>
    </row>
    <row r="503" spans="1:12" ht="31.5" outlineLevel="6">
      <c r="A503" s="37" t="s">
        <v>346</v>
      </c>
      <c r="B503" s="7" t="s">
        <v>135</v>
      </c>
      <c r="C503" s="7" t="s">
        <v>401</v>
      </c>
      <c r="D503" s="7" t="s">
        <v>276</v>
      </c>
      <c r="E503" s="7" t="s">
        <v>347</v>
      </c>
      <c r="F503" s="8"/>
      <c r="G503" s="8"/>
      <c r="H503" s="65">
        <f>H504</f>
        <v>17.9</v>
      </c>
      <c r="I503" s="65">
        <f>I504</f>
        <v>0</v>
      </c>
      <c r="J503" s="65">
        <f>J504</f>
        <v>0</v>
      </c>
      <c r="K503" s="65">
        <f t="shared" si="93"/>
        <v>17.9</v>
      </c>
      <c r="L503" s="10">
        <f t="shared" si="93"/>
        <v>17.9</v>
      </c>
    </row>
    <row r="504" spans="1:12" ht="94.5" outlineLevel="6">
      <c r="A504" s="37" t="s">
        <v>452</v>
      </c>
      <c r="B504" s="7" t="s">
        <v>135</v>
      </c>
      <c r="C504" s="7" t="s">
        <v>401</v>
      </c>
      <c r="D504" s="7" t="s">
        <v>276</v>
      </c>
      <c r="E504" s="7" t="s">
        <v>302</v>
      </c>
      <c r="F504" s="8"/>
      <c r="G504" s="8"/>
      <c r="H504" s="65">
        <v>17.9</v>
      </c>
      <c r="I504" s="65"/>
      <c r="J504" s="6"/>
      <c r="K504" s="65">
        <v>17.9</v>
      </c>
      <c r="L504" s="10">
        <v>17.9</v>
      </c>
    </row>
    <row r="505" spans="1:12" ht="31.5" outlineLevel="6">
      <c r="A505" s="37" t="s">
        <v>14</v>
      </c>
      <c r="B505" s="1" t="s">
        <v>135</v>
      </c>
      <c r="C505" s="1" t="s">
        <v>135</v>
      </c>
      <c r="D505" s="1"/>
      <c r="E505" s="1"/>
      <c r="F505" s="2"/>
      <c r="G505" s="2"/>
      <c r="H505" s="64">
        <f>H506+H511</f>
        <v>460.5</v>
      </c>
      <c r="I505" s="64"/>
      <c r="J505" s="6">
        <v>783100</v>
      </c>
      <c r="K505" s="64">
        <f>K506+K511</f>
        <v>460.5</v>
      </c>
      <c r="L505" s="4">
        <f>L506+L511</f>
        <v>460.5</v>
      </c>
    </row>
    <row r="506" spans="1:12" ht="47.25" outlineLevel="6">
      <c r="A506" s="37" t="s">
        <v>15</v>
      </c>
      <c r="B506" s="7" t="s">
        <v>135</v>
      </c>
      <c r="C506" s="7" t="s">
        <v>135</v>
      </c>
      <c r="D506" s="7" t="s">
        <v>142</v>
      </c>
      <c r="E506" s="7"/>
      <c r="F506" s="8"/>
      <c r="G506" s="8"/>
      <c r="H506" s="65">
        <f>H507</f>
        <v>100</v>
      </c>
      <c r="I506" s="65"/>
      <c r="J506" s="6">
        <v>422600</v>
      </c>
      <c r="K506" s="65">
        <f aca="true" t="shared" si="94" ref="K506:L509">K507</f>
        <v>100</v>
      </c>
      <c r="L506" s="10">
        <f t="shared" si="94"/>
        <v>100</v>
      </c>
    </row>
    <row r="507" spans="1:12" ht="31.5" outlineLevel="6">
      <c r="A507" s="37" t="s">
        <v>16</v>
      </c>
      <c r="B507" s="7" t="s">
        <v>135</v>
      </c>
      <c r="C507" s="7" t="s">
        <v>135</v>
      </c>
      <c r="D507" s="7" t="s">
        <v>143</v>
      </c>
      <c r="E507" s="7"/>
      <c r="F507" s="8"/>
      <c r="G507" s="8"/>
      <c r="H507" s="65">
        <f>H508</f>
        <v>100</v>
      </c>
      <c r="I507" s="65">
        <f aca="true" t="shared" si="95" ref="I507:J509">I508</f>
        <v>0</v>
      </c>
      <c r="J507" s="65">
        <f t="shared" si="95"/>
        <v>0</v>
      </c>
      <c r="K507" s="65">
        <f t="shared" si="94"/>
        <v>100</v>
      </c>
      <c r="L507" s="10">
        <f t="shared" si="94"/>
        <v>100</v>
      </c>
    </row>
    <row r="508" spans="1:12" ht="31.5" outlineLevel="6">
      <c r="A508" s="37" t="s">
        <v>259</v>
      </c>
      <c r="B508" s="7" t="s">
        <v>135</v>
      </c>
      <c r="C508" s="7" t="s">
        <v>135</v>
      </c>
      <c r="D508" s="7" t="s">
        <v>143</v>
      </c>
      <c r="E508" s="7" t="s">
        <v>315</v>
      </c>
      <c r="F508" s="8"/>
      <c r="G508" s="8"/>
      <c r="H508" s="65">
        <f>H509</f>
        <v>100</v>
      </c>
      <c r="I508" s="65">
        <f t="shared" si="95"/>
        <v>0</v>
      </c>
      <c r="J508" s="65">
        <f t="shared" si="95"/>
        <v>0</v>
      </c>
      <c r="K508" s="65">
        <f>K509</f>
        <v>100</v>
      </c>
      <c r="L508" s="10">
        <f>L509</f>
        <v>100</v>
      </c>
    </row>
    <row r="509" spans="1:12" ht="31.5" outlineLevel="6">
      <c r="A509" s="37" t="s">
        <v>260</v>
      </c>
      <c r="B509" s="7" t="s">
        <v>135</v>
      </c>
      <c r="C509" s="7" t="s">
        <v>135</v>
      </c>
      <c r="D509" s="7" t="s">
        <v>143</v>
      </c>
      <c r="E509" s="7" t="s">
        <v>201</v>
      </c>
      <c r="F509" s="8"/>
      <c r="G509" s="8"/>
      <c r="H509" s="65">
        <f>H510</f>
        <v>100</v>
      </c>
      <c r="I509" s="65">
        <f t="shared" si="95"/>
        <v>0</v>
      </c>
      <c r="J509" s="65">
        <f t="shared" si="95"/>
        <v>0</v>
      </c>
      <c r="K509" s="65">
        <f t="shared" si="94"/>
        <v>100</v>
      </c>
      <c r="L509" s="10">
        <f t="shared" si="94"/>
        <v>100</v>
      </c>
    </row>
    <row r="510" spans="1:12" ht="31.5" outlineLevel="6">
      <c r="A510" s="37" t="s">
        <v>261</v>
      </c>
      <c r="B510" s="7" t="s">
        <v>135</v>
      </c>
      <c r="C510" s="7" t="s">
        <v>135</v>
      </c>
      <c r="D510" s="7" t="s">
        <v>143</v>
      </c>
      <c r="E510" s="7" t="s">
        <v>202</v>
      </c>
      <c r="F510" s="8"/>
      <c r="G510" s="8"/>
      <c r="H510" s="65">
        <v>100</v>
      </c>
      <c r="I510" s="65"/>
      <c r="J510" s="6"/>
      <c r="K510" s="65">
        <v>100</v>
      </c>
      <c r="L510" s="10">
        <v>100</v>
      </c>
    </row>
    <row r="511" spans="1:12" ht="31.5" outlineLevel="6">
      <c r="A511" s="37" t="s">
        <v>371</v>
      </c>
      <c r="B511" s="7" t="s">
        <v>135</v>
      </c>
      <c r="C511" s="7" t="s">
        <v>135</v>
      </c>
      <c r="D511" s="7" t="s">
        <v>412</v>
      </c>
      <c r="E511" s="7"/>
      <c r="F511" s="8"/>
      <c r="G511" s="8"/>
      <c r="H511" s="65">
        <f>H512</f>
        <v>360.5</v>
      </c>
      <c r="I511" s="65"/>
      <c r="J511" s="6">
        <v>360500</v>
      </c>
      <c r="K511" s="65">
        <f aca="true" t="shared" si="96" ref="K511:L514">K512</f>
        <v>360.5</v>
      </c>
      <c r="L511" s="10">
        <f t="shared" si="96"/>
        <v>360.5</v>
      </c>
    </row>
    <row r="512" spans="1:12" ht="63" outlineLevel="6">
      <c r="A512" s="37" t="s">
        <v>495</v>
      </c>
      <c r="B512" s="7" t="s">
        <v>135</v>
      </c>
      <c r="C512" s="7" t="s">
        <v>135</v>
      </c>
      <c r="D512" s="7" t="s">
        <v>144</v>
      </c>
      <c r="E512" s="7"/>
      <c r="F512" s="8"/>
      <c r="G512" s="8"/>
      <c r="H512" s="65">
        <f>H513</f>
        <v>360.5</v>
      </c>
      <c r="I512" s="65">
        <f aca="true" t="shared" si="97" ref="I512:J514">I513</f>
        <v>0</v>
      </c>
      <c r="J512" s="65">
        <f t="shared" si="97"/>
        <v>0</v>
      </c>
      <c r="K512" s="65">
        <f t="shared" si="96"/>
        <v>360.5</v>
      </c>
      <c r="L512" s="10">
        <f t="shared" si="96"/>
        <v>360.5</v>
      </c>
    </row>
    <row r="513" spans="1:12" ht="31.5" outlineLevel="6">
      <c r="A513" s="37" t="s">
        <v>259</v>
      </c>
      <c r="B513" s="7" t="s">
        <v>135</v>
      </c>
      <c r="C513" s="7" t="s">
        <v>135</v>
      </c>
      <c r="D513" s="7" t="s">
        <v>144</v>
      </c>
      <c r="E513" s="7" t="s">
        <v>315</v>
      </c>
      <c r="F513" s="8"/>
      <c r="G513" s="8"/>
      <c r="H513" s="65">
        <f>H514</f>
        <v>360.5</v>
      </c>
      <c r="I513" s="65">
        <f t="shared" si="97"/>
        <v>0</v>
      </c>
      <c r="J513" s="65">
        <f t="shared" si="97"/>
        <v>0</v>
      </c>
      <c r="K513" s="65">
        <f>K514</f>
        <v>360.5</v>
      </c>
      <c r="L513" s="10">
        <f>L514</f>
        <v>360.5</v>
      </c>
    </row>
    <row r="514" spans="1:12" ht="31.5" outlineLevel="6">
      <c r="A514" s="37" t="s">
        <v>260</v>
      </c>
      <c r="B514" s="7" t="s">
        <v>135</v>
      </c>
      <c r="C514" s="7" t="s">
        <v>135</v>
      </c>
      <c r="D514" s="7" t="s">
        <v>144</v>
      </c>
      <c r="E514" s="7" t="s">
        <v>201</v>
      </c>
      <c r="F514" s="8"/>
      <c r="G514" s="8"/>
      <c r="H514" s="65">
        <f>H515</f>
        <v>360.5</v>
      </c>
      <c r="I514" s="65">
        <f t="shared" si="97"/>
        <v>0</v>
      </c>
      <c r="J514" s="65">
        <f t="shared" si="97"/>
        <v>0</v>
      </c>
      <c r="K514" s="65">
        <f t="shared" si="96"/>
        <v>360.5</v>
      </c>
      <c r="L514" s="10">
        <f t="shared" si="96"/>
        <v>360.5</v>
      </c>
    </row>
    <row r="515" spans="1:12" ht="31.5" outlineLevel="6">
      <c r="A515" s="37" t="s">
        <v>261</v>
      </c>
      <c r="B515" s="7" t="s">
        <v>135</v>
      </c>
      <c r="C515" s="7" t="s">
        <v>135</v>
      </c>
      <c r="D515" s="7" t="s">
        <v>144</v>
      </c>
      <c r="E515" s="7" t="s">
        <v>202</v>
      </c>
      <c r="F515" s="8"/>
      <c r="G515" s="8"/>
      <c r="H515" s="65">
        <v>360.5</v>
      </c>
      <c r="I515" s="65"/>
      <c r="J515" s="6"/>
      <c r="K515" s="65">
        <v>360.5</v>
      </c>
      <c r="L515" s="10">
        <v>360.5</v>
      </c>
    </row>
    <row r="516" spans="1:12" ht="31.5" outlineLevel="2">
      <c r="A516" s="37" t="s">
        <v>106</v>
      </c>
      <c r="B516" s="1" t="s">
        <v>135</v>
      </c>
      <c r="C516" s="1" t="s">
        <v>417</v>
      </c>
      <c r="D516" s="1"/>
      <c r="E516" s="1"/>
      <c r="F516" s="2">
        <f>F517+F531+F537+F543+F552</f>
        <v>2054.45</v>
      </c>
      <c r="G516" s="2">
        <f>G517+G531+G537+G543+G552</f>
        <v>365.9850000000001</v>
      </c>
      <c r="H516" s="64">
        <f>H517+H531+H537+H543+H552+H559</f>
        <v>27071</v>
      </c>
      <c r="I516" s="64"/>
      <c r="J516" s="6">
        <v>21785858.85</v>
      </c>
      <c r="K516" s="64">
        <f>K517+K531+K537+K543+K552</f>
        <v>20623.399999999998</v>
      </c>
      <c r="L516" s="4">
        <f>L517+L531+L537+L543+L552</f>
        <v>20623.4</v>
      </c>
    </row>
    <row r="517" spans="1:12" ht="94.5" outlineLevel="3">
      <c r="A517" s="37" t="s">
        <v>460</v>
      </c>
      <c r="B517" s="7" t="s">
        <v>135</v>
      </c>
      <c r="C517" s="7" t="s">
        <v>417</v>
      </c>
      <c r="D517" s="7" t="s">
        <v>392</v>
      </c>
      <c r="E517" s="7"/>
      <c r="F517" s="8" t="str">
        <f aca="true" t="shared" si="98" ref="F517:H518">F518</f>
        <v>1752,6</v>
      </c>
      <c r="G517" s="8">
        <f t="shared" si="98"/>
        <v>0</v>
      </c>
      <c r="H517" s="65">
        <f t="shared" si="98"/>
        <v>1786</v>
      </c>
      <c r="I517" s="65"/>
      <c r="J517" s="6">
        <v>1752600</v>
      </c>
      <c r="K517" s="65">
        <f>K518</f>
        <v>1760</v>
      </c>
      <c r="L517" s="10">
        <f>L518</f>
        <v>1760</v>
      </c>
    </row>
    <row r="518" spans="1:12" ht="15.75" outlineLevel="4">
      <c r="A518" s="37" t="s">
        <v>457</v>
      </c>
      <c r="B518" s="7" t="s">
        <v>135</v>
      </c>
      <c r="C518" s="7" t="s">
        <v>417</v>
      </c>
      <c r="D518" s="7" t="s">
        <v>393</v>
      </c>
      <c r="E518" s="7"/>
      <c r="F518" s="8" t="str">
        <f t="shared" si="98"/>
        <v>1752,6</v>
      </c>
      <c r="G518" s="8">
        <f t="shared" si="98"/>
        <v>0</v>
      </c>
      <c r="H518" s="65">
        <f t="shared" si="98"/>
        <v>1786</v>
      </c>
      <c r="I518" s="65"/>
      <c r="J518" s="6">
        <v>1752600</v>
      </c>
      <c r="K518" s="65">
        <f>K519</f>
        <v>1760</v>
      </c>
      <c r="L518" s="10">
        <f>L519</f>
        <v>1760</v>
      </c>
    </row>
    <row r="519" spans="1:12" ht="47.25" outlineLevel="5">
      <c r="A519" s="37" t="s">
        <v>107</v>
      </c>
      <c r="B519" s="7" t="s">
        <v>135</v>
      </c>
      <c r="C519" s="7" t="s">
        <v>417</v>
      </c>
      <c r="D519" s="7" t="s">
        <v>205</v>
      </c>
      <c r="E519" s="7"/>
      <c r="F519" s="8" t="str">
        <f>F521</f>
        <v>1752,6</v>
      </c>
      <c r="G519" s="8">
        <f>G521</f>
        <v>0</v>
      </c>
      <c r="H519" s="65">
        <f>H520+H524</f>
        <v>1786</v>
      </c>
      <c r="I519" s="65">
        <f>I520+I524</f>
        <v>0</v>
      </c>
      <c r="J519" s="65">
        <f>J520+J524</f>
        <v>0</v>
      </c>
      <c r="K519" s="65">
        <f>K520+K524</f>
        <v>1760</v>
      </c>
      <c r="L519" s="10">
        <f>L520+L524</f>
        <v>1760</v>
      </c>
    </row>
    <row r="520" spans="1:12" ht="78.75" outlineLevel="5">
      <c r="A520" s="37" t="s">
        <v>257</v>
      </c>
      <c r="B520" s="7" t="s">
        <v>135</v>
      </c>
      <c r="C520" s="7" t="s">
        <v>417</v>
      </c>
      <c r="D520" s="7" t="s">
        <v>205</v>
      </c>
      <c r="E520" s="7" t="s">
        <v>314</v>
      </c>
      <c r="F520" s="8"/>
      <c r="G520" s="8"/>
      <c r="H520" s="65">
        <f>H521</f>
        <v>1713.5</v>
      </c>
      <c r="I520" s="65">
        <f>I521</f>
        <v>0</v>
      </c>
      <c r="J520" s="65">
        <f>J521</f>
        <v>0</v>
      </c>
      <c r="K520" s="65">
        <f>K521</f>
        <v>1707.5</v>
      </c>
      <c r="L520" s="10">
        <f>L521</f>
        <v>1707.5</v>
      </c>
    </row>
    <row r="521" spans="1:12" ht="31.5" outlineLevel="6">
      <c r="A521" s="37" t="s">
        <v>258</v>
      </c>
      <c r="B521" s="7" t="s">
        <v>135</v>
      </c>
      <c r="C521" s="7" t="s">
        <v>417</v>
      </c>
      <c r="D521" s="7" t="s">
        <v>205</v>
      </c>
      <c r="E521" s="7" t="s">
        <v>190</v>
      </c>
      <c r="F521" s="8" t="s">
        <v>381</v>
      </c>
      <c r="G521" s="8">
        <v>0</v>
      </c>
      <c r="H521" s="65">
        <f>H522+H523</f>
        <v>1713.5</v>
      </c>
      <c r="I521" s="65">
        <f>I522+I523</f>
        <v>0</v>
      </c>
      <c r="J521" s="65">
        <f>J522+J523</f>
        <v>0</v>
      </c>
      <c r="K521" s="65">
        <f>K522+K523</f>
        <v>1707.5</v>
      </c>
      <c r="L521" s="10">
        <f>L522+L523</f>
        <v>1707.5</v>
      </c>
    </row>
    <row r="522" spans="1:12" ht="31.5" outlineLevel="6">
      <c r="A522" s="37" t="s">
        <v>194</v>
      </c>
      <c r="B522" s="7" t="s">
        <v>135</v>
      </c>
      <c r="C522" s="7" t="s">
        <v>417</v>
      </c>
      <c r="D522" s="7" t="s">
        <v>205</v>
      </c>
      <c r="E522" s="7" t="s">
        <v>195</v>
      </c>
      <c r="F522" s="8"/>
      <c r="G522" s="8"/>
      <c r="H522" s="65">
        <v>1703.5</v>
      </c>
      <c r="I522" s="65"/>
      <c r="J522" s="6"/>
      <c r="K522" s="65">
        <v>1703.5</v>
      </c>
      <c r="L522" s="10">
        <v>1703.5</v>
      </c>
    </row>
    <row r="523" spans="1:12" ht="47.25" outlineLevel="6">
      <c r="A523" s="37" t="s">
        <v>196</v>
      </c>
      <c r="B523" s="7" t="s">
        <v>135</v>
      </c>
      <c r="C523" s="7" t="s">
        <v>417</v>
      </c>
      <c r="D523" s="7" t="s">
        <v>205</v>
      </c>
      <c r="E523" s="7" t="s">
        <v>197</v>
      </c>
      <c r="F523" s="8"/>
      <c r="G523" s="8"/>
      <c r="H523" s="65">
        <v>10</v>
      </c>
      <c r="I523" s="65"/>
      <c r="J523" s="6"/>
      <c r="K523" s="65">
        <v>4</v>
      </c>
      <c r="L523" s="10">
        <v>4</v>
      </c>
    </row>
    <row r="524" spans="1:12" ht="31.5" outlineLevel="6">
      <c r="A524" s="37" t="s">
        <v>259</v>
      </c>
      <c r="B524" s="7" t="s">
        <v>135</v>
      </c>
      <c r="C524" s="7" t="s">
        <v>417</v>
      </c>
      <c r="D524" s="7" t="s">
        <v>205</v>
      </c>
      <c r="E524" s="7" t="s">
        <v>315</v>
      </c>
      <c r="F524" s="8"/>
      <c r="G524" s="8"/>
      <c r="H524" s="65">
        <f aca="true" t="shared" si="99" ref="H524:L525">H525</f>
        <v>72.5</v>
      </c>
      <c r="I524" s="65">
        <f t="shared" si="99"/>
        <v>0</v>
      </c>
      <c r="J524" s="65">
        <f t="shared" si="99"/>
        <v>0</v>
      </c>
      <c r="K524" s="65">
        <f t="shared" si="99"/>
        <v>52.5</v>
      </c>
      <c r="L524" s="10">
        <f t="shared" si="99"/>
        <v>52.5</v>
      </c>
    </row>
    <row r="525" spans="1:12" ht="31.5" outlineLevel="6">
      <c r="A525" s="37" t="s">
        <v>260</v>
      </c>
      <c r="B525" s="7" t="s">
        <v>135</v>
      </c>
      <c r="C525" s="7" t="s">
        <v>417</v>
      </c>
      <c r="D525" s="7" t="s">
        <v>205</v>
      </c>
      <c r="E525" s="7" t="s">
        <v>201</v>
      </c>
      <c r="F525" s="8"/>
      <c r="G525" s="8"/>
      <c r="H525" s="65">
        <f t="shared" si="99"/>
        <v>72.5</v>
      </c>
      <c r="I525" s="65">
        <f t="shared" si="99"/>
        <v>0</v>
      </c>
      <c r="J525" s="65">
        <f t="shared" si="99"/>
        <v>0</v>
      </c>
      <c r="K525" s="65">
        <f t="shared" si="99"/>
        <v>52.5</v>
      </c>
      <c r="L525" s="10">
        <f t="shared" si="99"/>
        <v>52.5</v>
      </c>
    </row>
    <row r="526" spans="1:12" ht="31.5" outlineLevel="6">
      <c r="A526" s="37" t="s">
        <v>261</v>
      </c>
      <c r="B526" s="7" t="s">
        <v>135</v>
      </c>
      <c r="C526" s="7" t="s">
        <v>417</v>
      </c>
      <c r="D526" s="7" t="s">
        <v>205</v>
      </c>
      <c r="E526" s="7" t="s">
        <v>202</v>
      </c>
      <c r="F526" s="8"/>
      <c r="G526" s="8"/>
      <c r="H526" s="65">
        <v>72.5</v>
      </c>
      <c r="I526" s="65"/>
      <c r="J526" s="6"/>
      <c r="K526" s="65">
        <v>52.5</v>
      </c>
      <c r="L526" s="10">
        <v>52.5</v>
      </c>
    </row>
    <row r="527" spans="1:12" ht="15.75" hidden="1" outlineLevel="6">
      <c r="A527" s="37" t="s">
        <v>241</v>
      </c>
      <c r="B527" s="7" t="s">
        <v>135</v>
      </c>
      <c r="C527" s="7" t="s">
        <v>417</v>
      </c>
      <c r="D527" s="7" t="s">
        <v>205</v>
      </c>
      <c r="E527" s="7" t="s">
        <v>242</v>
      </c>
      <c r="F527" s="8"/>
      <c r="G527" s="8"/>
      <c r="H527" s="65"/>
      <c r="I527" s="65"/>
      <c r="J527" s="6"/>
      <c r="K527" s="65"/>
      <c r="L527" s="10"/>
    </row>
    <row r="528" spans="1:12" ht="31.5" hidden="1" outlineLevel="6">
      <c r="A528" s="37" t="s">
        <v>316</v>
      </c>
      <c r="B528" s="7" t="s">
        <v>135</v>
      </c>
      <c r="C528" s="7" t="s">
        <v>417</v>
      </c>
      <c r="D528" s="7" t="s">
        <v>205</v>
      </c>
      <c r="E528" s="7" t="s">
        <v>198</v>
      </c>
      <c r="F528" s="8"/>
      <c r="G528" s="8"/>
      <c r="H528" s="65"/>
      <c r="I528" s="65"/>
      <c r="J528" s="6"/>
      <c r="K528" s="65"/>
      <c r="L528" s="10"/>
    </row>
    <row r="529" spans="1:12" ht="47.25" hidden="1" outlineLevel="6">
      <c r="A529" s="37" t="s">
        <v>191</v>
      </c>
      <c r="B529" s="7" t="s">
        <v>135</v>
      </c>
      <c r="C529" s="7" t="s">
        <v>417</v>
      </c>
      <c r="D529" s="7" t="s">
        <v>205</v>
      </c>
      <c r="E529" s="7" t="s">
        <v>193</v>
      </c>
      <c r="F529" s="8"/>
      <c r="G529" s="8"/>
      <c r="H529" s="65"/>
      <c r="I529" s="65"/>
      <c r="J529" s="6"/>
      <c r="K529" s="65"/>
      <c r="L529" s="10"/>
    </row>
    <row r="530" spans="1:12" ht="31.5" hidden="1" outlineLevel="6">
      <c r="A530" s="37" t="s">
        <v>199</v>
      </c>
      <c r="B530" s="7" t="s">
        <v>135</v>
      </c>
      <c r="C530" s="7" t="s">
        <v>417</v>
      </c>
      <c r="D530" s="7" t="s">
        <v>205</v>
      </c>
      <c r="E530" s="7" t="s">
        <v>200</v>
      </c>
      <c r="F530" s="8"/>
      <c r="G530" s="8"/>
      <c r="H530" s="65"/>
      <c r="I530" s="65"/>
      <c r="J530" s="6"/>
      <c r="K530" s="65"/>
      <c r="L530" s="10"/>
    </row>
    <row r="531" spans="1:12" ht="47.25" outlineLevel="3" collapsed="1">
      <c r="A531" s="37" t="s">
        <v>108</v>
      </c>
      <c r="B531" s="7" t="s">
        <v>135</v>
      </c>
      <c r="C531" s="7" t="s">
        <v>417</v>
      </c>
      <c r="D531" s="7" t="s">
        <v>281</v>
      </c>
      <c r="E531" s="7"/>
      <c r="F531" s="8"/>
      <c r="G531" s="8">
        <f>G532</f>
        <v>89.2</v>
      </c>
      <c r="H531" s="65">
        <f>H532</f>
        <v>1404</v>
      </c>
      <c r="I531" s="65"/>
      <c r="J531" s="6">
        <v>1082399</v>
      </c>
      <c r="K531" s="65">
        <f aca="true" t="shared" si="100" ref="K531:L533">K532</f>
        <v>1465.6</v>
      </c>
      <c r="L531" s="10">
        <f t="shared" si="100"/>
        <v>1471</v>
      </c>
    </row>
    <row r="532" spans="1:12" ht="31.5" outlineLevel="4">
      <c r="A532" s="37" t="s">
        <v>359</v>
      </c>
      <c r="B532" s="7" t="s">
        <v>135</v>
      </c>
      <c r="C532" s="7" t="s">
        <v>417</v>
      </c>
      <c r="D532" s="7" t="s">
        <v>282</v>
      </c>
      <c r="E532" s="7"/>
      <c r="F532" s="8"/>
      <c r="G532" s="8">
        <f>G533</f>
        <v>89.2</v>
      </c>
      <c r="H532" s="65">
        <f>H533</f>
        <v>1404</v>
      </c>
      <c r="I532" s="65">
        <f aca="true" t="shared" si="101" ref="I532:J534">I533</f>
        <v>0</v>
      </c>
      <c r="J532" s="65">
        <f t="shared" si="101"/>
        <v>0</v>
      </c>
      <c r="K532" s="65">
        <f t="shared" si="100"/>
        <v>1465.6</v>
      </c>
      <c r="L532" s="10">
        <f t="shared" si="100"/>
        <v>1471</v>
      </c>
    </row>
    <row r="533" spans="1:12" ht="63" outlineLevel="6">
      <c r="A533" s="37" t="s">
        <v>451</v>
      </c>
      <c r="B533" s="7" t="s">
        <v>135</v>
      </c>
      <c r="C533" s="7" t="s">
        <v>417</v>
      </c>
      <c r="D533" s="7" t="s">
        <v>282</v>
      </c>
      <c r="E533" s="7" t="s">
        <v>353</v>
      </c>
      <c r="F533" s="8"/>
      <c r="G533" s="8">
        <v>89.2</v>
      </c>
      <c r="H533" s="65">
        <f>H534</f>
        <v>1404</v>
      </c>
      <c r="I533" s="65">
        <f t="shared" si="101"/>
        <v>0</v>
      </c>
      <c r="J533" s="65">
        <f t="shared" si="101"/>
        <v>0</v>
      </c>
      <c r="K533" s="65">
        <f t="shared" si="100"/>
        <v>1465.6</v>
      </c>
      <c r="L533" s="10">
        <f t="shared" si="100"/>
        <v>1471</v>
      </c>
    </row>
    <row r="534" spans="1:12" ht="31.5" outlineLevel="6">
      <c r="A534" s="37" t="s">
        <v>346</v>
      </c>
      <c r="B534" s="7" t="s">
        <v>135</v>
      </c>
      <c r="C534" s="7" t="s">
        <v>417</v>
      </c>
      <c r="D534" s="7" t="s">
        <v>282</v>
      </c>
      <c r="E534" s="7" t="s">
        <v>347</v>
      </c>
      <c r="F534" s="8"/>
      <c r="G534" s="8"/>
      <c r="H534" s="65">
        <f>H535</f>
        <v>1404</v>
      </c>
      <c r="I534" s="65">
        <f t="shared" si="101"/>
        <v>0</v>
      </c>
      <c r="J534" s="65">
        <f t="shared" si="101"/>
        <v>0</v>
      </c>
      <c r="K534" s="65">
        <f>K535</f>
        <v>1465.6</v>
      </c>
      <c r="L534" s="10">
        <f>L535</f>
        <v>1471</v>
      </c>
    </row>
    <row r="535" spans="1:12" ht="94.5" outlineLevel="6">
      <c r="A535" s="37" t="s">
        <v>452</v>
      </c>
      <c r="B535" s="7" t="s">
        <v>135</v>
      </c>
      <c r="C535" s="7" t="s">
        <v>417</v>
      </c>
      <c r="D535" s="7" t="s">
        <v>282</v>
      </c>
      <c r="E535" s="7" t="s">
        <v>302</v>
      </c>
      <c r="F535" s="8"/>
      <c r="G535" s="8"/>
      <c r="H535" s="65">
        <v>1404</v>
      </c>
      <c r="I535" s="65"/>
      <c r="J535" s="6"/>
      <c r="K535" s="65">
        <v>1465.6</v>
      </c>
      <c r="L535" s="10">
        <v>1471</v>
      </c>
    </row>
    <row r="536" spans="1:12" ht="31.5" hidden="1" outlineLevel="6">
      <c r="A536" s="37" t="s">
        <v>351</v>
      </c>
      <c r="B536" s="7"/>
      <c r="C536" s="7"/>
      <c r="D536" s="7"/>
      <c r="E536" s="7" t="s">
        <v>352</v>
      </c>
      <c r="F536" s="8"/>
      <c r="G536" s="8"/>
      <c r="H536" s="65"/>
      <c r="I536" s="65"/>
      <c r="J536" s="6"/>
      <c r="K536" s="65"/>
      <c r="L536" s="10"/>
    </row>
    <row r="537" spans="1:12" ht="126" outlineLevel="3" collapsed="1">
      <c r="A537" s="37" t="s">
        <v>358</v>
      </c>
      <c r="B537" s="7" t="s">
        <v>135</v>
      </c>
      <c r="C537" s="7" t="s">
        <v>417</v>
      </c>
      <c r="D537" s="7" t="s">
        <v>154</v>
      </c>
      <c r="E537" s="7"/>
      <c r="F537" s="8"/>
      <c r="G537" s="8">
        <f>G538</f>
        <v>3810.114</v>
      </c>
      <c r="H537" s="65">
        <f>H538</f>
        <v>17492.3</v>
      </c>
      <c r="I537" s="65"/>
      <c r="J537" s="6">
        <v>6607978</v>
      </c>
      <c r="K537" s="65">
        <f aca="true" t="shared" si="102" ref="K537:L539">K538</f>
        <v>17397.8</v>
      </c>
      <c r="L537" s="10">
        <f t="shared" si="102"/>
        <v>17392.4</v>
      </c>
    </row>
    <row r="538" spans="1:12" ht="31.5" outlineLevel="4">
      <c r="A538" s="37" t="s">
        <v>359</v>
      </c>
      <c r="B538" s="7" t="s">
        <v>135</v>
      </c>
      <c r="C538" s="7" t="s">
        <v>417</v>
      </c>
      <c r="D538" s="7" t="s">
        <v>155</v>
      </c>
      <c r="E538" s="7"/>
      <c r="F538" s="8"/>
      <c r="G538" s="8">
        <f>G539</f>
        <v>3810.114</v>
      </c>
      <c r="H538" s="65">
        <f>H539</f>
        <v>17492.3</v>
      </c>
      <c r="I538" s="65"/>
      <c r="J538" s="6">
        <v>6607978</v>
      </c>
      <c r="K538" s="65">
        <f t="shared" si="102"/>
        <v>17397.8</v>
      </c>
      <c r="L538" s="10">
        <f t="shared" si="102"/>
        <v>17392.4</v>
      </c>
    </row>
    <row r="539" spans="1:12" ht="63" outlineLevel="6">
      <c r="A539" s="37" t="s">
        <v>451</v>
      </c>
      <c r="B539" s="7" t="s">
        <v>135</v>
      </c>
      <c r="C539" s="7" t="s">
        <v>417</v>
      </c>
      <c r="D539" s="7" t="s">
        <v>155</v>
      </c>
      <c r="E539" s="7" t="s">
        <v>353</v>
      </c>
      <c r="F539" s="8"/>
      <c r="G539" s="8">
        <v>3810.114</v>
      </c>
      <c r="H539" s="65">
        <f aca="true" t="shared" si="103" ref="H539:J540">H540</f>
        <v>17492.3</v>
      </c>
      <c r="I539" s="65">
        <f t="shared" si="103"/>
        <v>0</v>
      </c>
      <c r="J539" s="65">
        <f t="shared" si="103"/>
        <v>0</v>
      </c>
      <c r="K539" s="65">
        <f t="shared" si="102"/>
        <v>17397.8</v>
      </c>
      <c r="L539" s="10">
        <f t="shared" si="102"/>
        <v>17392.4</v>
      </c>
    </row>
    <row r="540" spans="1:12" ht="31.5" outlineLevel="6">
      <c r="A540" s="37" t="s">
        <v>346</v>
      </c>
      <c r="B540" s="7" t="s">
        <v>135</v>
      </c>
      <c r="C540" s="7" t="s">
        <v>417</v>
      </c>
      <c r="D540" s="7" t="s">
        <v>155</v>
      </c>
      <c r="E540" s="7" t="s">
        <v>347</v>
      </c>
      <c r="F540" s="8"/>
      <c r="G540" s="8"/>
      <c r="H540" s="65">
        <f t="shared" si="103"/>
        <v>17492.3</v>
      </c>
      <c r="I540" s="65">
        <f t="shared" si="103"/>
        <v>0</v>
      </c>
      <c r="J540" s="65">
        <f t="shared" si="103"/>
        <v>0</v>
      </c>
      <c r="K540" s="65">
        <f>K541</f>
        <v>17397.8</v>
      </c>
      <c r="L540" s="10">
        <f>L541</f>
        <v>17392.4</v>
      </c>
    </row>
    <row r="541" spans="1:12" ht="94.5" outlineLevel="6">
      <c r="A541" s="37" t="s">
        <v>452</v>
      </c>
      <c r="B541" s="7" t="s">
        <v>135</v>
      </c>
      <c r="C541" s="7" t="s">
        <v>417</v>
      </c>
      <c r="D541" s="7" t="s">
        <v>155</v>
      </c>
      <c r="E541" s="7" t="s">
        <v>302</v>
      </c>
      <c r="F541" s="8"/>
      <c r="G541" s="8"/>
      <c r="H541" s="65">
        <v>17492.3</v>
      </c>
      <c r="I541" s="65"/>
      <c r="J541" s="6"/>
      <c r="K541" s="65">
        <v>17397.8</v>
      </c>
      <c r="L541" s="10">
        <v>17392.4</v>
      </c>
    </row>
    <row r="542" spans="1:12" ht="31.5" hidden="1" outlineLevel="6">
      <c r="A542" s="37" t="s">
        <v>351</v>
      </c>
      <c r="B542" s="7"/>
      <c r="C542" s="7"/>
      <c r="D542" s="7"/>
      <c r="E542" s="7" t="s">
        <v>352</v>
      </c>
      <c r="F542" s="8"/>
      <c r="G542" s="8"/>
      <c r="H542" s="65"/>
      <c r="I542" s="65"/>
      <c r="J542" s="6"/>
      <c r="K542" s="65"/>
      <c r="L542" s="10"/>
    </row>
    <row r="543" spans="1:12" ht="31.5" hidden="1" outlineLevel="3" collapsed="1">
      <c r="A543" s="37" t="s">
        <v>411</v>
      </c>
      <c r="B543" s="7" t="s">
        <v>135</v>
      </c>
      <c r="C543" s="7" t="s">
        <v>417</v>
      </c>
      <c r="D543" s="7" t="s">
        <v>412</v>
      </c>
      <c r="E543" s="7"/>
      <c r="F543" s="8">
        <f>F544+F547</f>
        <v>301.85</v>
      </c>
      <c r="G543" s="8">
        <f>G544+G547</f>
        <v>-3533.3289999999997</v>
      </c>
      <c r="H543" s="65">
        <f>H544+H547</f>
        <v>0</v>
      </c>
      <c r="I543" s="65"/>
      <c r="J543" s="6">
        <v>7884332.85</v>
      </c>
      <c r="K543" s="65">
        <f>K544+K547</f>
        <v>0</v>
      </c>
      <c r="L543" s="10">
        <f>L544+L547</f>
        <v>0</v>
      </c>
    </row>
    <row r="544" spans="1:12" ht="78.75" hidden="1" outlineLevel="5">
      <c r="A544" s="37" t="s">
        <v>285</v>
      </c>
      <c r="B544" s="7" t="s">
        <v>135</v>
      </c>
      <c r="C544" s="7" t="s">
        <v>417</v>
      </c>
      <c r="D544" s="7" t="s">
        <v>286</v>
      </c>
      <c r="E544" s="7"/>
      <c r="F544" s="8" t="str">
        <f>F546</f>
        <v>301,85</v>
      </c>
      <c r="G544" s="8">
        <f>G546</f>
        <v>-3547.729</v>
      </c>
      <c r="H544" s="65">
        <f aca="true" t="shared" si="104" ref="H544:L545">H545</f>
        <v>0</v>
      </c>
      <c r="I544" s="65">
        <f t="shared" si="104"/>
        <v>0</v>
      </c>
      <c r="J544" s="65">
        <f t="shared" si="104"/>
        <v>0</v>
      </c>
      <c r="K544" s="65">
        <f t="shared" si="104"/>
        <v>0</v>
      </c>
      <c r="L544" s="10">
        <f t="shared" si="104"/>
        <v>0</v>
      </c>
    </row>
    <row r="545" spans="1:12" ht="78.75" hidden="1" outlineLevel="5">
      <c r="A545" s="37" t="s">
        <v>335</v>
      </c>
      <c r="B545" s="7" t="s">
        <v>135</v>
      </c>
      <c r="C545" s="7" t="s">
        <v>417</v>
      </c>
      <c r="D545" s="7" t="s">
        <v>286</v>
      </c>
      <c r="E545" s="7" t="s">
        <v>353</v>
      </c>
      <c r="F545" s="8"/>
      <c r="G545" s="8"/>
      <c r="H545" s="65">
        <f t="shared" si="104"/>
        <v>0</v>
      </c>
      <c r="I545" s="65">
        <f t="shared" si="104"/>
        <v>0</v>
      </c>
      <c r="J545" s="65">
        <f t="shared" si="104"/>
        <v>0</v>
      </c>
      <c r="K545" s="65">
        <f t="shared" si="104"/>
        <v>0</v>
      </c>
      <c r="L545" s="10">
        <f t="shared" si="104"/>
        <v>0</v>
      </c>
    </row>
    <row r="546" spans="1:12" ht="31.5" hidden="1" outlineLevel="6">
      <c r="A546" s="37" t="s">
        <v>351</v>
      </c>
      <c r="B546" s="7" t="s">
        <v>135</v>
      </c>
      <c r="C546" s="7" t="s">
        <v>417</v>
      </c>
      <c r="D546" s="7" t="s">
        <v>286</v>
      </c>
      <c r="E546" s="7" t="s">
        <v>352</v>
      </c>
      <c r="F546" s="8" t="s">
        <v>333</v>
      </c>
      <c r="G546" s="8">
        <v>-3547.729</v>
      </c>
      <c r="H546" s="65"/>
      <c r="I546" s="65"/>
      <c r="J546" s="6"/>
      <c r="K546" s="65"/>
      <c r="L546" s="10"/>
    </row>
    <row r="547" spans="1:12" ht="126" hidden="1" outlineLevel="5">
      <c r="A547" s="37" t="s">
        <v>303</v>
      </c>
      <c r="B547" s="7" t="s">
        <v>135</v>
      </c>
      <c r="C547" s="7" t="s">
        <v>417</v>
      </c>
      <c r="D547" s="7" t="s">
        <v>414</v>
      </c>
      <c r="E547" s="7"/>
      <c r="F547" s="8"/>
      <c r="G547" s="8">
        <f>G549</f>
        <v>14.4</v>
      </c>
      <c r="H547" s="65">
        <f>H548+H550</f>
        <v>0</v>
      </c>
      <c r="I547" s="65">
        <f>I548+I550</f>
        <v>0</v>
      </c>
      <c r="J547" s="65">
        <f>J548+J550</f>
        <v>0</v>
      </c>
      <c r="K547" s="65">
        <f>K548+K550</f>
        <v>0</v>
      </c>
      <c r="L547" s="10">
        <f>L548+L550</f>
        <v>0</v>
      </c>
    </row>
    <row r="548" spans="1:12" ht="78.75" hidden="1" outlineLevel="5">
      <c r="A548" s="37" t="s">
        <v>335</v>
      </c>
      <c r="B548" s="7" t="s">
        <v>135</v>
      </c>
      <c r="C548" s="7" t="s">
        <v>417</v>
      </c>
      <c r="D548" s="7" t="s">
        <v>414</v>
      </c>
      <c r="E548" s="7" t="s">
        <v>353</v>
      </c>
      <c r="F548" s="8"/>
      <c r="G548" s="8"/>
      <c r="H548" s="65"/>
      <c r="I548" s="65"/>
      <c r="J548" s="6"/>
      <c r="K548" s="65"/>
      <c r="L548" s="10"/>
    </row>
    <row r="549" spans="1:12" ht="31.5" hidden="1" outlineLevel="6">
      <c r="A549" s="37" t="s">
        <v>351</v>
      </c>
      <c r="B549" s="7" t="s">
        <v>135</v>
      </c>
      <c r="C549" s="7" t="s">
        <v>417</v>
      </c>
      <c r="D549" s="7" t="s">
        <v>414</v>
      </c>
      <c r="E549" s="7" t="s">
        <v>352</v>
      </c>
      <c r="F549" s="8"/>
      <c r="G549" s="8">
        <v>14.4</v>
      </c>
      <c r="H549" s="65">
        <v>0</v>
      </c>
      <c r="I549" s="65"/>
      <c r="J549" s="6">
        <v>2740000</v>
      </c>
      <c r="K549" s="65">
        <v>0</v>
      </c>
      <c r="L549" s="10">
        <v>0</v>
      </c>
    </row>
    <row r="550" spans="1:12" ht="47.25" hidden="1" outlineLevel="6">
      <c r="A550" s="37" t="s">
        <v>192</v>
      </c>
      <c r="B550" s="7" t="s">
        <v>135</v>
      </c>
      <c r="C550" s="7" t="s">
        <v>417</v>
      </c>
      <c r="D550" s="7" t="s">
        <v>414</v>
      </c>
      <c r="E550" s="7" t="s">
        <v>201</v>
      </c>
      <c r="F550" s="8"/>
      <c r="G550" s="8"/>
      <c r="H550" s="65">
        <f>H551</f>
        <v>0</v>
      </c>
      <c r="I550" s="65">
        <f>I551</f>
        <v>0</v>
      </c>
      <c r="J550" s="65">
        <f>J551</f>
        <v>0</v>
      </c>
      <c r="K550" s="65">
        <f>K551</f>
        <v>0</v>
      </c>
      <c r="L550" s="10">
        <f>L551</f>
        <v>0</v>
      </c>
    </row>
    <row r="551" spans="1:12" ht="47.25" hidden="1" outlineLevel="6">
      <c r="A551" s="37" t="s">
        <v>377</v>
      </c>
      <c r="B551" s="7" t="s">
        <v>135</v>
      </c>
      <c r="C551" s="7" t="s">
        <v>417</v>
      </c>
      <c r="D551" s="7" t="s">
        <v>414</v>
      </c>
      <c r="E551" s="7" t="s">
        <v>202</v>
      </c>
      <c r="F551" s="8"/>
      <c r="G551" s="8"/>
      <c r="H551" s="65"/>
      <c r="I551" s="65"/>
      <c r="J551" s="6"/>
      <c r="K551" s="65"/>
      <c r="L551" s="10"/>
    </row>
    <row r="552" spans="1:12" ht="31.5" hidden="1" outlineLevel="3" collapsed="1">
      <c r="A552" s="37" t="s">
        <v>287</v>
      </c>
      <c r="B552" s="7" t="s">
        <v>135</v>
      </c>
      <c r="C552" s="7" t="s">
        <v>417</v>
      </c>
      <c r="D552" s="7" t="s">
        <v>288</v>
      </c>
      <c r="E552" s="7"/>
      <c r="F552" s="8"/>
      <c r="G552" s="8">
        <f>G553+G556</f>
        <v>0</v>
      </c>
      <c r="H552" s="65">
        <f>H553+H556</f>
        <v>0</v>
      </c>
      <c r="I552" s="65"/>
      <c r="J552" s="6">
        <v>4458549</v>
      </c>
      <c r="K552" s="65">
        <f>K553+K556</f>
        <v>0</v>
      </c>
      <c r="L552" s="10">
        <f>L553+L556</f>
        <v>0</v>
      </c>
    </row>
    <row r="553" spans="1:12" ht="47.25" hidden="1" outlineLevel="4">
      <c r="A553" s="37" t="s">
        <v>289</v>
      </c>
      <c r="B553" s="7" t="s">
        <v>135</v>
      </c>
      <c r="C553" s="7" t="s">
        <v>417</v>
      </c>
      <c r="D553" s="7" t="s">
        <v>290</v>
      </c>
      <c r="E553" s="7"/>
      <c r="F553" s="8"/>
      <c r="G553" s="8"/>
      <c r="H553" s="65">
        <f aca="true" t="shared" si="105" ref="H553:L554">H554</f>
        <v>0</v>
      </c>
      <c r="I553" s="65">
        <f t="shared" si="105"/>
        <v>0</v>
      </c>
      <c r="J553" s="65">
        <f t="shared" si="105"/>
        <v>0</v>
      </c>
      <c r="K553" s="65">
        <f t="shared" si="105"/>
        <v>0</v>
      </c>
      <c r="L553" s="10">
        <f t="shared" si="105"/>
        <v>0</v>
      </c>
    </row>
    <row r="554" spans="1:12" ht="78.75" hidden="1" outlineLevel="4">
      <c r="A554" s="37" t="s">
        <v>335</v>
      </c>
      <c r="B554" s="7" t="s">
        <v>135</v>
      </c>
      <c r="C554" s="7" t="s">
        <v>417</v>
      </c>
      <c r="D554" s="7" t="s">
        <v>290</v>
      </c>
      <c r="E554" s="7" t="s">
        <v>353</v>
      </c>
      <c r="F554" s="8"/>
      <c r="G554" s="8"/>
      <c r="H554" s="65">
        <f t="shared" si="105"/>
        <v>0</v>
      </c>
      <c r="I554" s="65">
        <f t="shared" si="105"/>
        <v>0</v>
      </c>
      <c r="J554" s="65">
        <f t="shared" si="105"/>
        <v>0</v>
      </c>
      <c r="K554" s="65">
        <f t="shared" si="105"/>
        <v>0</v>
      </c>
      <c r="L554" s="10">
        <f t="shared" si="105"/>
        <v>0</v>
      </c>
    </row>
    <row r="555" spans="1:12" ht="31.5" hidden="1" outlineLevel="6">
      <c r="A555" s="37" t="s">
        <v>351</v>
      </c>
      <c r="B555" s="7" t="s">
        <v>135</v>
      </c>
      <c r="C555" s="7" t="s">
        <v>417</v>
      </c>
      <c r="D555" s="7" t="s">
        <v>290</v>
      </c>
      <c r="E555" s="7" t="s">
        <v>352</v>
      </c>
      <c r="F555" s="8"/>
      <c r="G555" s="8"/>
      <c r="H555" s="65"/>
      <c r="I555" s="65"/>
      <c r="J555" s="6"/>
      <c r="K555" s="65"/>
      <c r="L555" s="10"/>
    </row>
    <row r="556" spans="1:12" ht="47.25" hidden="1" outlineLevel="4">
      <c r="A556" s="37" t="s">
        <v>291</v>
      </c>
      <c r="B556" s="7" t="s">
        <v>135</v>
      </c>
      <c r="C556" s="7" t="s">
        <v>417</v>
      </c>
      <c r="D556" s="7" t="s">
        <v>292</v>
      </c>
      <c r="E556" s="7"/>
      <c r="F556" s="8"/>
      <c r="G556" s="8">
        <f>G558</f>
        <v>0</v>
      </c>
      <c r="H556" s="65">
        <f aca="true" t="shared" si="106" ref="H556:L557">H557</f>
        <v>0</v>
      </c>
      <c r="I556" s="65">
        <f t="shared" si="106"/>
        <v>0</v>
      </c>
      <c r="J556" s="65">
        <f t="shared" si="106"/>
        <v>0</v>
      </c>
      <c r="K556" s="65">
        <f t="shared" si="106"/>
        <v>0</v>
      </c>
      <c r="L556" s="10">
        <f t="shared" si="106"/>
        <v>0</v>
      </c>
    </row>
    <row r="557" spans="1:12" ht="78.75" hidden="1" outlineLevel="4">
      <c r="A557" s="37" t="s">
        <v>335</v>
      </c>
      <c r="B557" s="7" t="s">
        <v>135</v>
      </c>
      <c r="C557" s="7" t="s">
        <v>417</v>
      </c>
      <c r="D557" s="7" t="s">
        <v>292</v>
      </c>
      <c r="E557" s="7" t="s">
        <v>353</v>
      </c>
      <c r="F557" s="8"/>
      <c r="G557" s="8"/>
      <c r="H557" s="65">
        <f t="shared" si="106"/>
        <v>0</v>
      </c>
      <c r="I557" s="65">
        <f t="shared" si="106"/>
        <v>0</v>
      </c>
      <c r="J557" s="65">
        <f t="shared" si="106"/>
        <v>0</v>
      </c>
      <c r="K557" s="65">
        <f t="shared" si="106"/>
        <v>0</v>
      </c>
      <c r="L557" s="10">
        <f t="shared" si="106"/>
        <v>0</v>
      </c>
    </row>
    <row r="558" spans="1:12" ht="31.5" hidden="1" outlineLevel="6">
      <c r="A558" s="37" t="s">
        <v>351</v>
      </c>
      <c r="B558" s="7" t="s">
        <v>135</v>
      </c>
      <c r="C558" s="7" t="s">
        <v>417</v>
      </c>
      <c r="D558" s="7" t="s">
        <v>292</v>
      </c>
      <c r="E558" s="7" t="s">
        <v>352</v>
      </c>
      <c r="F558" s="8"/>
      <c r="G558" s="8">
        <v>0</v>
      </c>
      <c r="H558" s="65"/>
      <c r="I558" s="65"/>
      <c r="J558" s="6"/>
      <c r="K558" s="65"/>
      <c r="L558" s="10"/>
    </row>
    <row r="559" spans="1:12" ht="31.5" hidden="1" outlineLevel="6">
      <c r="A559" s="39" t="s">
        <v>371</v>
      </c>
      <c r="B559" s="21" t="s">
        <v>135</v>
      </c>
      <c r="C559" s="21" t="s">
        <v>417</v>
      </c>
      <c r="D559" s="21" t="s">
        <v>412</v>
      </c>
      <c r="E559" s="21"/>
      <c r="F559" s="21"/>
      <c r="G559" s="8"/>
      <c r="H559" s="65">
        <f>H560+H567</f>
        <v>6388.7</v>
      </c>
      <c r="I559" s="65"/>
      <c r="J559" s="6"/>
      <c r="K559" s="65"/>
      <c r="L559" s="10"/>
    </row>
    <row r="560" spans="1:12" ht="47.25" hidden="1" outlineLevel="6">
      <c r="A560" s="39" t="s">
        <v>496</v>
      </c>
      <c r="B560" s="21" t="s">
        <v>135</v>
      </c>
      <c r="C560" s="21" t="s">
        <v>417</v>
      </c>
      <c r="D560" s="21" t="s">
        <v>286</v>
      </c>
      <c r="E560" s="21"/>
      <c r="F560" s="21"/>
      <c r="G560" s="8"/>
      <c r="H560" s="65">
        <f>H561+H564</f>
        <v>4800</v>
      </c>
      <c r="I560" s="65"/>
      <c r="J560" s="6"/>
      <c r="K560" s="65"/>
      <c r="L560" s="10"/>
    </row>
    <row r="561" spans="1:12" ht="31.5" hidden="1" outlineLevel="6">
      <c r="A561" s="39" t="s">
        <v>259</v>
      </c>
      <c r="B561" s="21" t="s">
        <v>135</v>
      </c>
      <c r="C561" s="21" t="s">
        <v>417</v>
      </c>
      <c r="D561" s="21" t="s">
        <v>286</v>
      </c>
      <c r="E561" s="21" t="s">
        <v>315</v>
      </c>
      <c r="F561" s="21"/>
      <c r="G561" s="8"/>
      <c r="H561" s="65">
        <f>H562</f>
        <v>800</v>
      </c>
      <c r="I561" s="65"/>
      <c r="J561" s="6"/>
      <c r="K561" s="65"/>
      <c r="L561" s="10"/>
    </row>
    <row r="562" spans="1:12" ht="47.25" hidden="1" outlineLevel="6">
      <c r="A562" s="39" t="s">
        <v>192</v>
      </c>
      <c r="B562" s="21" t="s">
        <v>135</v>
      </c>
      <c r="C562" s="21" t="s">
        <v>417</v>
      </c>
      <c r="D562" s="21" t="s">
        <v>286</v>
      </c>
      <c r="E562" s="21" t="s">
        <v>201</v>
      </c>
      <c r="F562" s="21"/>
      <c r="G562" s="8"/>
      <c r="H562" s="65">
        <f>H563</f>
        <v>800</v>
      </c>
      <c r="I562" s="65"/>
      <c r="J562" s="6"/>
      <c r="K562" s="65"/>
      <c r="L562" s="10"/>
    </row>
    <row r="563" spans="1:12" ht="47.25" hidden="1" outlineLevel="6">
      <c r="A563" s="39" t="s">
        <v>377</v>
      </c>
      <c r="B563" s="21" t="s">
        <v>135</v>
      </c>
      <c r="C563" s="21" t="s">
        <v>417</v>
      </c>
      <c r="D563" s="21" t="s">
        <v>286</v>
      </c>
      <c r="E563" s="21" t="s">
        <v>202</v>
      </c>
      <c r="F563" s="21"/>
      <c r="G563" s="8"/>
      <c r="H563" s="65">
        <v>800</v>
      </c>
      <c r="I563" s="65"/>
      <c r="J563" s="6"/>
      <c r="K563" s="65"/>
      <c r="L563" s="10"/>
    </row>
    <row r="564" spans="1:12" ht="78.75" hidden="1" outlineLevel="6">
      <c r="A564" s="39" t="s">
        <v>335</v>
      </c>
      <c r="B564" s="21" t="s">
        <v>135</v>
      </c>
      <c r="C564" s="21" t="s">
        <v>417</v>
      </c>
      <c r="D564" s="21" t="s">
        <v>286</v>
      </c>
      <c r="E564" s="21" t="s">
        <v>353</v>
      </c>
      <c r="F564" s="21"/>
      <c r="G564" s="8"/>
      <c r="H564" s="65">
        <f>H565</f>
        <v>4000</v>
      </c>
      <c r="I564" s="65"/>
      <c r="J564" s="6"/>
      <c r="K564" s="65"/>
      <c r="L564" s="10"/>
    </row>
    <row r="565" spans="1:12" ht="31.5" hidden="1" outlineLevel="6">
      <c r="A565" s="37" t="s">
        <v>346</v>
      </c>
      <c r="B565" s="21" t="s">
        <v>135</v>
      </c>
      <c r="C565" s="21" t="s">
        <v>417</v>
      </c>
      <c r="D565" s="21" t="s">
        <v>286</v>
      </c>
      <c r="E565" s="21" t="s">
        <v>347</v>
      </c>
      <c r="F565" s="21"/>
      <c r="G565" s="8"/>
      <c r="H565" s="65">
        <f>H566</f>
        <v>4000</v>
      </c>
      <c r="I565" s="65"/>
      <c r="J565" s="6"/>
      <c r="K565" s="65"/>
      <c r="L565" s="10"/>
    </row>
    <row r="566" spans="1:12" ht="31.5" hidden="1" outlineLevel="6">
      <c r="A566" s="39" t="s">
        <v>351</v>
      </c>
      <c r="B566" s="21" t="s">
        <v>135</v>
      </c>
      <c r="C566" s="21" t="s">
        <v>417</v>
      </c>
      <c r="D566" s="21" t="s">
        <v>286</v>
      </c>
      <c r="E566" s="21" t="s">
        <v>352</v>
      </c>
      <c r="F566" s="21"/>
      <c r="G566" s="8"/>
      <c r="H566" s="65">
        <v>4000</v>
      </c>
      <c r="I566" s="65"/>
      <c r="J566" s="6"/>
      <c r="K566" s="65"/>
      <c r="L566" s="10"/>
    </row>
    <row r="567" spans="1:12" ht="126" hidden="1" outlineLevel="6">
      <c r="A567" s="39" t="s">
        <v>303</v>
      </c>
      <c r="B567" s="21" t="s">
        <v>135</v>
      </c>
      <c r="C567" s="21" t="s">
        <v>417</v>
      </c>
      <c r="D567" s="21" t="s">
        <v>414</v>
      </c>
      <c r="E567" s="21"/>
      <c r="F567" s="21"/>
      <c r="G567" s="8"/>
      <c r="H567" s="65">
        <f>H568</f>
        <v>1588.7</v>
      </c>
      <c r="I567" s="65"/>
      <c r="J567" s="6"/>
      <c r="K567" s="65"/>
      <c r="L567" s="10"/>
    </row>
    <row r="568" spans="1:12" ht="78.75" hidden="1" outlineLevel="6">
      <c r="A568" s="39" t="s">
        <v>335</v>
      </c>
      <c r="B568" s="21" t="s">
        <v>135</v>
      </c>
      <c r="C568" s="21" t="s">
        <v>417</v>
      </c>
      <c r="D568" s="21" t="s">
        <v>414</v>
      </c>
      <c r="E568" s="21" t="s">
        <v>353</v>
      </c>
      <c r="F568" s="21" t="s">
        <v>353</v>
      </c>
      <c r="G568" s="8"/>
      <c r="H568" s="65">
        <f>H569</f>
        <v>1588.7</v>
      </c>
      <c r="I568" s="65"/>
      <c r="J568" s="6"/>
      <c r="K568" s="65"/>
      <c r="L568" s="10"/>
    </row>
    <row r="569" spans="1:12" ht="31.5" hidden="1" outlineLevel="6">
      <c r="A569" s="37" t="s">
        <v>346</v>
      </c>
      <c r="B569" s="21" t="s">
        <v>135</v>
      </c>
      <c r="C569" s="21" t="s">
        <v>417</v>
      </c>
      <c r="D569" s="21" t="s">
        <v>414</v>
      </c>
      <c r="E569" s="21" t="s">
        <v>347</v>
      </c>
      <c r="F569" s="21"/>
      <c r="G569" s="8"/>
      <c r="H569" s="65">
        <f>H570</f>
        <v>1588.7</v>
      </c>
      <c r="I569" s="65"/>
      <c r="J569" s="6"/>
      <c r="K569" s="65"/>
      <c r="L569" s="10"/>
    </row>
    <row r="570" spans="1:12" ht="31.5" hidden="1" outlineLevel="6">
      <c r="A570" s="39" t="s">
        <v>351</v>
      </c>
      <c r="B570" s="21" t="s">
        <v>135</v>
      </c>
      <c r="C570" s="21" t="s">
        <v>417</v>
      </c>
      <c r="D570" s="21" t="s">
        <v>414</v>
      </c>
      <c r="E570" s="21" t="s">
        <v>352</v>
      </c>
      <c r="F570" s="21" t="s">
        <v>352</v>
      </c>
      <c r="G570" s="8"/>
      <c r="H570" s="65">
        <v>1588.7</v>
      </c>
      <c r="I570" s="65"/>
      <c r="J570" s="6"/>
      <c r="K570" s="65"/>
      <c r="L570" s="10"/>
    </row>
    <row r="571" spans="1:12" ht="31.5" outlineLevel="6">
      <c r="A571" s="37" t="s">
        <v>17</v>
      </c>
      <c r="B571" s="1" t="s">
        <v>423</v>
      </c>
      <c r="C571" s="1"/>
      <c r="D571" s="1"/>
      <c r="E571" s="1"/>
      <c r="F571" s="2"/>
      <c r="G571" s="2" t="e">
        <f aca="true" t="shared" si="107" ref="G571:L571">G572+G598</f>
        <v>#REF!</v>
      </c>
      <c r="H571" s="64">
        <f t="shared" si="107"/>
        <v>24711.100000000002</v>
      </c>
      <c r="I571" s="64">
        <f t="shared" si="107"/>
        <v>0</v>
      </c>
      <c r="J571" s="64">
        <f t="shared" si="107"/>
        <v>21366166</v>
      </c>
      <c r="K571" s="64">
        <f t="shared" si="107"/>
        <v>22442.800000000003</v>
      </c>
      <c r="L571" s="4">
        <f t="shared" si="107"/>
        <v>22442.800000000003</v>
      </c>
    </row>
    <row r="572" spans="1:12" ht="15.75" outlineLevel="6">
      <c r="A572" s="37" t="s">
        <v>18</v>
      </c>
      <c r="B572" s="1" t="s">
        <v>423</v>
      </c>
      <c r="C572" s="1" t="s">
        <v>387</v>
      </c>
      <c r="D572" s="1"/>
      <c r="E572" s="1"/>
      <c r="F572" s="2"/>
      <c r="G572" s="2">
        <f aca="true" t="shared" si="108" ref="G572:L572">G573+G587+G592</f>
        <v>0</v>
      </c>
      <c r="H572" s="64">
        <f t="shared" si="108"/>
        <v>18584.600000000002</v>
      </c>
      <c r="I572" s="64">
        <f t="shared" si="108"/>
        <v>0</v>
      </c>
      <c r="J572" s="64">
        <f t="shared" si="108"/>
        <v>18844166</v>
      </c>
      <c r="K572" s="64">
        <f t="shared" si="108"/>
        <v>18584.600000000002</v>
      </c>
      <c r="L572" s="4">
        <f t="shared" si="108"/>
        <v>18584.600000000002</v>
      </c>
    </row>
    <row r="573" spans="1:12" ht="31.5" outlineLevel="6">
      <c r="A573" s="37" t="s">
        <v>19</v>
      </c>
      <c r="B573" s="7" t="s">
        <v>423</v>
      </c>
      <c r="C573" s="7" t="s">
        <v>387</v>
      </c>
      <c r="D573" s="7" t="s">
        <v>145</v>
      </c>
      <c r="E573" s="7"/>
      <c r="F573" s="8"/>
      <c r="G573" s="8">
        <f>G574</f>
        <v>0</v>
      </c>
      <c r="H573" s="65">
        <f>H574</f>
        <v>10793.9</v>
      </c>
      <c r="I573" s="65"/>
      <c r="J573" s="6">
        <v>11054332</v>
      </c>
      <c r="K573" s="65">
        <f>K574</f>
        <v>10793.9</v>
      </c>
      <c r="L573" s="10">
        <f>L574</f>
        <v>10793.9</v>
      </c>
    </row>
    <row r="574" spans="1:12" ht="31.5" outlineLevel="6">
      <c r="A574" s="37" t="s">
        <v>359</v>
      </c>
      <c r="B574" s="7" t="s">
        <v>423</v>
      </c>
      <c r="C574" s="7" t="s">
        <v>387</v>
      </c>
      <c r="D574" s="7" t="s">
        <v>146</v>
      </c>
      <c r="E574" s="7"/>
      <c r="F574" s="8"/>
      <c r="G574" s="8">
        <f>G575+G579+G583</f>
        <v>0</v>
      </c>
      <c r="H574" s="65">
        <f>H575+H579+H583</f>
        <v>10793.9</v>
      </c>
      <c r="I574" s="65"/>
      <c r="J574" s="6">
        <v>11054332</v>
      </c>
      <c r="K574" s="65">
        <f>K575+K579+K583</f>
        <v>10793.9</v>
      </c>
      <c r="L574" s="10">
        <f>L575+L579+L583</f>
        <v>10793.9</v>
      </c>
    </row>
    <row r="575" spans="1:12" ht="63" outlineLevel="6">
      <c r="A575" s="37" t="s">
        <v>20</v>
      </c>
      <c r="B575" s="7" t="s">
        <v>423</v>
      </c>
      <c r="C575" s="7" t="s">
        <v>387</v>
      </c>
      <c r="D575" s="7" t="s">
        <v>147</v>
      </c>
      <c r="E575" s="7"/>
      <c r="F575" s="8"/>
      <c r="G575" s="8">
        <f>G576</f>
        <v>0</v>
      </c>
      <c r="H575" s="65">
        <f>H576</f>
        <v>5321.5</v>
      </c>
      <c r="I575" s="65"/>
      <c r="J575" s="6">
        <v>5172148</v>
      </c>
      <c r="K575" s="65">
        <f aca="true" t="shared" si="109" ref="K575:L577">K576</f>
        <v>5321.5</v>
      </c>
      <c r="L575" s="10">
        <f t="shared" si="109"/>
        <v>5321.5</v>
      </c>
    </row>
    <row r="576" spans="1:12" ht="63" outlineLevel="6">
      <c r="A576" s="37" t="s">
        <v>451</v>
      </c>
      <c r="B576" s="7" t="s">
        <v>423</v>
      </c>
      <c r="C576" s="7" t="s">
        <v>387</v>
      </c>
      <c r="D576" s="7" t="s">
        <v>147</v>
      </c>
      <c r="E576" s="7" t="s">
        <v>353</v>
      </c>
      <c r="F576" s="8"/>
      <c r="G576" s="8">
        <v>0</v>
      </c>
      <c r="H576" s="65">
        <f aca="true" t="shared" si="110" ref="H576:J577">H577</f>
        <v>5321.5</v>
      </c>
      <c r="I576" s="65">
        <f t="shared" si="110"/>
        <v>0</v>
      </c>
      <c r="J576" s="65">
        <f t="shared" si="110"/>
        <v>0</v>
      </c>
      <c r="K576" s="65">
        <f t="shared" si="109"/>
        <v>5321.5</v>
      </c>
      <c r="L576" s="10">
        <f t="shared" si="109"/>
        <v>5321.5</v>
      </c>
    </row>
    <row r="577" spans="1:12" ht="31.5" outlineLevel="6">
      <c r="A577" s="37" t="s">
        <v>346</v>
      </c>
      <c r="B577" s="7" t="s">
        <v>423</v>
      </c>
      <c r="C577" s="7" t="s">
        <v>387</v>
      </c>
      <c r="D577" s="7" t="s">
        <v>147</v>
      </c>
      <c r="E577" s="7" t="s">
        <v>347</v>
      </c>
      <c r="F577" s="8"/>
      <c r="G577" s="8"/>
      <c r="H577" s="65">
        <f t="shared" si="110"/>
        <v>5321.5</v>
      </c>
      <c r="I577" s="65">
        <f t="shared" si="110"/>
        <v>0</v>
      </c>
      <c r="J577" s="65">
        <f t="shared" si="110"/>
        <v>0</v>
      </c>
      <c r="K577" s="65">
        <f t="shared" si="109"/>
        <v>5321.5</v>
      </c>
      <c r="L577" s="10">
        <f t="shared" si="109"/>
        <v>5321.5</v>
      </c>
    </row>
    <row r="578" spans="1:12" ht="94.5" outlineLevel="6">
      <c r="A578" s="37" t="s">
        <v>452</v>
      </c>
      <c r="B578" s="7" t="s">
        <v>423</v>
      </c>
      <c r="C578" s="7" t="s">
        <v>387</v>
      </c>
      <c r="D578" s="7" t="s">
        <v>147</v>
      </c>
      <c r="E578" s="7" t="s">
        <v>302</v>
      </c>
      <c r="F578" s="8"/>
      <c r="G578" s="8"/>
      <c r="H578" s="65">
        <v>5321.5</v>
      </c>
      <c r="I578" s="65"/>
      <c r="J578" s="6"/>
      <c r="K578" s="65">
        <v>5321.5</v>
      </c>
      <c r="L578" s="10">
        <v>5321.5</v>
      </c>
    </row>
    <row r="579" spans="1:12" ht="63" outlineLevel="6">
      <c r="A579" s="37" t="s">
        <v>21</v>
      </c>
      <c r="B579" s="7" t="s">
        <v>423</v>
      </c>
      <c r="C579" s="7" t="s">
        <v>387</v>
      </c>
      <c r="D579" s="7" t="s">
        <v>148</v>
      </c>
      <c r="E579" s="7"/>
      <c r="F579" s="8"/>
      <c r="G579" s="8"/>
      <c r="H579" s="65">
        <f>H580</f>
        <v>4672.4</v>
      </c>
      <c r="I579" s="65" t="e">
        <f aca="true" t="shared" si="111" ref="I579:L581">I580</f>
        <v>#REF!</v>
      </c>
      <c r="J579" s="65" t="e">
        <f t="shared" si="111"/>
        <v>#REF!</v>
      </c>
      <c r="K579" s="65">
        <f t="shared" si="111"/>
        <v>4672.4</v>
      </c>
      <c r="L579" s="10">
        <f t="shared" si="111"/>
        <v>4672.4</v>
      </c>
    </row>
    <row r="580" spans="1:12" ht="63" outlineLevel="6">
      <c r="A580" s="37" t="s">
        <v>451</v>
      </c>
      <c r="B580" s="7" t="s">
        <v>423</v>
      </c>
      <c r="C580" s="7" t="s">
        <v>387</v>
      </c>
      <c r="D580" s="7" t="s">
        <v>148</v>
      </c>
      <c r="E580" s="7" t="s">
        <v>353</v>
      </c>
      <c r="F580" s="8"/>
      <c r="G580" s="8"/>
      <c r="H580" s="65">
        <f>H581</f>
        <v>4672.4</v>
      </c>
      <c r="I580" s="65" t="e">
        <f t="shared" si="111"/>
        <v>#REF!</v>
      </c>
      <c r="J580" s="65" t="e">
        <f t="shared" si="111"/>
        <v>#REF!</v>
      </c>
      <c r="K580" s="65">
        <f t="shared" si="111"/>
        <v>4672.4</v>
      </c>
      <c r="L580" s="10">
        <f t="shared" si="111"/>
        <v>4672.4</v>
      </c>
    </row>
    <row r="581" spans="1:12" ht="31.5" outlineLevel="6">
      <c r="A581" s="37" t="s">
        <v>346</v>
      </c>
      <c r="B581" s="7" t="s">
        <v>423</v>
      </c>
      <c r="C581" s="7" t="s">
        <v>387</v>
      </c>
      <c r="D581" s="7" t="s">
        <v>148</v>
      </c>
      <c r="E581" s="7" t="s">
        <v>347</v>
      </c>
      <c r="F581" s="8"/>
      <c r="G581" s="8"/>
      <c r="H581" s="65">
        <f>H582</f>
        <v>4672.4</v>
      </c>
      <c r="I581" s="65" t="e">
        <f t="shared" si="111"/>
        <v>#REF!</v>
      </c>
      <c r="J581" s="65" t="e">
        <f t="shared" si="111"/>
        <v>#REF!</v>
      </c>
      <c r="K581" s="65">
        <f t="shared" si="111"/>
        <v>4672.4</v>
      </c>
      <c r="L581" s="10">
        <f t="shared" si="111"/>
        <v>4672.4</v>
      </c>
    </row>
    <row r="582" spans="1:12" ht="94.5" outlineLevel="6">
      <c r="A582" s="37" t="s">
        <v>452</v>
      </c>
      <c r="B582" s="7" t="s">
        <v>423</v>
      </c>
      <c r="C582" s="7" t="s">
        <v>387</v>
      </c>
      <c r="D582" s="7" t="s">
        <v>148</v>
      </c>
      <c r="E582" s="7" t="s">
        <v>302</v>
      </c>
      <c r="F582" s="8"/>
      <c r="G582" s="8"/>
      <c r="H582" s="65">
        <v>4672.4</v>
      </c>
      <c r="I582" s="65" t="e">
        <f>#REF!</f>
        <v>#REF!</v>
      </c>
      <c r="J582" s="65" t="e">
        <f>#REF!</f>
        <v>#REF!</v>
      </c>
      <c r="K582" s="65">
        <v>4672.4</v>
      </c>
      <c r="L582" s="10">
        <v>4672.4</v>
      </c>
    </row>
    <row r="583" spans="1:12" ht="78.75" outlineLevel="6">
      <c r="A583" s="37" t="s">
        <v>149</v>
      </c>
      <c r="B583" s="7" t="s">
        <v>423</v>
      </c>
      <c r="C583" s="7" t="s">
        <v>387</v>
      </c>
      <c r="D583" s="7" t="s">
        <v>150</v>
      </c>
      <c r="E583" s="7"/>
      <c r="F583" s="8"/>
      <c r="G583" s="8"/>
      <c r="H583" s="65">
        <f>H584</f>
        <v>800</v>
      </c>
      <c r="I583" s="65"/>
      <c r="J583" s="6">
        <v>1209756</v>
      </c>
      <c r="K583" s="65">
        <f aca="true" t="shared" si="112" ref="K583:L585">K584</f>
        <v>800</v>
      </c>
      <c r="L583" s="10">
        <f t="shared" si="112"/>
        <v>800</v>
      </c>
    </row>
    <row r="584" spans="1:12" ht="63" outlineLevel="6">
      <c r="A584" s="37" t="s">
        <v>451</v>
      </c>
      <c r="B584" s="7" t="s">
        <v>423</v>
      </c>
      <c r="C584" s="7" t="s">
        <v>387</v>
      </c>
      <c r="D584" s="7" t="s">
        <v>150</v>
      </c>
      <c r="E584" s="7" t="s">
        <v>353</v>
      </c>
      <c r="F584" s="8"/>
      <c r="G584" s="8"/>
      <c r="H584" s="65">
        <f>H585</f>
        <v>800</v>
      </c>
      <c r="I584" s="65">
        <f>I585</f>
        <v>0</v>
      </c>
      <c r="J584" s="65">
        <f>J585</f>
        <v>0</v>
      </c>
      <c r="K584" s="65">
        <f t="shared" si="112"/>
        <v>800</v>
      </c>
      <c r="L584" s="10">
        <f t="shared" si="112"/>
        <v>800</v>
      </c>
    </row>
    <row r="585" spans="1:12" ht="31.5" outlineLevel="6">
      <c r="A585" s="37" t="s">
        <v>346</v>
      </c>
      <c r="B585" s="7" t="s">
        <v>423</v>
      </c>
      <c r="C585" s="7" t="s">
        <v>387</v>
      </c>
      <c r="D585" s="7" t="s">
        <v>150</v>
      </c>
      <c r="E585" s="7" t="s">
        <v>347</v>
      </c>
      <c r="F585" s="8"/>
      <c r="G585" s="8"/>
      <c r="H585" s="65">
        <f>H586</f>
        <v>800</v>
      </c>
      <c r="I585" s="65">
        <f>I586</f>
        <v>0</v>
      </c>
      <c r="J585" s="65">
        <f>J586</f>
        <v>0</v>
      </c>
      <c r="K585" s="65">
        <f t="shared" si="112"/>
        <v>800</v>
      </c>
      <c r="L585" s="10">
        <f t="shared" si="112"/>
        <v>800</v>
      </c>
    </row>
    <row r="586" spans="1:12" ht="94.5" outlineLevel="6">
      <c r="A586" s="37" t="s">
        <v>452</v>
      </c>
      <c r="B586" s="7" t="s">
        <v>423</v>
      </c>
      <c r="C586" s="7" t="s">
        <v>387</v>
      </c>
      <c r="D586" s="7" t="s">
        <v>150</v>
      </c>
      <c r="E586" s="7" t="s">
        <v>302</v>
      </c>
      <c r="F586" s="8"/>
      <c r="G586" s="8"/>
      <c r="H586" s="65">
        <v>800</v>
      </c>
      <c r="I586" s="65"/>
      <c r="J586" s="6"/>
      <c r="K586" s="65">
        <v>800</v>
      </c>
      <c r="L586" s="10">
        <v>800</v>
      </c>
    </row>
    <row r="587" spans="1:12" ht="15.75" outlineLevel="6">
      <c r="A587" s="37" t="s">
        <v>22</v>
      </c>
      <c r="B587" s="7" t="s">
        <v>423</v>
      </c>
      <c r="C587" s="7" t="s">
        <v>387</v>
      </c>
      <c r="D587" s="7" t="s">
        <v>151</v>
      </c>
      <c r="E587" s="7"/>
      <c r="F587" s="8"/>
      <c r="G587" s="8"/>
      <c r="H587" s="65">
        <f>H588</f>
        <v>7774.8</v>
      </c>
      <c r="I587" s="65"/>
      <c r="J587" s="6">
        <v>7774834</v>
      </c>
      <c r="K587" s="65">
        <f aca="true" t="shared" si="113" ref="K587:L590">K588</f>
        <v>7774.8</v>
      </c>
      <c r="L587" s="10">
        <f t="shared" si="113"/>
        <v>7774.8</v>
      </c>
    </row>
    <row r="588" spans="1:12" ht="31.5" outlineLevel="6">
      <c r="A588" s="37" t="s">
        <v>359</v>
      </c>
      <c r="B588" s="7" t="s">
        <v>423</v>
      </c>
      <c r="C588" s="7" t="s">
        <v>387</v>
      </c>
      <c r="D588" s="7" t="s">
        <v>152</v>
      </c>
      <c r="E588" s="7"/>
      <c r="F588" s="8"/>
      <c r="G588" s="8"/>
      <c r="H588" s="65">
        <f>H589</f>
        <v>7774.8</v>
      </c>
      <c r="I588" s="65"/>
      <c r="J588" s="6">
        <v>7774834</v>
      </c>
      <c r="K588" s="65">
        <f t="shared" si="113"/>
        <v>7774.8</v>
      </c>
      <c r="L588" s="10">
        <f t="shared" si="113"/>
        <v>7774.8</v>
      </c>
    </row>
    <row r="589" spans="1:12" ht="63" outlineLevel="6">
      <c r="A589" s="37" t="s">
        <v>451</v>
      </c>
      <c r="B589" s="7" t="s">
        <v>423</v>
      </c>
      <c r="C589" s="7" t="s">
        <v>387</v>
      </c>
      <c r="D589" s="7" t="s">
        <v>152</v>
      </c>
      <c r="E589" s="7" t="s">
        <v>353</v>
      </c>
      <c r="F589" s="8"/>
      <c r="G589" s="8"/>
      <c r="H589" s="65">
        <f>H590</f>
        <v>7774.8</v>
      </c>
      <c r="I589" s="65">
        <f>I590</f>
        <v>0</v>
      </c>
      <c r="J589" s="65">
        <f>J590</f>
        <v>0</v>
      </c>
      <c r="K589" s="65">
        <f t="shared" si="113"/>
        <v>7774.8</v>
      </c>
      <c r="L589" s="10">
        <f t="shared" si="113"/>
        <v>7774.8</v>
      </c>
    </row>
    <row r="590" spans="1:12" ht="31.5" outlineLevel="6">
      <c r="A590" s="37" t="s">
        <v>346</v>
      </c>
      <c r="B590" s="7" t="s">
        <v>423</v>
      </c>
      <c r="C590" s="7" t="s">
        <v>387</v>
      </c>
      <c r="D590" s="7" t="s">
        <v>152</v>
      </c>
      <c r="E590" s="7" t="s">
        <v>347</v>
      </c>
      <c r="F590" s="8"/>
      <c r="G590" s="8"/>
      <c r="H590" s="65">
        <f>H591</f>
        <v>7774.8</v>
      </c>
      <c r="I590" s="65">
        <f>I591</f>
        <v>0</v>
      </c>
      <c r="J590" s="65">
        <f>J591</f>
        <v>0</v>
      </c>
      <c r="K590" s="65">
        <f t="shared" si="113"/>
        <v>7774.8</v>
      </c>
      <c r="L590" s="10">
        <f t="shared" si="113"/>
        <v>7774.8</v>
      </c>
    </row>
    <row r="591" spans="1:12" ht="94.5" outlineLevel="6">
      <c r="A591" s="37" t="s">
        <v>452</v>
      </c>
      <c r="B591" s="7" t="s">
        <v>423</v>
      </c>
      <c r="C591" s="7" t="s">
        <v>387</v>
      </c>
      <c r="D591" s="7" t="s">
        <v>152</v>
      </c>
      <c r="E591" s="7" t="s">
        <v>302</v>
      </c>
      <c r="F591" s="8"/>
      <c r="G591" s="8"/>
      <c r="H591" s="65">
        <v>7774.8</v>
      </c>
      <c r="I591" s="65"/>
      <c r="J591" s="6"/>
      <c r="K591" s="65">
        <v>7774.8</v>
      </c>
      <c r="L591" s="10">
        <v>7774.8</v>
      </c>
    </row>
    <row r="592" spans="1:12" ht="94.5" outlineLevel="6">
      <c r="A592" s="37" t="s">
        <v>471</v>
      </c>
      <c r="B592" s="7" t="s">
        <v>423</v>
      </c>
      <c r="C592" s="7" t="s">
        <v>387</v>
      </c>
      <c r="D592" s="7" t="s">
        <v>408</v>
      </c>
      <c r="E592" s="7"/>
      <c r="F592" s="8"/>
      <c r="G592" s="8"/>
      <c r="H592" s="65">
        <f>H593</f>
        <v>15.9</v>
      </c>
      <c r="I592" s="65"/>
      <c r="J592" s="6">
        <v>15000</v>
      </c>
      <c r="K592" s="65">
        <f>K593</f>
        <v>15.9</v>
      </c>
      <c r="L592" s="10">
        <f>L593</f>
        <v>15.9</v>
      </c>
    </row>
    <row r="593" spans="1:12" ht="78.75" outlineLevel="6">
      <c r="A593" s="37" t="s">
        <v>472</v>
      </c>
      <c r="B593" s="7" t="s">
        <v>423</v>
      </c>
      <c r="C593" s="7" t="s">
        <v>387</v>
      </c>
      <c r="D593" s="7" t="s">
        <v>409</v>
      </c>
      <c r="E593" s="7"/>
      <c r="F593" s="8"/>
      <c r="G593" s="8"/>
      <c r="H593" s="65">
        <f>H594</f>
        <v>15.9</v>
      </c>
      <c r="I593" s="65"/>
      <c r="J593" s="6">
        <v>15000</v>
      </c>
      <c r="K593" s="65">
        <f>K594</f>
        <v>15.9</v>
      </c>
      <c r="L593" s="10">
        <f>L594</f>
        <v>15.9</v>
      </c>
    </row>
    <row r="594" spans="1:12" ht="126" outlineLevel="6">
      <c r="A594" s="37" t="s">
        <v>360</v>
      </c>
      <c r="B594" s="7" t="s">
        <v>423</v>
      </c>
      <c r="C594" s="7" t="s">
        <v>387</v>
      </c>
      <c r="D594" s="7" t="s">
        <v>153</v>
      </c>
      <c r="E594" s="7"/>
      <c r="F594" s="8"/>
      <c r="G594" s="8"/>
      <c r="H594" s="65">
        <f>H597</f>
        <v>15.9</v>
      </c>
      <c r="I594" s="65"/>
      <c r="J594" s="6">
        <v>15000</v>
      </c>
      <c r="K594" s="65">
        <f>K597</f>
        <v>15.9</v>
      </c>
      <c r="L594" s="10">
        <f>L597</f>
        <v>15.9</v>
      </c>
    </row>
    <row r="595" spans="1:12" ht="31.5" outlineLevel="6">
      <c r="A595" s="37" t="s">
        <v>389</v>
      </c>
      <c r="B595" s="7" t="s">
        <v>423</v>
      </c>
      <c r="C595" s="7" t="s">
        <v>387</v>
      </c>
      <c r="D595" s="7" t="s">
        <v>153</v>
      </c>
      <c r="E595" s="7" t="s">
        <v>375</v>
      </c>
      <c r="F595" s="8"/>
      <c r="G595" s="8"/>
      <c r="H595" s="65">
        <f aca="true" t="shared" si="114" ref="H595:L596">H596</f>
        <v>15.9</v>
      </c>
      <c r="I595" s="65">
        <f t="shared" si="114"/>
        <v>0</v>
      </c>
      <c r="J595" s="65">
        <f t="shared" si="114"/>
        <v>0</v>
      </c>
      <c r="K595" s="65">
        <f t="shared" si="114"/>
        <v>15.9</v>
      </c>
      <c r="L595" s="10">
        <f t="shared" si="114"/>
        <v>15.9</v>
      </c>
    </row>
    <row r="596" spans="1:12" ht="63" outlineLevel="6">
      <c r="A596" s="37" t="s">
        <v>348</v>
      </c>
      <c r="B596" s="7" t="s">
        <v>423</v>
      </c>
      <c r="C596" s="7" t="s">
        <v>387</v>
      </c>
      <c r="D596" s="7" t="s">
        <v>153</v>
      </c>
      <c r="E596" s="7" t="s">
        <v>345</v>
      </c>
      <c r="F596" s="8"/>
      <c r="G596" s="8"/>
      <c r="H596" s="65">
        <f t="shared" si="114"/>
        <v>15.9</v>
      </c>
      <c r="I596" s="65">
        <f t="shared" si="114"/>
        <v>0</v>
      </c>
      <c r="J596" s="65">
        <f t="shared" si="114"/>
        <v>0</v>
      </c>
      <c r="K596" s="65">
        <f t="shared" si="114"/>
        <v>15.9</v>
      </c>
      <c r="L596" s="10">
        <f t="shared" si="114"/>
        <v>15.9</v>
      </c>
    </row>
    <row r="597" spans="1:12" ht="63" outlineLevel="6">
      <c r="A597" s="37" t="s">
        <v>376</v>
      </c>
      <c r="B597" s="7" t="s">
        <v>423</v>
      </c>
      <c r="C597" s="7" t="s">
        <v>387</v>
      </c>
      <c r="D597" s="7" t="s">
        <v>153</v>
      </c>
      <c r="E597" s="7" t="s">
        <v>365</v>
      </c>
      <c r="F597" s="8"/>
      <c r="G597" s="8"/>
      <c r="H597" s="65">
        <v>15.9</v>
      </c>
      <c r="I597" s="65"/>
      <c r="J597" s="6"/>
      <c r="K597" s="65">
        <v>15.9</v>
      </c>
      <c r="L597" s="10">
        <v>15.9</v>
      </c>
    </row>
    <row r="598" spans="1:12" ht="31.5" outlineLevel="6">
      <c r="A598" s="37" t="s">
        <v>357</v>
      </c>
      <c r="B598" s="1" t="s">
        <v>423</v>
      </c>
      <c r="C598" s="1" t="s">
        <v>396</v>
      </c>
      <c r="D598" s="1" t="s">
        <v>385</v>
      </c>
      <c r="E598" s="1"/>
      <c r="F598" s="2"/>
      <c r="G598" s="2" t="e">
        <f>G599+G604+#REF!</f>
        <v>#REF!</v>
      </c>
      <c r="H598" s="64">
        <f>H599+H604</f>
        <v>6126.5</v>
      </c>
      <c r="I598" s="64">
        <f>I599+I604</f>
        <v>0</v>
      </c>
      <c r="J598" s="64">
        <f>J599+J604</f>
        <v>2522000</v>
      </c>
      <c r="K598" s="64">
        <f>K599+K604</f>
        <v>3858.2</v>
      </c>
      <c r="L598" s="4">
        <f>L599+L604</f>
        <v>3858.2</v>
      </c>
    </row>
    <row r="599" spans="1:12" ht="126" outlineLevel="6">
      <c r="A599" s="37" t="s">
        <v>358</v>
      </c>
      <c r="B599" s="7" t="s">
        <v>423</v>
      </c>
      <c r="C599" s="7" t="s">
        <v>396</v>
      </c>
      <c r="D599" s="7" t="s">
        <v>154</v>
      </c>
      <c r="E599" s="7"/>
      <c r="F599" s="8"/>
      <c r="G599" s="8"/>
      <c r="H599" s="65">
        <f>H600</f>
        <v>1858.2</v>
      </c>
      <c r="I599" s="65"/>
      <c r="J599" s="6">
        <v>1907000</v>
      </c>
      <c r="K599" s="65">
        <f aca="true" t="shared" si="115" ref="K599:L601">K600</f>
        <v>1858.2</v>
      </c>
      <c r="L599" s="10">
        <f t="shared" si="115"/>
        <v>1858.2</v>
      </c>
    </row>
    <row r="600" spans="1:12" ht="31.5" outlineLevel="6">
      <c r="A600" s="37" t="s">
        <v>359</v>
      </c>
      <c r="B600" s="7" t="s">
        <v>423</v>
      </c>
      <c r="C600" s="7" t="s">
        <v>396</v>
      </c>
      <c r="D600" s="7" t="s">
        <v>155</v>
      </c>
      <c r="E600" s="7"/>
      <c r="F600" s="8"/>
      <c r="G600" s="8"/>
      <c r="H600" s="65">
        <f>H601</f>
        <v>1858.2</v>
      </c>
      <c r="I600" s="65"/>
      <c r="J600" s="6">
        <v>1907000</v>
      </c>
      <c r="K600" s="65">
        <f t="shared" si="115"/>
        <v>1858.2</v>
      </c>
      <c r="L600" s="10">
        <f t="shared" si="115"/>
        <v>1858.2</v>
      </c>
    </row>
    <row r="601" spans="1:12" ht="63" outlineLevel="6">
      <c r="A601" s="37" t="s">
        <v>451</v>
      </c>
      <c r="B601" s="7" t="s">
        <v>423</v>
      </c>
      <c r="C601" s="7" t="s">
        <v>396</v>
      </c>
      <c r="D601" s="7" t="s">
        <v>155</v>
      </c>
      <c r="E601" s="7" t="s">
        <v>353</v>
      </c>
      <c r="F601" s="8"/>
      <c r="G601" s="8"/>
      <c r="H601" s="65">
        <f>H602</f>
        <v>1858.2</v>
      </c>
      <c r="I601" s="65">
        <f>I602</f>
        <v>0</v>
      </c>
      <c r="J601" s="65">
        <f>J602</f>
        <v>0</v>
      </c>
      <c r="K601" s="65">
        <f t="shared" si="115"/>
        <v>1858.2</v>
      </c>
      <c r="L601" s="10">
        <f t="shared" si="115"/>
        <v>1858.2</v>
      </c>
    </row>
    <row r="602" spans="1:12" ht="31.5" outlineLevel="6">
      <c r="A602" s="37" t="s">
        <v>346</v>
      </c>
      <c r="B602" s="7" t="s">
        <v>423</v>
      </c>
      <c r="C602" s="7" t="s">
        <v>396</v>
      </c>
      <c r="D602" s="7" t="s">
        <v>155</v>
      </c>
      <c r="E602" s="7" t="s">
        <v>347</v>
      </c>
      <c r="F602" s="8"/>
      <c r="G602" s="8"/>
      <c r="H602" s="65">
        <f>H603</f>
        <v>1858.2</v>
      </c>
      <c r="I602" s="65">
        <f>I603</f>
        <v>0</v>
      </c>
      <c r="J602" s="65">
        <f>J603</f>
        <v>0</v>
      </c>
      <c r="K602" s="65">
        <f>K603</f>
        <v>1858.2</v>
      </c>
      <c r="L602" s="10">
        <f>L603</f>
        <v>1858.2</v>
      </c>
    </row>
    <row r="603" spans="1:12" ht="94.5" outlineLevel="6">
      <c r="A603" s="37" t="s">
        <v>452</v>
      </c>
      <c r="B603" s="7" t="s">
        <v>423</v>
      </c>
      <c r="C603" s="7" t="s">
        <v>396</v>
      </c>
      <c r="D603" s="7" t="s">
        <v>155</v>
      </c>
      <c r="E603" s="7" t="s">
        <v>302</v>
      </c>
      <c r="F603" s="8"/>
      <c r="G603" s="8"/>
      <c r="H603" s="65">
        <v>1858.2</v>
      </c>
      <c r="I603" s="65"/>
      <c r="J603" s="6"/>
      <c r="K603" s="65">
        <v>1858.2</v>
      </c>
      <c r="L603" s="10">
        <v>1858.2</v>
      </c>
    </row>
    <row r="604" spans="1:12" ht="31.5" outlineLevel="6">
      <c r="A604" s="37" t="s">
        <v>371</v>
      </c>
      <c r="B604" s="7" t="s">
        <v>423</v>
      </c>
      <c r="C604" s="7" t="s">
        <v>396</v>
      </c>
      <c r="D604" s="7" t="s">
        <v>412</v>
      </c>
      <c r="E604" s="7"/>
      <c r="F604" s="8"/>
      <c r="G604" s="8">
        <f>G605+G608</f>
        <v>593.315</v>
      </c>
      <c r="H604" s="65">
        <f>H605+H608+H615</f>
        <v>4268.3</v>
      </c>
      <c r="I604" s="65">
        <f>I605+I608+I615</f>
        <v>0</v>
      </c>
      <c r="J604" s="65">
        <f>J605+J608+J615</f>
        <v>615000</v>
      </c>
      <c r="K604" s="65">
        <f>K605+K608+K615</f>
        <v>2000</v>
      </c>
      <c r="L604" s="10">
        <f>L605+L608+L615</f>
        <v>2000</v>
      </c>
    </row>
    <row r="605" spans="1:12" ht="63" hidden="1" outlineLevel="6">
      <c r="A605" s="37" t="s">
        <v>440</v>
      </c>
      <c r="B605" s="7" t="s">
        <v>423</v>
      </c>
      <c r="C605" s="7" t="s">
        <v>396</v>
      </c>
      <c r="D605" s="7" t="s">
        <v>441</v>
      </c>
      <c r="E605" s="7"/>
      <c r="F605" s="8"/>
      <c r="G605" s="8"/>
      <c r="H605" s="65">
        <f>H606</f>
        <v>0</v>
      </c>
      <c r="I605" s="65"/>
      <c r="J605" s="6">
        <v>615000</v>
      </c>
      <c r="K605" s="65">
        <f>K606</f>
        <v>0</v>
      </c>
      <c r="L605" s="10">
        <f>L606</f>
        <v>0</v>
      </c>
    </row>
    <row r="606" spans="1:12" ht="47.25" hidden="1" outlineLevel="6">
      <c r="A606" s="37" t="s">
        <v>192</v>
      </c>
      <c r="B606" s="7" t="s">
        <v>423</v>
      </c>
      <c r="C606" s="7" t="s">
        <v>396</v>
      </c>
      <c r="D606" s="7" t="s">
        <v>441</v>
      </c>
      <c r="E606" s="7" t="s">
        <v>201</v>
      </c>
      <c r="F606" s="8"/>
      <c r="G606" s="8"/>
      <c r="H606" s="65">
        <v>0</v>
      </c>
      <c r="I606" s="65"/>
      <c r="J606" s="6">
        <v>615000</v>
      </c>
      <c r="K606" s="65">
        <v>0</v>
      </c>
      <c r="L606" s="10">
        <v>0</v>
      </c>
    </row>
    <row r="607" spans="1:12" ht="47.25" hidden="1" outlineLevel="6">
      <c r="A607" s="37" t="s">
        <v>377</v>
      </c>
      <c r="B607" s="7"/>
      <c r="C607" s="7"/>
      <c r="D607" s="7"/>
      <c r="E607" s="7" t="s">
        <v>202</v>
      </c>
      <c r="F607" s="8"/>
      <c r="G607" s="8"/>
      <c r="H607" s="65"/>
      <c r="I607" s="65"/>
      <c r="J607" s="6"/>
      <c r="K607" s="65"/>
      <c r="L607" s="10"/>
    </row>
    <row r="608" spans="1:12" ht="78.75" outlineLevel="6">
      <c r="A608" s="37" t="s">
        <v>23</v>
      </c>
      <c r="B608" s="7" t="s">
        <v>423</v>
      </c>
      <c r="C608" s="7" t="s">
        <v>396</v>
      </c>
      <c r="D608" s="7" t="s">
        <v>157</v>
      </c>
      <c r="E608" s="7"/>
      <c r="F608" s="8"/>
      <c r="G608" s="8">
        <f>G610</f>
        <v>593.315</v>
      </c>
      <c r="H608" s="65">
        <f>H609+H612</f>
        <v>3357</v>
      </c>
      <c r="I608" s="65">
        <f>I609+I612</f>
        <v>0</v>
      </c>
      <c r="J608" s="65">
        <f>J609+J612</f>
        <v>0</v>
      </c>
      <c r="K608" s="65">
        <f>K609+K612</f>
        <v>2000</v>
      </c>
      <c r="L608" s="10">
        <f>L609+L612</f>
        <v>2000</v>
      </c>
    </row>
    <row r="609" spans="1:12" ht="31.5" outlineLevel="6">
      <c r="A609" s="37" t="s">
        <v>259</v>
      </c>
      <c r="B609" s="7" t="s">
        <v>423</v>
      </c>
      <c r="C609" s="7" t="s">
        <v>396</v>
      </c>
      <c r="D609" s="7" t="s">
        <v>157</v>
      </c>
      <c r="E609" s="7" t="s">
        <v>315</v>
      </c>
      <c r="F609" s="8"/>
      <c r="G609" s="8"/>
      <c r="H609" s="65">
        <f aca="true" t="shared" si="116" ref="H609:L610">H610</f>
        <v>2000</v>
      </c>
      <c r="I609" s="65">
        <f t="shared" si="116"/>
        <v>0</v>
      </c>
      <c r="J609" s="65">
        <f t="shared" si="116"/>
        <v>0</v>
      </c>
      <c r="K609" s="65">
        <f t="shared" si="116"/>
        <v>2000</v>
      </c>
      <c r="L609" s="10">
        <f t="shared" si="116"/>
        <v>2000</v>
      </c>
    </row>
    <row r="610" spans="1:12" ht="31.5" outlineLevel="6">
      <c r="A610" s="37" t="s">
        <v>260</v>
      </c>
      <c r="B610" s="7" t="s">
        <v>423</v>
      </c>
      <c r="C610" s="7" t="s">
        <v>396</v>
      </c>
      <c r="D610" s="7" t="s">
        <v>157</v>
      </c>
      <c r="E610" s="7" t="s">
        <v>201</v>
      </c>
      <c r="F610" s="8"/>
      <c r="G610" s="8">
        <v>593.315</v>
      </c>
      <c r="H610" s="65">
        <f t="shared" si="116"/>
        <v>2000</v>
      </c>
      <c r="I610" s="65">
        <f t="shared" si="116"/>
        <v>0</v>
      </c>
      <c r="J610" s="65">
        <f t="shared" si="116"/>
        <v>0</v>
      </c>
      <c r="K610" s="65">
        <f t="shared" si="116"/>
        <v>2000</v>
      </c>
      <c r="L610" s="10">
        <f t="shared" si="116"/>
        <v>2000</v>
      </c>
    </row>
    <row r="611" spans="1:12" ht="31.5" outlineLevel="6">
      <c r="A611" s="37" t="s">
        <v>261</v>
      </c>
      <c r="B611" s="7" t="s">
        <v>423</v>
      </c>
      <c r="C611" s="7" t="s">
        <v>396</v>
      </c>
      <c r="D611" s="7" t="s">
        <v>157</v>
      </c>
      <c r="E611" s="7" t="s">
        <v>202</v>
      </c>
      <c r="F611" s="8"/>
      <c r="G611" s="8"/>
      <c r="H611" s="65">
        <v>2000</v>
      </c>
      <c r="I611" s="65"/>
      <c r="J611" s="6"/>
      <c r="K611" s="65">
        <v>2000</v>
      </c>
      <c r="L611" s="10">
        <v>2000</v>
      </c>
    </row>
    <row r="612" spans="1:12" ht="63" hidden="1" outlineLevel="6">
      <c r="A612" s="37" t="s">
        <v>451</v>
      </c>
      <c r="B612" s="7" t="s">
        <v>423</v>
      </c>
      <c r="C612" s="7" t="s">
        <v>396</v>
      </c>
      <c r="D612" s="7" t="s">
        <v>157</v>
      </c>
      <c r="E612" s="7" t="s">
        <v>353</v>
      </c>
      <c r="F612" s="8"/>
      <c r="G612" s="8"/>
      <c r="H612" s="65">
        <f>H613</f>
        <v>1357</v>
      </c>
      <c r="I612" s="65"/>
      <c r="J612" s="6"/>
      <c r="K612" s="65"/>
      <c r="L612" s="10"/>
    </row>
    <row r="613" spans="1:12" ht="31.5" hidden="1" outlineLevel="6">
      <c r="A613" s="37" t="s">
        <v>346</v>
      </c>
      <c r="B613" s="7" t="s">
        <v>423</v>
      </c>
      <c r="C613" s="7" t="s">
        <v>396</v>
      </c>
      <c r="D613" s="7" t="s">
        <v>157</v>
      </c>
      <c r="E613" s="7" t="s">
        <v>347</v>
      </c>
      <c r="F613" s="8"/>
      <c r="G613" s="8"/>
      <c r="H613" s="65">
        <f>H614</f>
        <v>1357</v>
      </c>
      <c r="I613" s="65"/>
      <c r="J613" s="6"/>
      <c r="K613" s="65"/>
      <c r="L613" s="10"/>
    </row>
    <row r="614" spans="1:12" ht="31.5" hidden="1" outlineLevel="6">
      <c r="A614" s="37" t="s">
        <v>351</v>
      </c>
      <c r="B614" s="7" t="s">
        <v>423</v>
      </c>
      <c r="C614" s="7" t="s">
        <v>396</v>
      </c>
      <c r="D614" s="7" t="s">
        <v>157</v>
      </c>
      <c r="E614" s="7" t="s">
        <v>352</v>
      </c>
      <c r="F614" s="8"/>
      <c r="G614" s="8"/>
      <c r="H614" s="65">
        <v>1357</v>
      </c>
      <c r="I614" s="65"/>
      <c r="J614" s="6"/>
      <c r="K614" s="65"/>
      <c r="L614" s="10"/>
    </row>
    <row r="615" spans="1:12" ht="126" hidden="1" outlineLevel="6">
      <c r="A615" s="37" t="s">
        <v>303</v>
      </c>
      <c r="B615" s="7" t="s">
        <v>423</v>
      </c>
      <c r="C615" s="7" t="s">
        <v>396</v>
      </c>
      <c r="D615" s="7" t="s">
        <v>414</v>
      </c>
      <c r="E615" s="7"/>
      <c r="F615" s="8"/>
      <c r="G615" s="8"/>
      <c r="H615" s="65">
        <f>H616</f>
        <v>911.3</v>
      </c>
      <c r="I615" s="65"/>
      <c r="J615" s="6"/>
      <c r="K615" s="65"/>
      <c r="L615" s="10"/>
    </row>
    <row r="616" spans="1:12" ht="63" hidden="1" outlineLevel="6">
      <c r="A616" s="37" t="s">
        <v>451</v>
      </c>
      <c r="B616" s="7" t="s">
        <v>423</v>
      </c>
      <c r="C616" s="7" t="s">
        <v>396</v>
      </c>
      <c r="D616" s="7" t="s">
        <v>414</v>
      </c>
      <c r="E616" s="7" t="s">
        <v>353</v>
      </c>
      <c r="F616" s="8"/>
      <c r="G616" s="8"/>
      <c r="H616" s="65">
        <f>H617</f>
        <v>911.3</v>
      </c>
      <c r="I616" s="65"/>
      <c r="J616" s="6"/>
      <c r="K616" s="65"/>
      <c r="L616" s="10"/>
    </row>
    <row r="617" spans="1:12" ht="31.5" hidden="1" outlineLevel="6">
      <c r="A617" s="37" t="s">
        <v>346</v>
      </c>
      <c r="B617" s="7" t="s">
        <v>423</v>
      </c>
      <c r="C617" s="7" t="s">
        <v>396</v>
      </c>
      <c r="D617" s="7" t="s">
        <v>414</v>
      </c>
      <c r="E617" s="7" t="s">
        <v>347</v>
      </c>
      <c r="F617" s="8"/>
      <c r="G617" s="8"/>
      <c r="H617" s="65">
        <f>H618</f>
        <v>911.3</v>
      </c>
      <c r="I617" s="65"/>
      <c r="J617" s="6"/>
      <c r="K617" s="65"/>
      <c r="L617" s="10"/>
    </row>
    <row r="618" spans="1:12" ht="31.5" hidden="1" outlineLevel="6">
      <c r="A618" s="37" t="s">
        <v>351</v>
      </c>
      <c r="B618" s="7" t="s">
        <v>423</v>
      </c>
      <c r="C618" s="7" t="s">
        <v>396</v>
      </c>
      <c r="D618" s="7" t="s">
        <v>414</v>
      </c>
      <c r="E618" s="7" t="s">
        <v>352</v>
      </c>
      <c r="F618" s="8"/>
      <c r="G618" s="8"/>
      <c r="H618" s="65">
        <v>911.3</v>
      </c>
      <c r="I618" s="65"/>
      <c r="J618" s="6"/>
      <c r="K618" s="65"/>
      <c r="L618" s="10"/>
    </row>
    <row r="619" spans="1:12" ht="15.75" outlineLevel="1" collapsed="1">
      <c r="A619" s="37" t="s">
        <v>24</v>
      </c>
      <c r="B619" s="1" t="s">
        <v>421</v>
      </c>
      <c r="C619" s="1"/>
      <c r="D619" s="1"/>
      <c r="E619" s="1"/>
      <c r="F619" s="2"/>
      <c r="G619" s="2"/>
      <c r="H619" s="64">
        <f>H620+H626+H643+H672</f>
        <v>30254.8</v>
      </c>
      <c r="I619" s="64">
        <f>I620+I626+I643+I672</f>
        <v>0</v>
      </c>
      <c r="J619" s="64">
        <f>J620+J626+J643+J672</f>
        <v>20150898</v>
      </c>
      <c r="K619" s="64">
        <f>K620+K626+K643+K672</f>
        <v>30092.4</v>
      </c>
      <c r="L619" s="4">
        <f>L620+L626+L643+L672</f>
        <v>31533.9</v>
      </c>
    </row>
    <row r="620" spans="1:12" ht="15.75" outlineLevel="1">
      <c r="A620" s="37" t="s">
        <v>25</v>
      </c>
      <c r="B620" s="1" t="s">
        <v>421</v>
      </c>
      <c r="C620" s="1" t="s">
        <v>387</v>
      </c>
      <c r="D620" s="1"/>
      <c r="E620" s="1"/>
      <c r="F620" s="2"/>
      <c r="G620" s="2">
        <f>G621</f>
        <v>-75</v>
      </c>
      <c r="H620" s="64">
        <f>H621</f>
        <v>2857.2</v>
      </c>
      <c r="I620" s="64"/>
      <c r="J620" s="6">
        <v>2681998</v>
      </c>
      <c r="K620" s="64">
        <f>K621</f>
        <v>3159.8</v>
      </c>
      <c r="L620" s="4">
        <f>L621</f>
        <v>3494.3</v>
      </c>
    </row>
    <row r="621" spans="1:12" ht="47.25" outlineLevel="1">
      <c r="A621" s="37" t="s">
        <v>26</v>
      </c>
      <c r="B621" s="7" t="s">
        <v>421</v>
      </c>
      <c r="C621" s="7" t="s">
        <v>387</v>
      </c>
      <c r="D621" s="7" t="s">
        <v>168</v>
      </c>
      <c r="E621" s="7"/>
      <c r="F621" s="8"/>
      <c r="G621" s="8">
        <f>G622</f>
        <v>-75</v>
      </c>
      <c r="H621" s="65">
        <f>H622</f>
        <v>2857.2</v>
      </c>
      <c r="I621" s="65"/>
      <c r="J621" s="6">
        <v>2681998</v>
      </c>
      <c r="K621" s="65">
        <f>K622</f>
        <v>3159.8</v>
      </c>
      <c r="L621" s="10">
        <f>L622</f>
        <v>3494.3</v>
      </c>
    </row>
    <row r="622" spans="1:12" ht="78.75" outlineLevel="1">
      <c r="A622" s="37" t="s">
        <v>27</v>
      </c>
      <c r="B622" s="7" t="s">
        <v>421</v>
      </c>
      <c r="C622" s="7" t="s">
        <v>387</v>
      </c>
      <c r="D622" s="7" t="s">
        <v>169</v>
      </c>
      <c r="E622" s="7"/>
      <c r="F622" s="8"/>
      <c r="G622" s="8">
        <f>G625</f>
        <v>-75</v>
      </c>
      <c r="H622" s="65">
        <f>H625</f>
        <v>2857.2</v>
      </c>
      <c r="I622" s="65"/>
      <c r="J622" s="6">
        <v>2681998</v>
      </c>
      <c r="K622" s="65">
        <f>K625</f>
        <v>3159.8</v>
      </c>
      <c r="L622" s="10">
        <f>L625</f>
        <v>3494.3</v>
      </c>
    </row>
    <row r="623" spans="1:12" ht="31.5" outlineLevel="1">
      <c r="A623" s="37" t="s">
        <v>389</v>
      </c>
      <c r="B623" s="7" t="s">
        <v>421</v>
      </c>
      <c r="C623" s="7" t="s">
        <v>387</v>
      </c>
      <c r="D623" s="7" t="s">
        <v>169</v>
      </c>
      <c r="E623" s="7" t="s">
        <v>375</v>
      </c>
      <c r="F623" s="8"/>
      <c r="G623" s="8"/>
      <c r="H623" s="65">
        <f aca="true" t="shared" si="117" ref="H623:L624">H624</f>
        <v>2857.2</v>
      </c>
      <c r="I623" s="65">
        <f t="shared" si="117"/>
        <v>0</v>
      </c>
      <c r="J623" s="65">
        <f t="shared" si="117"/>
        <v>2681998</v>
      </c>
      <c r="K623" s="65">
        <f t="shared" si="117"/>
        <v>3159.8</v>
      </c>
      <c r="L623" s="10">
        <f t="shared" si="117"/>
        <v>3494.3</v>
      </c>
    </row>
    <row r="624" spans="1:12" ht="47.25" outlineLevel="1">
      <c r="A624" s="37" t="s">
        <v>349</v>
      </c>
      <c r="B624" s="7" t="s">
        <v>421</v>
      </c>
      <c r="C624" s="7" t="s">
        <v>387</v>
      </c>
      <c r="D624" s="7" t="s">
        <v>169</v>
      </c>
      <c r="E624" s="7" t="s">
        <v>350</v>
      </c>
      <c r="F624" s="8"/>
      <c r="G624" s="8"/>
      <c r="H624" s="65">
        <f t="shared" si="117"/>
        <v>2857.2</v>
      </c>
      <c r="I624" s="65">
        <f t="shared" si="117"/>
        <v>0</v>
      </c>
      <c r="J624" s="65">
        <f t="shared" si="117"/>
        <v>2681998</v>
      </c>
      <c r="K624" s="65">
        <f t="shared" si="117"/>
        <v>3159.8</v>
      </c>
      <c r="L624" s="10">
        <f t="shared" si="117"/>
        <v>3494.3</v>
      </c>
    </row>
    <row r="625" spans="1:12" ht="47.25" outlineLevel="1">
      <c r="A625" s="37" t="s">
        <v>119</v>
      </c>
      <c r="B625" s="7" t="s">
        <v>421</v>
      </c>
      <c r="C625" s="7" t="s">
        <v>387</v>
      </c>
      <c r="D625" s="7" t="s">
        <v>169</v>
      </c>
      <c r="E625" s="7" t="s">
        <v>379</v>
      </c>
      <c r="F625" s="8"/>
      <c r="G625" s="8">
        <v>-75</v>
      </c>
      <c r="H625" s="65">
        <v>2857.2</v>
      </c>
      <c r="I625" s="65"/>
      <c r="J625" s="6">
        <v>2681998</v>
      </c>
      <c r="K625" s="65">
        <v>3159.8</v>
      </c>
      <c r="L625" s="10">
        <v>3494.3</v>
      </c>
    </row>
    <row r="626" spans="1:12" ht="31.5" outlineLevel="1">
      <c r="A626" s="37" t="s">
        <v>28</v>
      </c>
      <c r="B626" s="1" t="s">
        <v>421</v>
      </c>
      <c r="C626" s="1" t="s">
        <v>391</v>
      </c>
      <c r="D626" s="1"/>
      <c r="E626" s="1"/>
      <c r="F626" s="2" t="e">
        <f>#REF!+F633+F638</f>
        <v>#REF!</v>
      </c>
      <c r="G626" s="2" t="e">
        <f>#REF!+G633+G638</f>
        <v>#REF!</v>
      </c>
      <c r="H626" s="64">
        <f>H627+H633+H638</f>
        <v>2218.8</v>
      </c>
      <c r="I626" s="64">
        <f>I627+I633+I638</f>
        <v>0</v>
      </c>
      <c r="J626" s="64">
        <f>J627+J633+J638</f>
        <v>552600</v>
      </c>
      <c r="K626" s="64">
        <f>K627+K633+K638</f>
        <v>735</v>
      </c>
      <c r="L626" s="4">
        <f>L627+L633+L638</f>
        <v>835</v>
      </c>
    </row>
    <row r="627" spans="1:12" ht="31.5" hidden="1" outlineLevel="1">
      <c r="A627" s="37" t="s">
        <v>448</v>
      </c>
      <c r="B627" s="14" t="s">
        <v>421</v>
      </c>
      <c r="C627" s="14" t="s">
        <v>391</v>
      </c>
      <c r="D627" s="14" t="s">
        <v>449</v>
      </c>
      <c r="E627" s="7"/>
      <c r="F627" s="8"/>
      <c r="G627" s="8"/>
      <c r="H627" s="65">
        <f>H628</f>
        <v>1433.8</v>
      </c>
      <c r="I627" s="65"/>
      <c r="J627" s="6"/>
      <c r="K627" s="65"/>
      <c r="L627" s="10"/>
    </row>
    <row r="628" spans="1:12" ht="47.25" hidden="1" outlineLevel="1">
      <c r="A628" s="38" t="s">
        <v>443</v>
      </c>
      <c r="B628" s="14" t="s">
        <v>421</v>
      </c>
      <c r="C628" s="14" t="s">
        <v>391</v>
      </c>
      <c r="D628" s="14" t="s">
        <v>444</v>
      </c>
      <c r="E628" s="14"/>
      <c r="F628" s="15"/>
      <c r="G628" s="15"/>
      <c r="H628" s="66">
        <f>H629</f>
        <v>1433.8</v>
      </c>
      <c r="I628" s="66">
        <f>I630</f>
        <v>0</v>
      </c>
      <c r="J628" s="66">
        <f>J630</f>
        <v>0</v>
      </c>
      <c r="K628" s="66">
        <f>K630</f>
        <v>0</v>
      </c>
      <c r="L628" s="17">
        <f>L630</f>
        <v>0</v>
      </c>
    </row>
    <row r="629" spans="1:12" ht="63" hidden="1" outlineLevel="1">
      <c r="A629" s="38" t="s">
        <v>445</v>
      </c>
      <c r="B629" s="14" t="s">
        <v>421</v>
      </c>
      <c r="C629" s="14" t="s">
        <v>391</v>
      </c>
      <c r="D629" s="14" t="s">
        <v>446</v>
      </c>
      <c r="E629" s="14"/>
      <c r="F629" s="15"/>
      <c r="G629" s="15"/>
      <c r="H629" s="66">
        <f>H630</f>
        <v>1433.8</v>
      </c>
      <c r="I629" s="66"/>
      <c r="J629" s="19"/>
      <c r="K629" s="66"/>
      <c r="L629" s="17"/>
    </row>
    <row r="630" spans="1:12" ht="31.5" hidden="1" outlineLevel="1">
      <c r="A630" s="38" t="s">
        <v>389</v>
      </c>
      <c r="B630" s="14" t="s">
        <v>421</v>
      </c>
      <c r="C630" s="14" t="s">
        <v>391</v>
      </c>
      <c r="D630" s="14" t="s">
        <v>447</v>
      </c>
      <c r="E630" s="14" t="s">
        <v>375</v>
      </c>
      <c r="F630" s="15"/>
      <c r="G630" s="15"/>
      <c r="H630" s="66">
        <f>H631</f>
        <v>1433.8</v>
      </c>
      <c r="I630" s="66"/>
      <c r="J630" s="19"/>
      <c r="K630" s="66"/>
      <c r="L630" s="17"/>
    </row>
    <row r="631" spans="1:12" ht="63" hidden="1" outlineLevel="1">
      <c r="A631" s="37" t="s">
        <v>348</v>
      </c>
      <c r="B631" s="14" t="s">
        <v>421</v>
      </c>
      <c r="C631" s="14" t="s">
        <v>391</v>
      </c>
      <c r="D631" s="14" t="s">
        <v>344</v>
      </c>
      <c r="E631" s="14" t="s">
        <v>345</v>
      </c>
      <c r="F631" s="15"/>
      <c r="G631" s="15"/>
      <c r="H631" s="66">
        <f>H632</f>
        <v>1433.8</v>
      </c>
      <c r="I631" s="66"/>
      <c r="J631" s="19"/>
      <c r="K631" s="66"/>
      <c r="L631" s="17"/>
    </row>
    <row r="632" spans="1:12" ht="31.5" hidden="1" outlineLevel="1">
      <c r="A632" s="37" t="s">
        <v>249</v>
      </c>
      <c r="B632" s="14" t="s">
        <v>421</v>
      </c>
      <c r="C632" s="14" t="s">
        <v>391</v>
      </c>
      <c r="D632" s="14" t="s">
        <v>446</v>
      </c>
      <c r="E632" s="14" t="s">
        <v>248</v>
      </c>
      <c r="F632" s="15"/>
      <c r="G632" s="15"/>
      <c r="H632" s="66">
        <v>1433.8</v>
      </c>
      <c r="I632" s="66"/>
      <c r="J632" s="19"/>
      <c r="K632" s="66"/>
      <c r="L632" s="17"/>
    </row>
    <row r="633" spans="1:12" ht="15.75" outlineLevel="1">
      <c r="A633" s="37" t="s">
        <v>29</v>
      </c>
      <c r="B633" s="7" t="s">
        <v>421</v>
      </c>
      <c r="C633" s="7" t="s">
        <v>391</v>
      </c>
      <c r="D633" s="7" t="s">
        <v>170</v>
      </c>
      <c r="E633" s="7"/>
      <c r="F633" s="8"/>
      <c r="G633" s="8"/>
      <c r="H633" s="65">
        <f>H634</f>
        <v>135</v>
      </c>
      <c r="I633" s="65"/>
      <c r="J633" s="6">
        <v>152600</v>
      </c>
      <c r="K633" s="65">
        <f>K634</f>
        <v>135</v>
      </c>
      <c r="L633" s="10">
        <f>L634</f>
        <v>135</v>
      </c>
    </row>
    <row r="634" spans="1:12" ht="94.5" outlineLevel="1">
      <c r="A634" s="37" t="s">
        <v>30</v>
      </c>
      <c r="B634" s="7" t="s">
        <v>421</v>
      </c>
      <c r="C634" s="7" t="s">
        <v>391</v>
      </c>
      <c r="D634" s="7" t="s">
        <v>173</v>
      </c>
      <c r="E634" s="7"/>
      <c r="F634" s="8"/>
      <c r="G634" s="8"/>
      <c r="H634" s="65">
        <f>H637</f>
        <v>135</v>
      </c>
      <c r="I634" s="65">
        <f>I637</f>
        <v>0</v>
      </c>
      <c r="J634" s="65">
        <f>J637</f>
        <v>0</v>
      </c>
      <c r="K634" s="65">
        <f>K637</f>
        <v>135</v>
      </c>
      <c r="L634" s="10">
        <f>L637</f>
        <v>135</v>
      </c>
    </row>
    <row r="635" spans="1:12" ht="31.5" outlineLevel="1">
      <c r="A635" s="37" t="s">
        <v>389</v>
      </c>
      <c r="B635" s="7" t="s">
        <v>421</v>
      </c>
      <c r="C635" s="7" t="s">
        <v>391</v>
      </c>
      <c r="D635" s="7" t="s">
        <v>173</v>
      </c>
      <c r="E635" s="7" t="s">
        <v>375</v>
      </c>
      <c r="F635" s="8"/>
      <c r="G635" s="8"/>
      <c r="H635" s="65">
        <f aca="true" t="shared" si="118" ref="H635:L636">H636</f>
        <v>135</v>
      </c>
      <c r="I635" s="65">
        <f t="shared" si="118"/>
        <v>0</v>
      </c>
      <c r="J635" s="65">
        <f t="shared" si="118"/>
        <v>0</v>
      </c>
      <c r="K635" s="65">
        <f t="shared" si="118"/>
        <v>135</v>
      </c>
      <c r="L635" s="10">
        <f t="shared" si="118"/>
        <v>135</v>
      </c>
    </row>
    <row r="636" spans="1:12" ht="63" outlineLevel="1">
      <c r="A636" s="37" t="s">
        <v>348</v>
      </c>
      <c r="B636" s="7" t="s">
        <v>421</v>
      </c>
      <c r="C636" s="7" t="s">
        <v>391</v>
      </c>
      <c r="D636" s="7" t="s">
        <v>173</v>
      </c>
      <c r="E636" s="14" t="s">
        <v>345</v>
      </c>
      <c r="F636" s="8"/>
      <c r="G636" s="8"/>
      <c r="H636" s="65">
        <f t="shared" si="118"/>
        <v>135</v>
      </c>
      <c r="I636" s="65">
        <f t="shared" si="118"/>
        <v>0</v>
      </c>
      <c r="J636" s="65">
        <f t="shared" si="118"/>
        <v>0</v>
      </c>
      <c r="K636" s="65">
        <f t="shared" si="118"/>
        <v>135</v>
      </c>
      <c r="L636" s="10">
        <f t="shared" si="118"/>
        <v>135</v>
      </c>
    </row>
    <row r="637" spans="1:12" ht="63" outlineLevel="1">
      <c r="A637" s="37" t="s">
        <v>376</v>
      </c>
      <c r="B637" s="7" t="s">
        <v>421</v>
      </c>
      <c r="C637" s="7" t="s">
        <v>391</v>
      </c>
      <c r="D637" s="7" t="s">
        <v>173</v>
      </c>
      <c r="E637" s="7" t="s">
        <v>365</v>
      </c>
      <c r="F637" s="8"/>
      <c r="G637" s="8"/>
      <c r="H637" s="65">
        <v>135</v>
      </c>
      <c r="I637" s="65"/>
      <c r="J637" s="6"/>
      <c r="K637" s="65">
        <v>135</v>
      </c>
      <c r="L637" s="10">
        <v>135</v>
      </c>
    </row>
    <row r="638" spans="1:12" ht="31.5" outlineLevel="1">
      <c r="A638" s="37" t="s">
        <v>371</v>
      </c>
      <c r="B638" s="7" t="s">
        <v>421</v>
      </c>
      <c r="C638" s="7" t="s">
        <v>391</v>
      </c>
      <c r="D638" s="7" t="s">
        <v>412</v>
      </c>
      <c r="E638" s="7"/>
      <c r="F638" s="8"/>
      <c r="G638" s="8"/>
      <c r="H638" s="65">
        <f>H639</f>
        <v>650</v>
      </c>
      <c r="I638" s="65"/>
      <c r="J638" s="6">
        <v>400000</v>
      </c>
      <c r="K638" s="65">
        <f aca="true" t="shared" si="119" ref="K638:L640">K639</f>
        <v>600</v>
      </c>
      <c r="L638" s="10">
        <f t="shared" si="119"/>
        <v>700</v>
      </c>
    </row>
    <row r="639" spans="1:12" ht="63" outlineLevel="1">
      <c r="A639" s="37" t="s">
        <v>31</v>
      </c>
      <c r="B639" s="7" t="s">
        <v>421</v>
      </c>
      <c r="C639" s="7" t="s">
        <v>391</v>
      </c>
      <c r="D639" s="7" t="s">
        <v>174</v>
      </c>
      <c r="E639" s="7"/>
      <c r="F639" s="8"/>
      <c r="G639" s="8"/>
      <c r="H639" s="65">
        <f>H640</f>
        <v>650</v>
      </c>
      <c r="I639" s="65">
        <f aca="true" t="shared" si="120" ref="I639:J641">I640</f>
        <v>0</v>
      </c>
      <c r="J639" s="65">
        <f t="shared" si="120"/>
        <v>400000</v>
      </c>
      <c r="K639" s="65">
        <f t="shared" si="119"/>
        <v>600</v>
      </c>
      <c r="L639" s="10">
        <f t="shared" si="119"/>
        <v>700</v>
      </c>
    </row>
    <row r="640" spans="1:12" ht="31.5" outlineLevel="1">
      <c r="A640" s="37" t="s">
        <v>389</v>
      </c>
      <c r="B640" s="7" t="s">
        <v>421</v>
      </c>
      <c r="C640" s="7" t="s">
        <v>391</v>
      </c>
      <c r="D640" s="7" t="s">
        <v>174</v>
      </c>
      <c r="E640" s="7" t="s">
        <v>375</v>
      </c>
      <c r="F640" s="8"/>
      <c r="G640" s="8"/>
      <c r="H640" s="65">
        <f>H641</f>
        <v>650</v>
      </c>
      <c r="I640" s="65">
        <f t="shared" si="120"/>
        <v>0</v>
      </c>
      <c r="J640" s="65">
        <f t="shared" si="120"/>
        <v>400000</v>
      </c>
      <c r="K640" s="65">
        <f t="shared" si="119"/>
        <v>600</v>
      </c>
      <c r="L640" s="10">
        <f t="shared" si="119"/>
        <v>700</v>
      </c>
    </row>
    <row r="641" spans="1:12" ht="63" outlineLevel="1">
      <c r="A641" s="37" t="s">
        <v>348</v>
      </c>
      <c r="B641" s="7" t="s">
        <v>421</v>
      </c>
      <c r="C641" s="7" t="s">
        <v>391</v>
      </c>
      <c r="D641" s="7" t="s">
        <v>174</v>
      </c>
      <c r="E641" s="7" t="s">
        <v>345</v>
      </c>
      <c r="F641" s="8"/>
      <c r="G641" s="8"/>
      <c r="H641" s="65">
        <f>H642</f>
        <v>650</v>
      </c>
      <c r="I641" s="65">
        <f t="shared" si="120"/>
        <v>0</v>
      </c>
      <c r="J641" s="65">
        <f t="shared" si="120"/>
        <v>400000</v>
      </c>
      <c r="K641" s="65">
        <f>K642</f>
        <v>600</v>
      </c>
      <c r="L641" s="10">
        <f>L642</f>
        <v>700</v>
      </c>
    </row>
    <row r="642" spans="1:12" ht="31.5" outlineLevel="1">
      <c r="A642" s="37" t="s">
        <v>249</v>
      </c>
      <c r="B642" s="7" t="s">
        <v>421</v>
      </c>
      <c r="C642" s="7" t="s">
        <v>391</v>
      </c>
      <c r="D642" s="7" t="s">
        <v>174</v>
      </c>
      <c r="E642" s="7" t="s">
        <v>248</v>
      </c>
      <c r="F642" s="8"/>
      <c r="G642" s="8"/>
      <c r="H642" s="65">
        <v>650</v>
      </c>
      <c r="I642" s="65"/>
      <c r="J642" s="6">
        <v>400000</v>
      </c>
      <c r="K642" s="65">
        <v>600</v>
      </c>
      <c r="L642" s="10">
        <v>700</v>
      </c>
    </row>
    <row r="643" spans="1:12" ht="15.75" outlineLevel="2">
      <c r="A643" s="37" t="s">
        <v>32</v>
      </c>
      <c r="B643" s="1" t="s">
        <v>421</v>
      </c>
      <c r="C643" s="1" t="s">
        <v>396</v>
      </c>
      <c r="D643" s="1"/>
      <c r="E643" s="1"/>
      <c r="F643" s="2"/>
      <c r="G643" s="2"/>
      <c r="H643" s="64">
        <f>H644+H650</f>
        <v>23202.8</v>
      </c>
      <c r="I643" s="64">
        <f>I644+I650</f>
        <v>0</v>
      </c>
      <c r="J643" s="64">
        <f>J644+J650</f>
        <v>15106800</v>
      </c>
      <c r="K643" s="64">
        <f>K644+K650</f>
        <v>24165.600000000002</v>
      </c>
      <c r="L643" s="4">
        <f>L644+L650</f>
        <v>25164.600000000002</v>
      </c>
    </row>
    <row r="644" spans="1:12" ht="15.75" outlineLevel="2">
      <c r="A644" s="37" t="s">
        <v>29</v>
      </c>
      <c r="B644" s="7" t="s">
        <v>421</v>
      </c>
      <c r="C644" s="7" t="s">
        <v>396</v>
      </c>
      <c r="D644" s="7" t="s">
        <v>170</v>
      </c>
      <c r="E644" s="7"/>
      <c r="F644" s="8"/>
      <c r="G644" s="8"/>
      <c r="H644" s="65">
        <f>H645</f>
        <v>629.5</v>
      </c>
      <c r="I644" s="65"/>
      <c r="J644" s="6">
        <v>392000</v>
      </c>
      <c r="K644" s="65">
        <f>K645</f>
        <v>664.2</v>
      </c>
      <c r="L644" s="10">
        <f>L645</f>
        <v>697.4</v>
      </c>
    </row>
    <row r="645" spans="1:12" ht="63" outlineLevel="2">
      <c r="A645" s="37" t="s">
        <v>33</v>
      </c>
      <c r="B645" s="7" t="s">
        <v>421</v>
      </c>
      <c r="C645" s="7" t="s">
        <v>396</v>
      </c>
      <c r="D645" s="7" t="s">
        <v>175</v>
      </c>
      <c r="E645" s="7"/>
      <c r="F645" s="8"/>
      <c r="G645" s="8"/>
      <c r="H645" s="65">
        <f>H646</f>
        <v>629.5</v>
      </c>
      <c r="I645" s="65"/>
      <c r="J645" s="6">
        <v>392000</v>
      </c>
      <c r="K645" s="65">
        <f>K646</f>
        <v>664.2</v>
      </c>
      <c r="L645" s="10">
        <f>L646</f>
        <v>697.4</v>
      </c>
    </row>
    <row r="646" spans="1:12" ht="78.75" outlineLevel="2">
      <c r="A646" s="37" t="s">
        <v>34</v>
      </c>
      <c r="B646" s="7" t="s">
        <v>421</v>
      </c>
      <c r="C646" s="7" t="s">
        <v>396</v>
      </c>
      <c r="D646" s="7" t="s">
        <v>176</v>
      </c>
      <c r="E646" s="7"/>
      <c r="F646" s="8"/>
      <c r="G646" s="8"/>
      <c r="H646" s="65">
        <f>H649</f>
        <v>629.5</v>
      </c>
      <c r="I646" s="65"/>
      <c r="J646" s="6">
        <v>392000</v>
      </c>
      <c r="K646" s="65">
        <f>K649</f>
        <v>664.2</v>
      </c>
      <c r="L646" s="10">
        <f>L649</f>
        <v>697.4</v>
      </c>
    </row>
    <row r="647" spans="1:12" ht="31.5" outlineLevel="2">
      <c r="A647" s="37" t="s">
        <v>389</v>
      </c>
      <c r="B647" s="7" t="s">
        <v>421</v>
      </c>
      <c r="C647" s="7" t="s">
        <v>396</v>
      </c>
      <c r="D647" s="7" t="s">
        <v>176</v>
      </c>
      <c r="E647" s="7" t="s">
        <v>375</v>
      </c>
      <c r="F647" s="8"/>
      <c r="G647" s="8"/>
      <c r="H647" s="65">
        <f aca="true" t="shared" si="121" ref="H647:L648">H648</f>
        <v>629.5</v>
      </c>
      <c r="I647" s="65">
        <f t="shared" si="121"/>
        <v>0</v>
      </c>
      <c r="J647" s="65">
        <f t="shared" si="121"/>
        <v>0</v>
      </c>
      <c r="K647" s="65">
        <f t="shared" si="121"/>
        <v>664.2</v>
      </c>
      <c r="L647" s="10">
        <f t="shared" si="121"/>
        <v>697.4</v>
      </c>
    </row>
    <row r="648" spans="1:12" ht="63" outlineLevel="2">
      <c r="A648" s="37" t="s">
        <v>348</v>
      </c>
      <c r="B648" s="7" t="s">
        <v>421</v>
      </c>
      <c r="C648" s="7" t="s">
        <v>396</v>
      </c>
      <c r="D648" s="7" t="s">
        <v>176</v>
      </c>
      <c r="E648" s="7" t="s">
        <v>345</v>
      </c>
      <c r="F648" s="8"/>
      <c r="G648" s="8"/>
      <c r="H648" s="65">
        <f t="shared" si="121"/>
        <v>629.5</v>
      </c>
      <c r="I648" s="65">
        <f t="shared" si="121"/>
        <v>0</v>
      </c>
      <c r="J648" s="65">
        <f t="shared" si="121"/>
        <v>0</v>
      </c>
      <c r="K648" s="65">
        <f t="shared" si="121"/>
        <v>664.2</v>
      </c>
      <c r="L648" s="10">
        <f t="shared" si="121"/>
        <v>697.4</v>
      </c>
    </row>
    <row r="649" spans="1:12" ht="47.25" outlineLevel="2">
      <c r="A649" s="37" t="s">
        <v>366</v>
      </c>
      <c r="B649" s="7" t="s">
        <v>421</v>
      </c>
      <c r="C649" s="7" t="s">
        <v>396</v>
      </c>
      <c r="D649" s="7" t="s">
        <v>176</v>
      </c>
      <c r="E649" s="7" t="s">
        <v>365</v>
      </c>
      <c r="F649" s="8"/>
      <c r="G649" s="8"/>
      <c r="H649" s="65">
        <v>629.5</v>
      </c>
      <c r="I649" s="65"/>
      <c r="J649" s="6"/>
      <c r="K649" s="65">
        <v>664.2</v>
      </c>
      <c r="L649" s="10">
        <v>697.4</v>
      </c>
    </row>
    <row r="650" spans="1:12" ht="31.5" outlineLevel="3">
      <c r="A650" s="37" t="s">
        <v>35</v>
      </c>
      <c r="B650" s="7" t="s">
        <v>421</v>
      </c>
      <c r="C650" s="7" t="s">
        <v>396</v>
      </c>
      <c r="D650" s="7" t="s">
        <v>177</v>
      </c>
      <c r="E650" s="7"/>
      <c r="F650" s="8"/>
      <c r="G650" s="8"/>
      <c r="H650" s="65">
        <f>H651+H663</f>
        <v>22573.3</v>
      </c>
      <c r="I650" s="65">
        <f>I651+I663</f>
        <v>0</v>
      </c>
      <c r="J650" s="65">
        <f>J651+J663</f>
        <v>14714800</v>
      </c>
      <c r="K650" s="65">
        <f>K651+K663</f>
        <v>23501.4</v>
      </c>
      <c r="L650" s="10">
        <f>L651+L663</f>
        <v>24467.2</v>
      </c>
    </row>
    <row r="651" spans="1:12" ht="63" outlineLevel="3">
      <c r="A651" s="37" t="s">
        <v>109</v>
      </c>
      <c r="B651" s="7" t="s">
        <v>421</v>
      </c>
      <c r="C651" s="7" t="s">
        <v>396</v>
      </c>
      <c r="D651" s="7" t="s">
        <v>283</v>
      </c>
      <c r="E651" s="7"/>
      <c r="F651" s="8"/>
      <c r="G651" s="8"/>
      <c r="H651" s="65">
        <f aca="true" t="shared" si="122" ref="H651:L652">H652</f>
        <v>5392.5</v>
      </c>
      <c r="I651" s="65">
        <f t="shared" si="122"/>
        <v>0</v>
      </c>
      <c r="J651" s="65">
        <f t="shared" si="122"/>
        <v>24000</v>
      </c>
      <c r="K651" s="65">
        <f t="shared" si="122"/>
        <v>5392.5</v>
      </c>
      <c r="L651" s="10">
        <f t="shared" si="122"/>
        <v>5392.5</v>
      </c>
    </row>
    <row r="652" spans="1:12" ht="31.5" outlineLevel="3">
      <c r="A652" s="37" t="s">
        <v>389</v>
      </c>
      <c r="B652" s="7" t="s">
        <v>421</v>
      </c>
      <c r="C652" s="7" t="s">
        <v>396</v>
      </c>
      <c r="D652" s="7" t="s">
        <v>283</v>
      </c>
      <c r="E652" s="7" t="s">
        <v>375</v>
      </c>
      <c r="F652" s="8"/>
      <c r="G652" s="8"/>
      <c r="H652" s="65">
        <f>H653</f>
        <v>5392.5</v>
      </c>
      <c r="I652" s="65">
        <f t="shared" si="122"/>
        <v>0</v>
      </c>
      <c r="J652" s="65">
        <f t="shared" si="122"/>
        <v>24000</v>
      </c>
      <c r="K652" s="65">
        <f t="shared" si="122"/>
        <v>5392.5</v>
      </c>
      <c r="L652" s="10">
        <f t="shared" si="122"/>
        <v>5392.5</v>
      </c>
    </row>
    <row r="653" spans="1:12" ht="63" outlineLevel="3">
      <c r="A653" s="37" t="s">
        <v>348</v>
      </c>
      <c r="B653" s="7" t="s">
        <v>421</v>
      </c>
      <c r="C653" s="7" t="s">
        <v>396</v>
      </c>
      <c r="D653" s="7" t="s">
        <v>283</v>
      </c>
      <c r="E653" s="7" t="s">
        <v>345</v>
      </c>
      <c r="F653" s="8"/>
      <c r="G653" s="8"/>
      <c r="H653" s="65">
        <f>H654</f>
        <v>5392.5</v>
      </c>
      <c r="I653" s="65">
        <f>I654</f>
        <v>0</v>
      </c>
      <c r="J653" s="65">
        <f>J654</f>
        <v>24000</v>
      </c>
      <c r="K653" s="65">
        <f>K654</f>
        <v>5392.5</v>
      </c>
      <c r="L653" s="10">
        <f>L654</f>
        <v>5392.5</v>
      </c>
    </row>
    <row r="654" spans="1:12" ht="63" outlineLevel="3">
      <c r="A654" s="37" t="s">
        <v>376</v>
      </c>
      <c r="B654" s="7" t="s">
        <v>421</v>
      </c>
      <c r="C654" s="7" t="s">
        <v>396</v>
      </c>
      <c r="D654" s="7" t="s">
        <v>283</v>
      </c>
      <c r="E654" s="7" t="s">
        <v>365</v>
      </c>
      <c r="F654" s="8"/>
      <c r="G654" s="8"/>
      <c r="H654" s="65">
        <f>H658+H662</f>
        <v>5392.5</v>
      </c>
      <c r="I654" s="65">
        <f>I658+I662</f>
        <v>0</v>
      </c>
      <c r="J654" s="65">
        <f>J658+J662</f>
        <v>24000</v>
      </c>
      <c r="K654" s="65">
        <f>K658+K662</f>
        <v>5392.5</v>
      </c>
      <c r="L654" s="10">
        <f>L658+L662</f>
        <v>5392.5</v>
      </c>
    </row>
    <row r="655" spans="1:12" ht="110.25" outlineLevel="4">
      <c r="A655" s="37" t="s">
        <v>110</v>
      </c>
      <c r="B655" s="7" t="s">
        <v>421</v>
      </c>
      <c r="C655" s="7" t="s">
        <v>396</v>
      </c>
      <c r="D655" s="7" t="s">
        <v>283</v>
      </c>
      <c r="E655" s="7"/>
      <c r="F655" s="8"/>
      <c r="G655" s="8"/>
      <c r="H655" s="65">
        <f aca="true" t="shared" si="123" ref="H655:L656">H656</f>
        <v>5352.5</v>
      </c>
      <c r="I655" s="65">
        <f t="shared" si="123"/>
        <v>0</v>
      </c>
      <c r="J655" s="65">
        <f t="shared" si="123"/>
        <v>0</v>
      </c>
      <c r="K655" s="65">
        <f t="shared" si="123"/>
        <v>5352.5</v>
      </c>
      <c r="L655" s="10">
        <f t="shared" si="123"/>
        <v>5352.5</v>
      </c>
    </row>
    <row r="656" spans="1:12" ht="31.5" outlineLevel="4">
      <c r="A656" s="37" t="s">
        <v>389</v>
      </c>
      <c r="B656" s="7" t="s">
        <v>421</v>
      </c>
      <c r="C656" s="7" t="s">
        <v>396</v>
      </c>
      <c r="D656" s="7" t="s">
        <v>283</v>
      </c>
      <c r="E656" s="7" t="s">
        <v>375</v>
      </c>
      <c r="F656" s="8"/>
      <c r="G656" s="8"/>
      <c r="H656" s="65">
        <f>H657</f>
        <v>5352.5</v>
      </c>
      <c r="I656" s="65">
        <f t="shared" si="123"/>
        <v>0</v>
      </c>
      <c r="J656" s="65">
        <f t="shared" si="123"/>
        <v>0</v>
      </c>
      <c r="K656" s="65">
        <f t="shared" si="123"/>
        <v>5352.5</v>
      </c>
      <c r="L656" s="10">
        <f t="shared" si="123"/>
        <v>5352.5</v>
      </c>
    </row>
    <row r="657" spans="1:12" ht="63" outlineLevel="4">
      <c r="A657" s="37" t="s">
        <v>348</v>
      </c>
      <c r="B657" s="7" t="s">
        <v>421</v>
      </c>
      <c r="C657" s="7" t="s">
        <v>396</v>
      </c>
      <c r="D657" s="7" t="s">
        <v>283</v>
      </c>
      <c r="E657" s="7" t="s">
        <v>345</v>
      </c>
      <c r="F657" s="8"/>
      <c r="G657" s="8"/>
      <c r="H657" s="65">
        <f>H658</f>
        <v>5352.5</v>
      </c>
      <c r="I657" s="65">
        <f>I658</f>
        <v>0</v>
      </c>
      <c r="J657" s="65">
        <f>J658</f>
        <v>0</v>
      </c>
      <c r="K657" s="65">
        <f>K658</f>
        <v>5352.5</v>
      </c>
      <c r="L657" s="10">
        <f>L658</f>
        <v>5352.5</v>
      </c>
    </row>
    <row r="658" spans="1:12" ht="63" outlineLevel="6">
      <c r="A658" s="37" t="s">
        <v>376</v>
      </c>
      <c r="B658" s="7" t="s">
        <v>421</v>
      </c>
      <c r="C658" s="7" t="s">
        <v>396</v>
      </c>
      <c r="D658" s="7" t="s">
        <v>283</v>
      </c>
      <c r="E658" s="7" t="s">
        <v>365</v>
      </c>
      <c r="F658" s="8"/>
      <c r="G658" s="8"/>
      <c r="H658" s="65">
        <v>5352.5</v>
      </c>
      <c r="I658" s="65"/>
      <c r="J658" s="6"/>
      <c r="K658" s="65">
        <v>5352.5</v>
      </c>
      <c r="L658" s="10">
        <v>5352.5</v>
      </c>
    </row>
    <row r="659" spans="1:12" ht="78.75" outlineLevel="5">
      <c r="A659" s="37" t="s">
        <v>111</v>
      </c>
      <c r="B659" s="7" t="s">
        <v>421</v>
      </c>
      <c r="C659" s="7" t="s">
        <v>396</v>
      </c>
      <c r="D659" s="7" t="s">
        <v>284</v>
      </c>
      <c r="E659" s="7"/>
      <c r="F659" s="8"/>
      <c r="G659" s="8"/>
      <c r="H659" s="65">
        <f>H662</f>
        <v>40</v>
      </c>
      <c r="I659" s="65"/>
      <c r="J659" s="6">
        <v>24000</v>
      </c>
      <c r="K659" s="65">
        <f>K662</f>
        <v>40</v>
      </c>
      <c r="L659" s="10">
        <f>L662</f>
        <v>40</v>
      </c>
    </row>
    <row r="660" spans="1:12" ht="31.5" outlineLevel="5">
      <c r="A660" s="37" t="s">
        <v>389</v>
      </c>
      <c r="B660" s="7" t="s">
        <v>421</v>
      </c>
      <c r="C660" s="7" t="s">
        <v>396</v>
      </c>
      <c r="D660" s="7" t="s">
        <v>284</v>
      </c>
      <c r="E660" s="7" t="s">
        <v>375</v>
      </c>
      <c r="F660" s="8"/>
      <c r="G660" s="8"/>
      <c r="H660" s="65">
        <f aca="true" t="shared" si="124" ref="H660:L661">H661</f>
        <v>40</v>
      </c>
      <c r="I660" s="65">
        <f t="shared" si="124"/>
        <v>0</v>
      </c>
      <c r="J660" s="65">
        <f t="shared" si="124"/>
        <v>24000</v>
      </c>
      <c r="K660" s="65">
        <f t="shared" si="124"/>
        <v>40</v>
      </c>
      <c r="L660" s="10">
        <f t="shared" si="124"/>
        <v>40</v>
      </c>
    </row>
    <row r="661" spans="1:12" ht="63" outlineLevel="5">
      <c r="A661" s="37" t="s">
        <v>348</v>
      </c>
      <c r="B661" s="7" t="s">
        <v>421</v>
      </c>
      <c r="C661" s="7" t="s">
        <v>396</v>
      </c>
      <c r="D661" s="7" t="s">
        <v>284</v>
      </c>
      <c r="E661" s="7" t="s">
        <v>345</v>
      </c>
      <c r="F661" s="8"/>
      <c r="G661" s="8"/>
      <c r="H661" s="65">
        <f t="shared" si="124"/>
        <v>40</v>
      </c>
      <c r="I661" s="65">
        <f t="shared" si="124"/>
        <v>0</v>
      </c>
      <c r="J661" s="65">
        <f t="shared" si="124"/>
        <v>24000</v>
      </c>
      <c r="K661" s="65">
        <f t="shared" si="124"/>
        <v>40</v>
      </c>
      <c r="L661" s="10">
        <f t="shared" si="124"/>
        <v>40</v>
      </c>
    </row>
    <row r="662" spans="1:12" ht="63" outlineLevel="6">
      <c r="A662" s="37" t="s">
        <v>376</v>
      </c>
      <c r="B662" s="7" t="s">
        <v>421</v>
      </c>
      <c r="C662" s="7" t="s">
        <v>396</v>
      </c>
      <c r="D662" s="7" t="s">
        <v>284</v>
      </c>
      <c r="E662" s="7" t="s">
        <v>365</v>
      </c>
      <c r="F662" s="8"/>
      <c r="G662" s="8"/>
      <c r="H662" s="65">
        <v>40</v>
      </c>
      <c r="I662" s="65"/>
      <c r="J662" s="6">
        <v>24000</v>
      </c>
      <c r="K662" s="65">
        <v>40</v>
      </c>
      <c r="L662" s="10">
        <v>40</v>
      </c>
    </row>
    <row r="663" spans="1:12" ht="63" outlineLevel="6">
      <c r="A663" s="37" t="s">
        <v>36</v>
      </c>
      <c r="B663" s="7" t="s">
        <v>421</v>
      </c>
      <c r="C663" s="7" t="s">
        <v>396</v>
      </c>
      <c r="D663" s="7" t="s">
        <v>178</v>
      </c>
      <c r="E663" s="7"/>
      <c r="F663" s="8"/>
      <c r="G663" s="8"/>
      <c r="H663" s="65">
        <f>H664+H668</f>
        <v>17180.8</v>
      </c>
      <c r="I663" s="65"/>
      <c r="J663" s="6">
        <v>14690800</v>
      </c>
      <c r="K663" s="65">
        <f>K664+K668</f>
        <v>18108.9</v>
      </c>
      <c r="L663" s="10">
        <f>L664+L668</f>
        <v>19074.7</v>
      </c>
    </row>
    <row r="664" spans="1:12" ht="94.5" outlineLevel="6">
      <c r="A664" s="37" t="s">
        <v>37</v>
      </c>
      <c r="B664" s="7" t="s">
        <v>421</v>
      </c>
      <c r="C664" s="7" t="s">
        <v>396</v>
      </c>
      <c r="D664" s="7" t="s">
        <v>179</v>
      </c>
      <c r="E664" s="7"/>
      <c r="F664" s="8"/>
      <c r="G664" s="8"/>
      <c r="H664" s="65">
        <f aca="true" t="shared" si="125" ref="H664:L665">H665</f>
        <v>3103.8</v>
      </c>
      <c r="I664" s="65">
        <f t="shared" si="125"/>
        <v>0</v>
      </c>
      <c r="J664" s="65">
        <f t="shared" si="125"/>
        <v>0</v>
      </c>
      <c r="K664" s="65">
        <f t="shared" si="125"/>
        <v>3256.7</v>
      </c>
      <c r="L664" s="10">
        <f t="shared" si="125"/>
        <v>3479.8</v>
      </c>
    </row>
    <row r="665" spans="1:12" ht="31.5" outlineLevel="6">
      <c r="A665" s="37" t="s">
        <v>389</v>
      </c>
      <c r="B665" s="7" t="s">
        <v>421</v>
      </c>
      <c r="C665" s="7" t="s">
        <v>396</v>
      </c>
      <c r="D665" s="7" t="s">
        <v>179</v>
      </c>
      <c r="E665" s="7" t="s">
        <v>375</v>
      </c>
      <c r="F665" s="8"/>
      <c r="G665" s="8"/>
      <c r="H665" s="65">
        <f>H666</f>
        <v>3103.8</v>
      </c>
      <c r="I665" s="65">
        <f t="shared" si="125"/>
        <v>0</v>
      </c>
      <c r="J665" s="65">
        <f t="shared" si="125"/>
        <v>0</v>
      </c>
      <c r="K665" s="65">
        <f t="shared" si="125"/>
        <v>3256.7</v>
      </c>
      <c r="L665" s="10">
        <f t="shared" si="125"/>
        <v>3479.8</v>
      </c>
    </row>
    <row r="666" spans="1:12" ht="63" outlineLevel="6">
      <c r="A666" s="37" t="s">
        <v>348</v>
      </c>
      <c r="B666" s="7" t="s">
        <v>421</v>
      </c>
      <c r="C666" s="7" t="s">
        <v>396</v>
      </c>
      <c r="D666" s="7" t="s">
        <v>179</v>
      </c>
      <c r="E666" s="7" t="s">
        <v>345</v>
      </c>
      <c r="F666" s="8"/>
      <c r="G666" s="8"/>
      <c r="H666" s="65">
        <f>H667</f>
        <v>3103.8</v>
      </c>
      <c r="I666" s="65">
        <f>I667</f>
        <v>0</v>
      </c>
      <c r="J666" s="65">
        <f>J667</f>
        <v>0</v>
      </c>
      <c r="K666" s="65">
        <f>K667</f>
        <v>3256.7</v>
      </c>
      <c r="L666" s="10">
        <f>L667</f>
        <v>3479.8</v>
      </c>
    </row>
    <row r="667" spans="1:12" ht="47.25" outlineLevel="6">
      <c r="A667" s="37" t="s">
        <v>366</v>
      </c>
      <c r="B667" s="7" t="s">
        <v>421</v>
      </c>
      <c r="C667" s="7" t="s">
        <v>396</v>
      </c>
      <c r="D667" s="7" t="s">
        <v>179</v>
      </c>
      <c r="E667" s="7" t="s">
        <v>365</v>
      </c>
      <c r="F667" s="8"/>
      <c r="G667" s="8"/>
      <c r="H667" s="65">
        <v>3103.8</v>
      </c>
      <c r="I667" s="65"/>
      <c r="J667" s="6"/>
      <c r="K667" s="65">
        <v>3256.7</v>
      </c>
      <c r="L667" s="10">
        <v>3479.8</v>
      </c>
    </row>
    <row r="668" spans="1:12" ht="31.5" outlineLevel="6">
      <c r="A668" s="37" t="s">
        <v>38</v>
      </c>
      <c r="B668" s="7" t="s">
        <v>421</v>
      </c>
      <c r="C668" s="7" t="s">
        <v>396</v>
      </c>
      <c r="D668" s="7" t="s">
        <v>327</v>
      </c>
      <c r="E668" s="7"/>
      <c r="F668" s="8"/>
      <c r="G668" s="8"/>
      <c r="H668" s="65">
        <f>H671</f>
        <v>14077</v>
      </c>
      <c r="I668" s="65"/>
      <c r="J668" s="6">
        <v>12482900</v>
      </c>
      <c r="K668" s="65">
        <f>K671</f>
        <v>14852.2</v>
      </c>
      <c r="L668" s="10">
        <f>L671</f>
        <v>15594.9</v>
      </c>
    </row>
    <row r="669" spans="1:12" ht="31.5" outlineLevel="6">
      <c r="A669" s="37" t="s">
        <v>389</v>
      </c>
      <c r="B669" s="7" t="s">
        <v>421</v>
      </c>
      <c r="C669" s="7" t="s">
        <v>396</v>
      </c>
      <c r="D669" s="7" t="s">
        <v>327</v>
      </c>
      <c r="E669" s="7" t="s">
        <v>375</v>
      </c>
      <c r="F669" s="8"/>
      <c r="G669" s="8"/>
      <c r="H669" s="65">
        <f aca="true" t="shared" si="126" ref="H669:L670">H670</f>
        <v>14077</v>
      </c>
      <c r="I669" s="65">
        <f t="shared" si="126"/>
        <v>0</v>
      </c>
      <c r="J669" s="65">
        <f t="shared" si="126"/>
        <v>0</v>
      </c>
      <c r="K669" s="65">
        <f t="shared" si="126"/>
        <v>14852.2</v>
      </c>
      <c r="L669" s="10">
        <f t="shared" si="126"/>
        <v>15594.9</v>
      </c>
    </row>
    <row r="670" spans="1:12" ht="63" outlineLevel="6">
      <c r="A670" s="37" t="s">
        <v>348</v>
      </c>
      <c r="B670" s="7" t="s">
        <v>421</v>
      </c>
      <c r="C670" s="7" t="s">
        <v>396</v>
      </c>
      <c r="D670" s="7" t="s">
        <v>327</v>
      </c>
      <c r="E670" s="7" t="s">
        <v>345</v>
      </c>
      <c r="F670" s="8"/>
      <c r="G670" s="8"/>
      <c r="H670" s="65">
        <f t="shared" si="126"/>
        <v>14077</v>
      </c>
      <c r="I670" s="65">
        <f t="shared" si="126"/>
        <v>0</v>
      </c>
      <c r="J670" s="65">
        <f t="shared" si="126"/>
        <v>0</v>
      </c>
      <c r="K670" s="65">
        <f t="shared" si="126"/>
        <v>14852.2</v>
      </c>
      <c r="L670" s="10">
        <f t="shared" si="126"/>
        <v>15594.9</v>
      </c>
    </row>
    <row r="671" spans="1:12" ht="63" outlineLevel="6">
      <c r="A671" s="37" t="s">
        <v>376</v>
      </c>
      <c r="B671" s="7" t="s">
        <v>421</v>
      </c>
      <c r="C671" s="7" t="s">
        <v>396</v>
      </c>
      <c r="D671" s="7" t="s">
        <v>327</v>
      </c>
      <c r="E671" s="7" t="s">
        <v>365</v>
      </c>
      <c r="F671" s="8"/>
      <c r="G671" s="8"/>
      <c r="H671" s="65">
        <v>14077</v>
      </c>
      <c r="I671" s="65"/>
      <c r="J671" s="6"/>
      <c r="K671" s="65">
        <v>14852.2</v>
      </c>
      <c r="L671" s="10">
        <v>15594.9</v>
      </c>
    </row>
    <row r="672" spans="1:12" ht="31.5" outlineLevel="6">
      <c r="A672" s="37" t="s">
        <v>39</v>
      </c>
      <c r="B672" s="1" t="s">
        <v>421</v>
      </c>
      <c r="C672" s="1" t="s">
        <v>404</v>
      </c>
      <c r="D672" s="1"/>
      <c r="E672" s="1"/>
      <c r="F672" s="2"/>
      <c r="G672" s="2"/>
      <c r="H672" s="64">
        <f>H673</f>
        <v>1975.9999999999998</v>
      </c>
      <c r="I672" s="64"/>
      <c r="J672" s="6">
        <v>1809500</v>
      </c>
      <c r="K672" s="64">
        <f>K673</f>
        <v>2031.9999999999998</v>
      </c>
      <c r="L672" s="4">
        <f>L673</f>
        <v>2039.9999999999998</v>
      </c>
    </row>
    <row r="673" spans="1:12" ht="94.5" outlineLevel="6">
      <c r="A673" s="37" t="s">
        <v>471</v>
      </c>
      <c r="B673" s="7" t="s">
        <v>421</v>
      </c>
      <c r="C673" s="7" t="s">
        <v>404</v>
      </c>
      <c r="D673" s="7" t="s">
        <v>408</v>
      </c>
      <c r="E673" s="7"/>
      <c r="F673" s="8"/>
      <c r="G673" s="8"/>
      <c r="H673" s="65">
        <f>H674</f>
        <v>1975.9999999999998</v>
      </c>
      <c r="I673" s="65"/>
      <c r="J673" s="6">
        <v>1809500</v>
      </c>
      <c r="K673" s="65">
        <f>K674</f>
        <v>2031.9999999999998</v>
      </c>
      <c r="L673" s="10">
        <f>L674</f>
        <v>2039.9999999999998</v>
      </c>
    </row>
    <row r="674" spans="1:12" ht="78.75" outlineLevel="6">
      <c r="A674" s="37" t="s">
        <v>472</v>
      </c>
      <c r="B674" s="7" t="s">
        <v>421</v>
      </c>
      <c r="C674" s="7" t="s">
        <v>404</v>
      </c>
      <c r="D674" s="7" t="s">
        <v>409</v>
      </c>
      <c r="E674" s="7"/>
      <c r="F674" s="8"/>
      <c r="G674" s="8"/>
      <c r="H674" s="65">
        <f>H675+H682</f>
        <v>1975.9999999999998</v>
      </c>
      <c r="I674" s="65"/>
      <c r="J674" s="6">
        <v>1809500</v>
      </c>
      <c r="K674" s="65">
        <f>K675+K682</f>
        <v>2031.9999999999998</v>
      </c>
      <c r="L674" s="10">
        <f>L675+L682</f>
        <v>2039.9999999999998</v>
      </c>
    </row>
    <row r="675" spans="1:12" ht="78.75" outlineLevel="6">
      <c r="A675" s="37" t="s">
        <v>40</v>
      </c>
      <c r="B675" s="7" t="s">
        <v>421</v>
      </c>
      <c r="C675" s="7" t="s">
        <v>404</v>
      </c>
      <c r="D675" s="7" t="s">
        <v>180</v>
      </c>
      <c r="E675" s="7"/>
      <c r="F675" s="8"/>
      <c r="G675" s="8"/>
      <c r="H675" s="65">
        <f>H676+H679</f>
        <v>741</v>
      </c>
      <c r="I675" s="65">
        <f>I676+I679</f>
        <v>0</v>
      </c>
      <c r="J675" s="65">
        <f>J676+J679</f>
        <v>0</v>
      </c>
      <c r="K675" s="65">
        <f>K676+K679</f>
        <v>762</v>
      </c>
      <c r="L675" s="10">
        <f>L676+L679</f>
        <v>765</v>
      </c>
    </row>
    <row r="676" spans="1:12" ht="78.75" outlineLevel="6">
      <c r="A676" s="37" t="s">
        <v>257</v>
      </c>
      <c r="B676" s="7" t="s">
        <v>421</v>
      </c>
      <c r="C676" s="7" t="s">
        <v>404</v>
      </c>
      <c r="D676" s="7" t="s">
        <v>180</v>
      </c>
      <c r="E676" s="7" t="s">
        <v>314</v>
      </c>
      <c r="F676" s="8"/>
      <c r="G676" s="8"/>
      <c r="H676" s="65">
        <f aca="true" t="shared" si="127" ref="H676:L677">H677</f>
        <v>619.9</v>
      </c>
      <c r="I676" s="65">
        <f t="shared" si="127"/>
        <v>0</v>
      </c>
      <c r="J676" s="65">
        <f t="shared" si="127"/>
        <v>0</v>
      </c>
      <c r="K676" s="65">
        <f t="shared" si="127"/>
        <v>619.9</v>
      </c>
      <c r="L676" s="10">
        <f t="shared" si="127"/>
        <v>619.9</v>
      </c>
    </row>
    <row r="677" spans="1:12" ht="31.5" outlineLevel="6">
      <c r="A677" s="37" t="s">
        <v>258</v>
      </c>
      <c r="B677" s="7" t="s">
        <v>421</v>
      </c>
      <c r="C677" s="7" t="s">
        <v>404</v>
      </c>
      <c r="D677" s="7" t="s">
        <v>180</v>
      </c>
      <c r="E677" s="7" t="s">
        <v>190</v>
      </c>
      <c r="F677" s="8"/>
      <c r="G677" s="8"/>
      <c r="H677" s="65">
        <f t="shared" si="127"/>
        <v>619.9</v>
      </c>
      <c r="I677" s="65">
        <f t="shared" si="127"/>
        <v>0</v>
      </c>
      <c r="J677" s="65">
        <f t="shared" si="127"/>
        <v>0</v>
      </c>
      <c r="K677" s="65">
        <f t="shared" si="127"/>
        <v>619.9</v>
      </c>
      <c r="L677" s="10">
        <f t="shared" si="127"/>
        <v>619.9</v>
      </c>
    </row>
    <row r="678" spans="1:12" ht="31.5" outlineLevel="6">
      <c r="A678" s="37" t="s">
        <v>194</v>
      </c>
      <c r="B678" s="7" t="s">
        <v>421</v>
      </c>
      <c r="C678" s="7" t="s">
        <v>404</v>
      </c>
      <c r="D678" s="7" t="s">
        <v>180</v>
      </c>
      <c r="E678" s="7" t="s">
        <v>195</v>
      </c>
      <c r="F678" s="8"/>
      <c r="G678" s="8"/>
      <c r="H678" s="65">
        <v>619.9</v>
      </c>
      <c r="I678" s="65"/>
      <c r="J678" s="6"/>
      <c r="K678" s="65">
        <v>619.9</v>
      </c>
      <c r="L678" s="10">
        <v>619.9</v>
      </c>
    </row>
    <row r="679" spans="1:12" ht="31.5" outlineLevel="6">
      <c r="A679" s="37" t="s">
        <v>259</v>
      </c>
      <c r="B679" s="7" t="s">
        <v>421</v>
      </c>
      <c r="C679" s="7" t="s">
        <v>404</v>
      </c>
      <c r="D679" s="7" t="s">
        <v>180</v>
      </c>
      <c r="E679" s="7" t="s">
        <v>315</v>
      </c>
      <c r="F679" s="8"/>
      <c r="G679" s="8"/>
      <c r="H679" s="65">
        <f aca="true" t="shared" si="128" ref="H679:L680">H680</f>
        <v>121.1</v>
      </c>
      <c r="I679" s="65">
        <f t="shared" si="128"/>
        <v>0</v>
      </c>
      <c r="J679" s="65">
        <f t="shared" si="128"/>
        <v>0</v>
      </c>
      <c r="K679" s="65">
        <f t="shared" si="128"/>
        <v>142.1</v>
      </c>
      <c r="L679" s="10">
        <f t="shared" si="128"/>
        <v>145.1</v>
      </c>
    </row>
    <row r="680" spans="1:12" ht="31.5" outlineLevel="6">
      <c r="A680" s="37" t="s">
        <v>260</v>
      </c>
      <c r="B680" s="7" t="s">
        <v>421</v>
      </c>
      <c r="C680" s="7" t="s">
        <v>404</v>
      </c>
      <c r="D680" s="7" t="s">
        <v>180</v>
      </c>
      <c r="E680" s="7" t="s">
        <v>201</v>
      </c>
      <c r="F680" s="8"/>
      <c r="G680" s="8"/>
      <c r="H680" s="65">
        <f t="shared" si="128"/>
        <v>121.1</v>
      </c>
      <c r="I680" s="65">
        <f t="shared" si="128"/>
        <v>0</v>
      </c>
      <c r="J680" s="65">
        <f t="shared" si="128"/>
        <v>0</v>
      </c>
      <c r="K680" s="65">
        <f t="shared" si="128"/>
        <v>142.1</v>
      </c>
      <c r="L680" s="10">
        <f t="shared" si="128"/>
        <v>145.1</v>
      </c>
    </row>
    <row r="681" spans="1:12" ht="31.5" outlineLevel="6">
      <c r="A681" s="37" t="s">
        <v>261</v>
      </c>
      <c r="B681" s="7" t="s">
        <v>421</v>
      </c>
      <c r="C681" s="7" t="s">
        <v>404</v>
      </c>
      <c r="D681" s="7" t="s">
        <v>180</v>
      </c>
      <c r="E681" s="7" t="s">
        <v>202</v>
      </c>
      <c r="F681" s="8"/>
      <c r="G681" s="8"/>
      <c r="H681" s="65">
        <v>121.1</v>
      </c>
      <c r="I681" s="65"/>
      <c r="J681" s="6"/>
      <c r="K681" s="65">
        <v>142.1</v>
      </c>
      <c r="L681" s="10">
        <v>145.1</v>
      </c>
    </row>
    <row r="682" spans="1:12" ht="47.25" outlineLevel="6">
      <c r="A682" s="37" t="s">
        <v>41</v>
      </c>
      <c r="B682" s="7" t="s">
        <v>421</v>
      </c>
      <c r="C682" s="7" t="s">
        <v>404</v>
      </c>
      <c r="D682" s="7" t="s">
        <v>181</v>
      </c>
      <c r="E682" s="7"/>
      <c r="F682" s="8"/>
      <c r="G682" s="8"/>
      <c r="H682" s="65">
        <f>H683+H687</f>
        <v>1234.9999999999998</v>
      </c>
      <c r="I682" s="65">
        <f>I683+I687</f>
        <v>0</v>
      </c>
      <c r="J682" s="65">
        <f>J683+J687</f>
        <v>0</v>
      </c>
      <c r="K682" s="65">
        <f>K683+K687</f>
        <v>1269.9999999999998</v>
      </c>
      <c r="L682" s="10">
        <f>L683+L687</f>
        <v>1274.9999999999998</v>
      </c>
    </row>
    <row r="683" spans="1:12" ht="78.75" outlineLevel="6">
      <c r="A683" s="37" t="s">
        <v>257</v>
      </c>
      <c r="B683" s="7" t="s">
        <v>421</v>
      </c>
      <c r="C683" s="7" t="s">
        <v>404</v>
      </c>
      <c r="D683" s="7" t="s">
        <v>181</v>
      </c>
      <c r="E683" s="7" t="s">
        <v>314</v>
      </c>
      <c r="F683" s="8"/>
      <c r="G683" s="8"/>
      <c r="H683" s="65">
        <f>H684</f>
        <v>1077.8999999999999</v>
      </c>
      <c r="I683" s="65">
        <f>I684</f>
        <v>0</v>
      </c>
      <c r="J683" s="65">
        <f>J684</f>
        <v>0</v>
      </c>
      <c r="K683" s="65">
        <f>K684</f>
        <v>1077.8999999999999</v>
      </c>
      <c r="L683" s="10">
        <f>L684</f>
        <v>1077.8999999999999</v>
      </c>
    </row>
    <row r="684" spans="1:12" ht="31.5" outlineLevel="6">
      <c r="A684" s="37" t="s">
        <v>258</v>
      </c>
      <c r="B684" s="7" t="s">
        <v>421</v>
      </c>
      <c r="C684" s="7" t="s">
        <v>404</v>
      </c>
      <c r="D684" s="7" t="s">
        <v>181</v>
      </c>
      <c r="E684" s="7" t="s">
        <v>190</v>
      </c>
      <c r="F684" s="8"/>
      <c r="G684" s="8"/>
      <c r="H684" s="65">
        <f>H685+H686</f>
        <v>1077.8999999999999</v>
      </c>
      <c r="I684" s="65">
        <f>I685+I686</f>
        <v>0</v>
      </c>
      <c r="J684" s="65">
        <f>J685+J686</f>
        <v>0</v>
      </c>
      <c r="K684" s="65">
        <f>K685+K686</f>
        <v>1077.8999999999999</v>
      </c>
      <c r="L684" s="10">
        <f>L685+L686</f>
        <v>1077.8999999999999</v>
      </c>
    </row>
    <row r="685" spans="1:12" ht="31.5" outlineLevel="6">
      <c r="A685" s="37" t="s">
        <v>194</v>
      </c>
      <c r="B685" s="7" t="s">
        <v>421</v>
      </c>
      <c r="C685" s="7" t="s">
        <v>404</v>
      </c>
      <c r="D685" s="7" t="s">
        <v>181</v>
      </c>
      <c r="E685" s="7" t="s">
        <v>195</v>
      </c>
      <c r="F685" s="8"/>
      <c r="G685" s="8"/>
      <c r="H685" s="65">
        <v>1073.3</v>
      </c>
      <c r="I685" s="65"/>
      <c r="J685" s="6"/>
      <c r="K685" s="65">
        <v>1073.3</v>
      </c>
      <c r="L685" s="10">
        <v>1073.3</v>
      </c>
    </row>
    <row r="686" spans="1:12" ht="47.25" outlineLevel="6">
      <c r="A686" s="37" t="s">
        <v>196</v>
      </c>
      <c r="B686" s="7" t="s">
        <v>421</v>
      </c>
      <c r="C686" s="7" t="s">
        <v>404</v>
      </c>
      <c r="D686" s="7" t="s">
        <v>181</v>
      </c>
      <c r="E686" s="7" t="s">
        <v>197</v>
      </c>
      <c r="F686" s="8"/>
      <c r="G686" s="8"/>
      <c r="H686" s="65">
        <v>4.6</v>
      </c>
      <c r="I686" s="65"/>
      <c r="J686" s="6"/>
      <c r="K686" s="65">
        <v>4.6</v>
      </c>
      <c r="L686" s="10">
        <v>4.6</v>
      </c>
    </row>
    <row r="687" spans="1:12" ht="31.5" outlineLevel="6">
      <c r="A687" s="37" t="s">
        <v>259</v>
      </c>
      <c r="B687" s="7" t="s">
        <v>421</v>
      </c>
      <c r="C687" s="7" t="s">
        <v>404</v>
      </c>
      <c r="D687" s="7" t="s">
        <v>181</v>
      </c>
      <c r="E687" s="7" t="s">
        <v>315</v>
      </c>
      <c r="F687" s="8"/>
      <c r="G687" s="8"/>
      <c r="H687" s="65">
        <f aca="true" t="shared" si="129" ref="H687:L688">H688</f>
        <v>157.1</v>
      </c>
      <c r="I687" s="65">
        <f t="shared" si="129"/>
        <v>0</v>
      </c>
      <c r="J687" s="65">
        <f t="shared" si="129"/>
        <v>0</v>
      </c>
      <c r="K687" s="65">
        <f t="shared" si="129"/>
        <v>192.1</v>
      </c>
      <c r="L687" s="10">
        <f t="shared" si="129"/>
        <v>197.1</v>
      </c>
    </row>
    <row r="688" spans="1:12" ht="31.5" outlineLevel="6">
      <c r="A688" s="37" t="s">
        <v>260</v>
      </c>
      <c r="B688" s="7" t="s">
        <v>421</v>
      </c>
      <c r="C688" s="7" t="s">
        <v>404</v>
      </c>
      <c r="D688" s="7" t="s">
        <v>181</v>
      </c>
      <c r="E688" s="7" t="s">
        <v>201</v>
      </c>
      <c r="F688" s="8"/>
      <c r="G688" s="8"/>
      <c r="H688" s="65">
        <f t="shared" si="129"/>
        <v>157.1</v>
      </c>
      <c r="I688" s="65">
        <f t="shared" si="129"/>
        <v>0</v>
      </c>
      <c r="J688" s="65">
        <f t="shared" si="129"/>
        <v>0</v>
      </c>
      <c r="K688" s="65">
        <f t="shared" si="129"/>
        <v>192.1</v>
      </c>
      <c r="L688" s="10">
        <f t="shared" si="129"/>
        <v>197.1</v>
      </c>
    </row>
    <row r="689" spans="1:12" ht="31.5" outlineLevel="6">
      <c r="A689" s="37" t="s">
        <v>261</v>
      </c>
      <c r="B689" s="7" t="s">
        <v>421</v>
      </c>
      <c r="C689" s="7" t="s">
        <v>404</v>
      </c>
      <c r="D689" s="7" t="s">
        <v>181</v>
      </c>
      <c r="E689" s="7" t="s">
        <v>202</v>
      </c>
      <c r="F689" s="8"/>
      <c r="G689" s="8"/>
      <c r="H689" s="65">
        <v>157.1</v>
      </c>
      <c r="I689" s="65"/>
      <c r="J689" s="6"/>
      <c r="K689" s="65">
        <v>192.1</v>
      </c>
      <c r="L689" s="10">
        <v>197.1</v>
      </c>
    </row>
    <row r="690" spans="1:12" ht="15.75" outlineLevel="6">
      <c r="A690" s="37" t="s">
        <v>367</v>
      </c>
      <c r="B690" s="1" t="s">
        <v>406</v>
      </c>
      <c r="C690" s="1"/>
      <c r="D690" s="1"/>
      <c r="E690" s="1"/>
      <c r="F690" s="2"/>
      <c r="G690" s="2" t="e">
        <f>G691</f>
        <v>#REF!</v>
      </c>
      <c r="H690" s="64">
        <f>H691</f>
        <v>917.9</v>
      </c>
      <c r="I690" s="64"/>
      <c r="J690" s="6">
        <v>1202900</v>
      </c>
      <c r="K690" s="64">
        <f>K691</f>
        <v>917.9</v>
      </c>
      <c r="L690" s="4">
        <f>L691</f>
        <v>917.9</v>
      </c>
    </row>
    <row r="691" spans="1:12" ht="15.75" outlineLevel="6">
      <c r="A691" s="37" t="s">
        <v>368</v>
      </c>
      <c r="B691" s="1" t="s">
        <v>406</v>
      </c>
      <c r="C691" s="1" t="s">
        <v>387</v>
      </c>
      <c r="D691" s="1"/>
      <c r="E691" s="1"/>
      <c r="F691" s="2"/>
      <c r="G691" s="2" t="e">
        <f>G692+#REF!+#REF!</f>
        <v>#REF!</v>
      </c>
      <c r="H691" s="64">
        <f>H692</f>
        <v>917.9</v>
      </c>
      <c r="I691" s="64">
        <f>I692</f>
        <v>0</v>
      </c>
      <c r="J691" s="64">
        <f>J692</f>
        <v>917900</v>
      </c>
      <c r="K691" s="64">
        <f>K692</f>
        <v>917.9</v>
      </c>
      <c r="L691" s="4">
        <f>L692</f>
        <v>917.9</v>
      </c>
    </row>
    <row r="692" spans="1:12" ht="47.25" outlineLevel="6">
      <c r="A692" s="37" t="s">
        <v>369</v>
      </c>
      <c r="B692" s="7" t="s">
        <v>406</v>
      </c>
      <c r="C692" s="7" t="s">
        <v>387</v>
      </c>
      <c r="D692" s="7" t="s">
        <v>182</v>
      </c>
      <c r="E692" s="7"/>
      <c r="F692" s="8"/>
      <c r="G692" s="8"/>
      <c r="H692" s="65">
        <f>H693</f>
        <v>917.9</v>
      </c>
      <c r="I692" s="65"/>
      <c r="J692" s="6">
        <v>917900</v>
      </c>
      <c r="K692" s="65">
        <f aca="true" t="shared" si="130" ref="K692:L695">K693</f>
        <v>917.9</v>
      </c>
      <c r="L692" s="10">
        <f t="shared" si="130"/>
        <v>917.9</v>
      </c>
    </row>
    <row r="693" spans="1:12" ht="47.25" outlineLevel="6">
      <c r="A693" s="37" t="s">
        <v>370</v>
      </c>
      <c r="B693" s="7" t="s">
        <v>406</v>
      </c>
      <c r="C693" s="7" t="s">
        <v>387</v>
      </c>
      <c r="D693" s="7" t="s">
        <v>183</v>
      </c>
      <c r="E693" s="7"/>
      <c r="F693" s="8"/>
      <c r="G693" s="8"/>
      <c r="H693" s="65">
        <f>H694</f>
        <v>917.9</v>
      </c>
      <c r="I693" s="65">
        <f aca="true" t="shared" si="131" ref="I693:J695">I694</f>
        <v>0</v>
      </c>
      <c r="J693" s="65">
        <f t="shared" si="131"/>
        <v>0</v>
      </c>
      <c r="K693" s="65">
        <f t="shared" si="130"/>
        <v>917.9</v>
      </c>
      <c r="L693" s="10">
        <f t="shared" si="130"/>
        <v>917.9</v>
      </c>
    </row>
    <row r="694" spans="1:12" ht="31.5" outlineLevel="6">
      <c r="A694" s="37" t="s">
        <v>259</v>
      </c>
      <c r="B694" s="7" t="s">
        <v>406</v>
      </c>
      <c r="C694" s="7" t="s">
        <v>387</v>
      </c>
      <c r="D694" s="7" t="s">
        <v>183</v>
      </c>
      <c r="E694" s="7" t="s">
        <v>315</v>
      </c>
      <c r="F694" s="8"/>
      <c r="G694" s="8"/>
      <c r="H694" s="65">
        <f>H695</f>
        <v>917.9</v>
      </c>
      <c r="I694" s="65">
        <f t="shared" si="131"/>
        <v>0</v>
      </c>
      <c r="J694" s="65">
        <f t="shared" si="131"/>
        <v>0</v>
      </c>
      <c r="K694" s="65">
        <f>K695</f>
        <v>917.9</v>
      </c>
      <c r="L694" s="10">
        <f>L695</f>
        <v>917.9</v>
      </c>
    </row>
    <row r="695" spans="1:12" ht="31.5" outlineLevel="6">
      <c r="A695" s="37" t="s">
        <v>260</v>
      </c>
      <c r="B695" s="7" t="s">
        <v>406</v>
      </c>
      <c r="C695" s="7" t="s">
        <v>387</v>
      </c>
      <c r="D695" s="7" t="s">
        <v>183</v>
      </c>
      <c r="E695" s="7" t="s">
        <v>201</v>
      </c>
      <c r="F695" s="8"/>
      <c r="G695" s="8"/>
      <c r="H695" s="65">
        <f>H696</f>
        <v>917.9</v>
      </c>
      <c r="I695" s="65">
        <f t="shared" si="131"/>
        <v>0</v>
      </c>
      <c r="J695" s="65">
        <f t="shared" si="131"/>
        <v>0</v>
      </c>
      <c r="K695" s="65">
        <f t="shared" si="130"/>
        <v>917.9</v>
      </c>
      <c r="L695" s="10">
        <f t="shared" si="130"/>
        <v>917.9</v>
      </c>
    </row>
    <row r="696" spans="1:12" ht="31.5" outlineLevel="6">
      <c r="A696" s="37" t="s">
        <v>261</v>
      </c>
      <c r="B696" s="7" t="s">
        <v>406</v>
      </c>
      <c r="C696" s="7" t="s">
        <v>387</v>
      </c>
      <c r="D696" s="7" t="s">
        <v>183</v>
      </c>
      <c r="E696" s="7" t="s">
        <v>202</v>
      </c>
      <c r="F696" s="8"/>
      <c r="G696" s="8"/>
      <c r="H696" s="65">
        <v>917.9</v>
      </c>
      <c r="I696" s="65"/>
      <c r="J696" s="6"/>
      <c r="K696" s="65">
        <v>917.9</v>
      </c>
      <c r="L696" s="10">
        <v>917.9</v>
      </c>
    </row>
    <row r="697" spans="1:12" ht="47.25" outlineLevel="1">
      <c r="A697" s="37" t="s">
        <v>114</v>
      </c>
      <c r="B697" s="1" t="s">
        <v>407</v>
      </c>
      <c r="C697" s="1"/>
      <c r="D697" s="1"/>
      <c r="E697" s="1"/>
      <c r="F697" s="2"/>
      <c r="G697" s="2"/>
      <c r="H697" s="64">
        <f>H698</f>
        <v>1436.5</v>
      </c>
      <c r="I697" s="64"/>
      <c r="J697" s="6">
        <v>2898000</v>
      </c>
      <c r="K697" s="64">
        <f aca="true" t="shared" si="132" ref="K697:L699">K698</f>
        <v>1436.5</v>
      </c>
      <c r="L697" s="4">
        <f t="shared" si="132"/>
        <v>1436.5</v>
      </c>
    </row>
    <row r="698" spans="1:12" ht="47.25" outlineLevel="2">
      <c r="A698" s="37" t="s">
        <v>115</v>
      </c>
      <c r="B698" s="1" t="s">
        <v>407</v>
      </c>
      <c r="C698" s="1" t="s">
        <v>387</v>
      </c>
      <c r="D698" s="1"/>
      <c r="E698" s="1"/>
      <c r="F698" s="2"/>
      <c r="G698" s="2"/>
      <c r="H698" s="64">
        <f>H699</f>
        <v>1436.5</v>
      </c>
      <c r="I698" s="64"/>
      <c r="J698" s="6">
        <v>2898000</v>
      </c>
      <c r="K698" s="64">
        <f t="shared" si="132"/>
        <v>1436.5</v>
      </c>
      <c r="L698" s="4">
        <f t="shared" si="132"/>
        <v>1436.5</v>
      </c>
    </row>
    <row r="699" spans="1:12" ht="31.5" outlineLevel="3">
      <c r="A699" s="37" t="s">
        <v>116</v>
      </c>
      <c r="B699" s="7" t="s">
        <v>407</v>
      </c>
      <c r="C699" s="7" t="s">
        <v>387</v>
      </c>
      <c r="D699" s="7" t="s">
        <v>295</v>
      </c>
      <c r="E699" s="7"/>
      <c r="F699" s="8"/>
      <c r="G699" s="8"/>
      <c r="H699" s="65">
        <f>H700</f>
        <v>1436.5</v>
      </c>
      <c r="I699" s="65"/>
      <c r="J699" s="6">
        <v>2898000</v>
      </c>
      <c r="K699" s="65">
        <f t="shared" si="132"/>
        <v>1436.5</v>
      </c>
      <c r="L699" s="10">
        <f t="shared" si="132"/>
        <v>1436.5</v>
      </c>
    </row>
    <row r="700" spans="1:12" ht="31.5" outlineLevel="4">
      <c r="A700" s="37" t="s">
        <v>117</v>
      </c>
      <c r="B700" s="7" t="s">
        <v>407</v>
      </c>
      <c r="C700" s="7" t="s">
        <v>387</v>
      </c>
      <c r="D700" s="7" t="s">
        <v>296</v>
      </c>
      <c r="E700" s="7"/>
      <c r="F700" s="8"/>
      <c r="G700" s="8"/>
      <c r="H700" s="65">
        <f>H702</f>
        <v>1436.5</v>
      </c>
      <c r="I700" s="65"/>
      <c r="J700" s="6">
        <v>2898000</v>
      </c>
      <c r="K700" s="65">
        <f>K702</f>
        <v>1436.5</v>
      </c>
      <c r="L700" s="10">
        <f>L702</f>
        <v>1436.5</v>
      </c>
    </row>
    <row r="701" spans="1:12" ht="47.25" outlineLevel="4">
      <c r="A701" s="37" t="s">
        <v>250</v>
      </c>
      <c r="B701" s="7" t="s">
        <v>407</v>
      </c>
      <c r="C701" s="7" t="s">
        <v>387</v>
      </c>
      <c r="D701" s="7" t="s">
        <v>296</v>
      </c>
      <c r="E701" s="7" t="s">
        <v>388</v>
      </c>
      <c r="F701" s="8"/>
      <c r="G701" s="8"/>
      <c r="H701" s="65">
        <f>H702</f>
        <v>1436.5</v>
      </c>
      <c r="I701" s="65">
        <f>I702</f>
        <v>0</v>
      </c>
      <c r="J701" s="65">
        <f>J702</f>
        <v>2898000</v>
      </c>
      <c r="K701" s="65">
        <f>K702</f>
        <v>1436.5</v>
      </c>
      <c r="L701" s="10">
        <f>L702</f>
        <v>1436.5</v>
      </c>
    </row>
    <row r="702" spans="1:12" ht="31.5" outlineLevel="6">
      <c r="A702" s="37" t="s">
        <v>264</v>
      </c>
      <c r="B702" s="7" t="s">
        <v>407</v>
      </c>
      <c r="C702" s="7" t="s">
        <v>387</v>
      </c>
      <c r="D702" s="7" t="s">
        <v>296</v>
      </c>
      <c r="E702" s="7" t="s">
        <v>263</v>
      </c>
      <c r="F702" s="8"/>
      <c r="G702" s="8" t="s">
        <v>301</v>
      </c>
      <c r="H702" s="65">
        <v>1436.5</v>
      </c>
      <c r="I702" s="65"/>
      <c r="J702" s="6">
        <v>2898000</v>
      </c>
      <c r="K702" s="65">
        <v>1436.5</v>
      </c>
      <c r="L702" s="10">
        <v>1436.5</v>
      </c>
    </row>
    <row r="703" spans="1:12" ht="31.5" outlineLevel="1">
      <c r="A703" s="37" t="s">
        <v>118</v>
      </c>
      <c r="B703" s="1" t="s">
        <v>297</v>
      </c>
      <c r="C703" s="1"/>
      <c r="D703" s="1"/>
      <c r="E703" s="1"/>
      <c r="F703" s="2"/>
      <c r="G703" s="2"/>
      <c r="H703" s="64"/>
      <c r="I703" s="64"/>
      <c r="J703" s="6">
        <v>0</v>
      </c>
      <c r="K703" s="64">
        <f aca="true" t="shared" si="133" ref="K703:L705">K704</f>
        <v>44962.6</v>
      </c>
      <c r="L703" s="4">
        <f t="shared" si="133"/>
        <v>81511.6</v>
      </c>
    </row>
    <row r="704" spans="1:12" ht="31.5" outlineLevel="2">
      <c r="A704" s="37" t="s">
        <v>118</v>
      </c>
      <c r="B704" s="1" t="s">
        <v>297</v>
      </c>
      <c r="C704" s="1" t="s">
        <v>297</v>
      </c>
      <c r="D704" s="1"/>
      <c r="E704" s="1"/>
      <c r="F704" s="2"/>
      <c r="G704" s="2"/>
      <c r="H704" s="64"/>
      <c r="I704" s="64"/>
      <c r="J704" s="6">
        <v>0</v>
      </c>
      <c r="K704" s="64">
        <f t="shared" si="133"/>
        <v>44962.6</v>
      </c>
      <c r="L704" s="4">
        <f t="shared" si="133"/>
        <v>81511.6</v>
      </c>
    </row>
    <row r="705" spans="1:12" ht="31.5" outlineLevel="3">
      <c r="A705" s="37" t="s">
        <v>118</v>
      </c>
      <c r="B705" s="7" t="s">
        <v>297</v>
      </c>
      <c r="C705" s="7" t="s">
        <v>297</v>
      </c>
      <c r="D705" s="7" t="s">
        <v>298</v>
      </c>
      <c r="E705" s="7"/>
      <c r="F705" s="8"/>
      <c r="G705" s="8"/>
      <c r="H705" s="65"/>
      <c r="I705" s="65"/>
      <c r="J705" s="6">
        <v>0</v>
      </c>
      <c r="K705" s="65">
        <f t="shared" si="133"/>
        <v>44962.6</v>
      </c>
      <c r="L705" s="10">
        <f t="shared" si="133"/>
        <v>81511.6</v>
      </c>
    </row>
    <row r="706" spans="1:12" ht="32.25" outlineLevel="6" thickBot="1">
      <c r="A706" s="40" t="s">
        <v>118</v>
      </c>
      <c r="B706" s="22" t="s">
        <v>297</v>
      </c>
      <c r="C706" s="22" t="s">
        <v>297</v>
      </c>
      <c r="D706" s="22" t="s">
        <v>298</v>
      </c>
      <c r="E706" s="22" t="s">
        <v>299</v>
      </c>
      <c r="F706" s="23"/>
      <c r="G706" s="23"/>
      <c r="H706" s="72"/>
      <c r="I706" s="72"/>
      <c r="J706" s="73">
        <v>0</v>
      </c>
      <c r="K706" s="72">
        <v>44962.6</v>
      </c>
      <c r="L706" s="25">
        <v>81511.6</v>
      </c>
    </row>
    <row r="707" spans="1:12" ht="16.5" outlineLevel="6" thickBot="1">
      <c r="A707" s="41" t="s">
        <v>300</v>
      </c>
      <c r="B707" s="42"/>
      <c r="C707" s="42"/>
      <c r="D707" s="42"/>
      <c r="E707" s="43"/>
      <c r="F707" s="44" t="e">
        <f>#REF!+#REF!+#REF!+#REF!+#REF!</f>
        <v>#REF!</v>
      </c>
      <c r="G707" s="45" t="e">
        <f>#REF!+#REF!+#REF!+#REF!+#REF!</f>
        <v>#REF!</v>
      </c>
      <c r="H707" s="46">
        <f>H8+H122+H153+H170+H256+H571+H619+H690+H697+H703</f>
        <v>500391.39999999997</v>
      </c>
      <c r="I707" s="46">
        <f>I8+I122+I153+I170+I256+I571+I619+I690+I697+I703</f>
        <v>0</v>
      </c>
      <c r="J707" s="46">
        <f>J8+J122+J153+J170+J256+J571+J619+J690+J697+J703</f>
        <v>666208127.59</v>
      </c>
      <c r="K707" s="46">
        <f>K8+K122+K153+K170+K256+K571+K619+K690+K697+K703</f>
        <v>500219.4000000001</v>
      </c>
      <c r="L707" s="46">
        <f>L8+L122+L153+L170+L256+L571+L619+L690+L697+L703</f>
        <v>542236.3</v>
      </c>
    </row>
    <row r="708" spans="1:10" ht="15.75">
      <c r="A708" s="80" t="s">
        <v>301</v>
      </c>
      <c r="B708" s="80"/>
      <c r="C708" s="80"/>
      <c r="D708" s="80"/>
      <c r="E708" s="80"/>
      <c r="F708" s="80"/>
      <c r="G708" s="80"/>
      <c r="H708" s="80"/>
      <c r="I708" s="80"/>
      <c r="J708" s="47">
        <v>722850196.51</v>
      </c>
    </row>
    <row r="709" spans="1:12" ht="15">
      <c r="A709" s="48"/>
      <c r="B709" s="49"/>
      <c r="C709" s="49"/>
      <c r="D709" s="49"/>
      <c r="E709" s="49"/>
      <c r="F709" s="49"/>
      <c r="G709" s="49"/>
      <c r="H709" s="50"/>
      <c r="I709" s="50"/>
      <c r="J709" s="50"/>
      <c r="K709" s="50"/>
      <c r="L709" s="50"/>
    </row>
    <row r="710" spans="1:10" ht="15">
      <c r="A710" s="77"/>
      <c r="B710" s="77"/>
      <c r="C710" s="77"/>
      <c r="D710" s="77"/>
      <c r="E710" s="77"/>
      <c r="F710" s="77"/>
      <c r="G710" s="77"/>
      <c r="H710" s="77"/>
      <c r="I710" s="77"/>
      <c r="J710" s="77"/>
    </row>
    <row r="712" spans="1:3" ht="15">
      <c r="A712" s="26" t="s">
        <v>372</v>
      </c>
      <c r="C712" s="28" t="s">
        <v>373</v>
      </c>
    </row>
  </sheetData>
  <mergeCells count="4">
    <mergeCell ref="A710:J710"/>
    <mergeCell ref="B2:L2"/>
    <mergeCell ref="A4:L4"/>
    <mergeCell ref="A708:I708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&amp;C&amp;P</oddFooter>
  </headerFooter>
  <rowBreaks count="2" manualBreakCount="2">
    <brk id="661" max="11" man="1"/>
    <brk id="67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744"/>
  <sheetViews>
    <sheetView view="pageBreakPreview" zoomScale="60" workbookViewId="0" topLeftCell="A448">
      <selection activeCell="V456" sqref="V456"/>
    </sheetView>
  </sheetViews>
  <sheetFormatPr defaultColWidth="9.00390625" defaultRowHeight="12.75" outlineLevelRow="6"/>
  <cols>
    <col min="1" max="1" width="40.00390625" style="26" customWidth="1"/>
    <col min="2" max="2" width="7.75390625" style="28" customWidth="1"/>
    <col min="3" max="3" width="5.625" style="28" customWidth="1"/>
    <col min="4" max="4" width="5.75390625" style="28" customWidth="1"/>
    <col min="5" max="5" width="11.875" style="28" customWidth="1"/>
    <col min="6" max="6" width="8.25390625" style="28" customWidth="1"/>
    <col min="7" max="7" width="14.375" style="28" hidden="1" customWidth="1"/>
    <col min="8" max="8" width="9.75390625" style="28" hidden="1" customWidth="1"/>
    <col min="9" max="9" width="14.625" style="27" customWidth="1"/>
    <col min="10" max="10" width="0" style="27" hidden="1" customWidth="1"/>
    <col min="11" max="11" width="11.75390625" style="27" hidden="1" customWidth="1"/>
    <col min="12" max="13" width="14.625" style="27" hidden="1" customWidth="1"/>
    <col min="14" max="14" width="10.875" style="28" hidden="1" customWidth="1"/>
    <col min="15" max="19" width="0" style="28" hidden="1" customWidth="1"/>
    <col min="20" max="16384" width="9.125" style="28" customWidth="1"/>
  </cols>
  <sheetData>
    <row r="2" spans="2:9" ht="96.75" customHeight="1">
      <c r="B2" s="78" t="s">
        <v>502</v>
      </c>
      <c r="C2" s="78"/>
      <c r="D2" s="78"/>
      <c r="E2" s="78"/>
      <c r="F2" s="78"/>
      <c r="G2" s="78"/>
      <c r="H2" s="78"/>
      <c r="I2" s="78"/>
    </row>
    <row r="4" spans="1:9" ht="53.25" customHeight="1">
      <c r="A4" s="79" t="s">
        <v>503</v>
      </c>
      <c r="B4" s="79"/>
      <c r="C4" s="79"/>
      <c r="D4" s="79"/>
      <c r="E4" s="79"/>
      <c r="F4" s="79"/>
      <c r="G4" s="79"/>
      <c r="H4" s="79"/>
      <c r="I4" s="79"/>
    </row>
    <row r="6" spans="9:13" ht="15.75" thickBot="1">
      <c r="I6" s="27" t="s">
        <v>499</v>
      </c>
      <c r="L6" s="27" t="s">
        <v>336</v>
      </c>
      <c r="M6" s="27" t="s">
        <v>336</v>
      </c>
    </row>
    <row r="7" spans="1:13" ht="88.5" customHeight="1" thickBot="1">
      <c r="A7" s="56" t="s">
        <v>304</v>
      </c>
      <c r="B7" s="29" t="s">
        <v>305</v>
      </c>
      <c r="C7" s="30" t="s">
        <v>306</v>
      </c>
      <c r="D7" s="29" t="s">
        <v>307</v>
      </c>
      <c r="E7" s="30" t="s">
        <v>308</v>
      </c>
      <c r="F7" s="29" t="s">
        <v>309</v>
      </c>
      <c r="G7" s="31"/>
      <c r="H7" s="32" t="s">
        <v>310</v>
      </c>
      <c r="I7" s="33" t="s">
        <v>312</v>
      </c>
      <c r="J7" s="34" t="s">
        <v>382</v>
      </c>
      <c r="K7" s="35" t="s">
        <v>383</v>
      </c>
      <c r="L7" s="33" t="s">
        <v>313</v>
      </c>
      <c r="M7" s="33" t="s">
        <v>86</v>
      </c>
    </row>
    <row r="8" spans="1:13" ht="31.5">
      <c r="A8" s="51" t="s">
        <v>453</v>
      </c>
      <c r="B8" s="52" t="s">
        <v>384</v>
      </c>
      <c r="C8" s="52"/>
      <c r="D8" s="52"/>
      <c r="E8" s="52"/>
      <c r="F8" s="52"/>
      <c r="G8" s="53" t="e">
        <f>G9+G102+G133+G150+G222+G259+G310+G317+G376</f>
        <v>#REF!</v>
      </c>
      <c r="H8" s="54" t="e">
        <f>H9+H102+H133+H150+H222+H259+H310+H317+H376</f>
        <v>#REF!</v>
      </c>
      <c r="I8" s="55">
        <f>I9+I102+I133+I150+I222+I259+I310+I317+I376</f>
        <v>179464.59999999998</v>
      </c>
      <c r="J8" s="5"/>
      <c r="K8" s="6">
        <v>428917889.74</v>
      </c>
      <c r="L8" s="55">
        <f>L9+L102+L133+L150+L222+L259+L310+L317+L376</f>
        <v>134660</v>
      </c>
      <c r="M8" s="55">
        <f>M9+M102+M133+M150+M222+M259+M310+M317+M376</f>
        <v>140111.9</v>
      </c>
    </row>
    <row r="9" spans="1:16" ht="31.5" outlineLevel="1">
      <c r="A9" s="36" t="s">
        <v>454</v>
      </c>
      <c r="B9" s="1" t="s">
        <v>384</v>
      </c>
      <c r="C9" s="1" t="s">
        <v>387</v>
      </c>
      <c r="D9" s="1"/>
      <c r="E9" s="1"/>
      <c r="F9" s="1"/>
      <c r="G9" s="2" t="e">
        <f>G10+G28+G47+G53+G69+G75+G90</f>
        <v>#REF!</v>
      </c>
      <c r="H9" s="3" t="e">
        <f>H10+H28+H47+H53+H69+H75</f>
        <v>#REF!</v>
      </c>
      <c r="I9" s="4">
        <f>I10+I28+I47+I53+I69+I75</f>
        <v>34858.2</v>
      </c>
      <c r="J9" s="5"/>
      <c r="K9" s="6">
        <v>40047867.6</v>
      </c>
      <c r="L9" s="4">
        <f>L10+L28+L47+L53+L69+L75</f>
        <v>28877.2</v>
      </c>
      <c r="M9" s="4">
        <f>M10+M28+M47+M53+M69+M75</f>
        <v>29923.699999999997</v>
      </c>
      <c r="N9" s="27"/>
      <c r="O9" s="27"/>
      <c r="P9" s="27"/>
    </row>
    <row r="10" spans="1:13" ht="94.5" outlineLevel="2">
      <c r="A10" s="36" t="s">
        <v>455</v>
      </c>
      <c r="B10" s="1" t="s">
        <v>384</v>
      </c>
      <c r="C10" s="1" t="s">
        <v>387</v>
      </c>
      <c r="D10" s="1" t="s">
        <v>391</v>
      </c>
      <c r="E10" s="1"/>
      <c r="F10" s="1"/>
      <c r="G10" s="2"/>
      <c r="H10" s="3">
        <v>0</v>
      </c>
      <c r="I10" s="4">
        <f>I11</f>
        <v>3295.2</v>
      </c>
      <c r="J10" s="5"/>
      <c r="K10" s="6">
        <v>2323300</v>
      </c>
      <c r="L10" s="4">
        <f>L11</f>
        <v>3115.2</v>
      </c>
      <c r="M10" s="4">
        <f>M11</f>
        <v>3218.1</v>
      </c>
    </row>
    <row r="11" spans="1:13" ht="94.5" outlineLevel="3">
      <c r="A11" s="37" t="s">
        <v>456</v>
      </c>
      <c r="B11" s="7" t="s">
        <v>384</v>
      </c>
      <c r="C11" s="7" t="s">
        <v>387</v>
      </c>
      <c r="D11" s="7" t="s">
        <v>391</v>
      </c>
      <c r="E11" s="7" t="s">
        <v>392</v>
      </c>
      <c r="F11" s="7"/>
      <c r="G11" s="8"/>
      <c r="H11" s="9"/>
      <c r="I11" s="10">
        <f>I12+I24</f>
        <v>3295.2</v>
      </c>
      <c r="J11" s="11"/>
      <c r="K11" s="6">
        <v>2323300</v>
      </c>
      <c r="L11" s="10">
        <f>L12+L24</f>
        <v>3115.2</v>
      </c>
      <c r="M11" s="10">
        <f>M12+M24</f>
        <v>3218.1</v>
      </c>
    </row>
    <row r="12" spans="1:13" ht="15.75" outlineLevel="4">
      <c r="A12" s="37" t="s">
        <v>457</v>
      </c>
      <c r="B12" s="7" t="s">
        <v>384</v>
      </c>
      <c r="C12" s="7" t="s">
        <v>387</v>
      </c>
      <c r="D12" s="7" t="s">
        <v>391</v>
      </c>
      <c r="E12" s="7" t="s">
        <v>393</v>
      </c>
      <c r="F12" s="7"/>
      <c r="G12" s="8"/>
      <c r="H12" s="9"/>
      <c r="I12" s="10">
        <f>I13+I17+I20</f>
        <v>1817.2</v>
      </c>
      <c r="J12" s="10">
        <f>J13+J17+J20</f>
        <v>0</v>
      </c>
      <c r="K12" s="10">
        <f>K13+K17+K20</f>
        <v>0</v>
      </c>
      <c r="L12" s="10">
        <f>L13+L17+L20</f>
        <v>1637.2</v>
      </c>
      <c r="M12" s="10">
        <f>M13+M17+M20</f>
        <v>1740.1</v>
      </c>
    </row>
    <row r="13" spans="1:13" ht="78.75" outlineLevel="4">
      <c r="A13" s="37" t="s">
        <v>257</v>
      </c>
      <c r="B13" s="7" t="s">
        <v>384</v>
      </c>
      <c r="C13" s="7" t="s">
        <v>387</v>
      </c>
      <c r="D13" s="7" t="s">
        <v>391</v>
      </c>
      <c r="E13" s="7" t="s">
        <v>393</v>
      </c>
      <c r="F13" s="7" t="s">
        <v>314</v>
      </c>
      <c r="G13" s="8"/>
      <c r="H13" s="9"/>
      <c r="I13" s="10">
        <f>I14</f>
        <v>1120.8</v>
      </c>
      <c r="J13" s="10">
        <f>J14</f>
        <v>0</v>
      </c>
      <c r="K13" s="10">
        <f>K14</f>
        <v>0</v>
      </c>
      <c r="L13" s="10">
        <f>L14</f>
        <v>1120.8</v>
      </c>
      <c r="M13" s="10">
        <f>M14</f>
        <v>1120.8</v>
      </c>
    </row>
    <row r="14" spans="1:13" ht="31.5" outlineLevel="6">
      <c r="A14" s="37" t="s">
        <v>258</v>
      </c>
      <c r="B14" s="7" t="s">
        <v>384</v>
      </c>
      <c r="C14" s="7" t="s">
        <v>387</v>
      </c>
      <c r="D14" s="7" t="s">
        <v>391</v>
      </c>
      <c r="E14" s="7" t="s">
        <v>393</v>
      </c>
      <c r="F14" s="7" t="s">
        <v>190</v>
      </c>
      <c r="G14" s="8"/>
      <c r="H14" s="9"/>
      <c r="I14" s="10">
        <f>SUM(I15:I16)</f>
        <v>1120.8</v>
      </c>
      <c r="J14" s="10">
        <f>SUM(J15:J16)</f>
        <v>0</v>
      </c>
      <c r="K14" s="10">
        <f>SUM(K15:K16)</f>
        <v>0</v>
      </c>
      <c r="L14" s="10">
        <f>SUM(L15:L16)</f>
        <v>1120.8</v>
      </c>
      <c r="M14" s="10">
        <f>SUM(M15:M16)</f>
        <v>1120.8</v>
      </c>
    </row>
    <row r="15" spans="1:13" ht="31.5" outlineLevel="6">
      <c r="A15" s="37" t="s">
        <v>194</v>
      </c>
      <c r="B15" s="7" t="s">
        <v>384</v>
      </c>
      <c r="C15" s="7" t="s">
        <v>387</v>
      </c>
      <c r="D15" s="7" t="s">
        <v>391</v>
      </c>
      <c r="E15" s="7" t="s">
        <v>393</v>
      </c>
      <c r="F15" s="7" t="s">
        <v>195</v>
      </c>
      <c r="G15" s="8"/>
      <c r="H15" s="9"/>
      <c r="I15" s="10">
        <v>1118.8</v>
      </c>
      <c r="J15" s="11"/>
      <c r="K15" s="6"/>
      <c r="L15" s="10">
        <v>1118.8</v>
      </c>
      <c r="M15" s="10">
        <v>1118.8</v>
      </c>
    </row>
    <row r="16" spans="1:13" ht="47.25" outlineLevel="6">
      <c r="A16" s="37" t="s">
        <v>196</v>
      </c>
      <c r="B16" s="7" t="s">
        <v>384</v>
      </c>
      <c r="C16" s="7" t="s">
        <v>387</v>
      </c>
      <c r="D16" s="7" t="s">
        <v>391</v>
      </c>
      <c r="E16" s="7" t="s">
        <v>393</v>
      </c>
      <c r="F16" s="7" t="s">
        <v>197</v>
      </c>
      <c r="G16" s="8"/>
      <c r="H16" s="9"/>
      <c r="I16" s="10">
        <v>2</v>
      </c>
      <c r="J16" s="11"/>
      <c r="K16" s="6"/>
      <c r="L16" s="10">
        <v>2</v>
      </c>
      <c r="M16" s="10">
        <v>2</v>
      </c>
    </row>
    <row r="17" spans="1:13" ht="31.5" outlineLevel="6">
      <c r="A17" s="37" t="s">
        <v>259</v>
      </c>
      <c r="B17" s="7" t="s">
        <v>384</v>
      </c>
      <c r="C17" s="7" t="s">
        <v>387</v>
      </c>
      <c r="D17" s="7" t="s">
        <v>391</v>
      </c>
      <c r="E17" s="7" t="s">
        <v>393</v>
      </c>
      <c r="F17" s="7" t="s">
        <v>315</v>
      </c>
      <c r="G17" s="8"/>
      <c r="H17" s="9"/>
      <c r="I17" s="10">
        <f aca="true" t="shared" si="0" ref="I17:M18">I18</f>
        <v>686</v>
      </c>
      <c r="J17" s="10">
        <f t="shared" si="0"/>
        <v>0</v>
      </c>
      <c r="K17" s="10">
        <f t="shared" si="0"/>
        <v>0</v>
      </c>
      <c r="L17" s="10">
        <f t="shared" si="0"/>
        <v>506</v>
      </c>
      <c r="M17" s="10">
        <f t="shared" si="0"/>
        <v>608.9</v>
      </c>
    </row>
    <row r="18" spans="1:13" ht="31.5" outlineLevel="6">
      <c r="A18" s="37" t="s">
        <v>260</v>
      </c>
      <c r="B18" s="7" t="s">
        <v>384</v>
      </c>
      <c r="C18" s="7" t="s">
        <v>387</v>
      </c>
      <c r="D18" s="7" t="s">
        <v>391</v>
      </c>
      <c r="E18" s="7" t="s">
        <v>393</v>
      </c>
      <c r="F18" s="7" t="s">
        <v>201</v>
      </c>
      <c r="G18" s="8"/>
      <c r="H18" s="9"/>
      <c r="I18" s="10">
        <f t="shared" si="0"/>
        <v>686</v>
      </c>
      <c r="J18" s="10">
        <f t="shared" si="0"/>
        <v>0</v>
      </c>
      <c r="K18" s="10">
        <f t="shared" si="0"/>
        <v>0</v>
      </c>
      <c r="L18" s="10">
        <f t="shared" si="0"/>
        <v>506</v>
      </c>
      <c r="M18" s="10">
        <f t="shared" si="0"/>
        <v>608.9</v>
      </c>
    </row>
    <row r="19" spans="1:13" ht="31.5" outlineLevel="6">
      <c r="A19" s="37" t="s">
        <v>261</v>
      </c>
      <c r="B19" s="7" t="s">
        <v>384</v>
      </c>
      <c r="C19" s="7" t="s">
        <v>387</v>
      </c>
      <c r="D19" s="7" t="s">
        <v>391</v>
      </c>
      <c r="E19" s="7" t="s">
        <v>393</v>
      </c>
      <c r="F19" s="7" t="s">
        <v>202</v>
      </c>
      <c r="G19" s="8"/>
      <c r="H19" s="9"/>
      <c r="I19" s="10">
        <f>681.4+4.6</f>
        <v>686</v>
      </c>
      <c r="J19" s="11"/>
      <c r="K19" s="6"/>
      <c r="L19" s="10">
        <f>501.4+4.6</f>
        <v>506</v>
      </c>
      <c r="M19" s="10">
        <f>604.3+4.6</f>
        <v>608.9</v>
      </c>
    </row>
    <row r="20" spans="1:13" ht="15.75" outlineLevel="6">
      <c r="A20" s="37" t="s">
        <v>241</v>
      </c>
      <c r="B20" s="7" t="s">
        <v>384</v>
      </c>
      <c r="C20" s="7" t="s">
        <v>387</v>
      </c>
      <c r="D20" s="7" t="s">
        <v>391</v>
      </c>
      <c r="E20" s="7" t="s">
        <v>393</v>
      </c>
      <c r="F20" s="7" t="s">
        <v>242</v>
      </c>
      <c r="G20" s="8"/>
      <c r="H20" s="9"/>
      <c r="I20" s="10">
        <f>I21</f>
        <v>10.4</v>
      </c>
      <c r="J20" s="10">
        <f>J21</f>
        <v>0</v>
      </c>
      <c r="K20" s="10">
        <f>K21</f>
        <v>0</v>
      </c>
      <c r="L20" s="10">
        <f>L21</f>
        <v>10.4</v>
      </c>
      <c r="M20" s="10">
        <f>M21</f>
        <v>10.4</v>
      </c>
    </row>
    <row r="21" spans="1:13" ht="31.5" outlineLevel="6">
      <c r="A21" s="37" t="s">
        <v>316</v>
      </c>
      <c r="B21" s="7" t="s">
        <v>384</v>
      </c>
      <c r="C21" s="7" t="s">
        <v>387</v>
      </c>
      <c r="D21" s="7" t="s">
        <v>391</v>
      </c>
      <c r="E21" s="7" t="s">
        <v>393</v>
      </c>
      <c r="F21" s="7" t="s">
        <v>198</v>
      </c>
      <c r="G21" s="8"/>
      <c r="H21" s="9"/>
      <c r="I21" s="10">
        <f>I22+I23</f>
        <v>10.4</v>
      </c>
      <c r="J21" s="10">
        <f>J22+J23</f>
        <v>0</v>
      </c>
      <c r="K21" s="10">
        <f>K22+K23</f>
        <v>0</v>
      </c>
      <c r="L21" s="10">
        <f>L22+L23</f>
        <v>10.4</v>
      </c>
      <c r="M21" s="10">
        <f>M22+M23</f>
        <v>10.4</v>
      </c>
    </row>
    <row r="22" spans="1:13" ht="47.25" outlineLevel="6">
      <c r="A22" s="37" t="s">
        <v>191</v>
      </c>
      <c r="B22" s="7" t="s">
        <v>384</v>
      </c>
      <c r="C22" s="7" t="s">
        <v>387</v>
      </c>
      <c r="D22" s="7" t="s">
        <v>391</v>
      </c>
      <c r="E22" s="7" t="s">
        <v>393</v>
      </c>
      <c r="F22" s="7" t="s">
        <v>193</v>
      </c>
      <c r="G22" s="8"/>
      <c r="H22" s="9"/>
      <c r="I22" s="10">
        <v>0.5</v>
      </c>
      <c r="J22" s="11"/>
      <c r="K22" s="6"/>
      <c r="L22" s="10">
        <v>0.5</v>
      </c>
      <c r="M22" s="10">
        <v>0.5</v>
      </c>
    </row>
    <row r="23" spans="1:13" ht="31.5" outlineLevel="6">
      <c r="A23" s="37" t="s">
        <v>199</v>
      </c>
      <c r="B23" s="7" t="s">
        <v>384</v>
      </c>
      <c r="C23" s="7" t="s">
        <v>387</v>
      </c>
      <c r="D23" s="7" t="s">
        <v>391</v>
      </c>
      <c r="E23" s="7" t="s">
        <v>393</v>
      </c>
      <c r="F23" s="7" t="s">
        <v>200</v>
      </c>
      <c r="G23" s="8"/>
      <c r="H23" s="9"/>
      <c r="I23" s="10">
        <v>9.9</v>
      </c>
      <c r="J23" s="11"/>
      <c r="K23" s="6"/>
      <c r="L23" s="10">
        <v>9.9</v>
      </c>
      <c r="M23" s="10">
        <v>9.9</v>
      </c>
    </row>
    <row r="24" spans="1:13" ht="47.25" outlineLevel="4">
      <c r="A24" s="37" t="s">
        <v>459</v>
      </c>
      <c r="B24" s="7" t="s">
        <v>384</v>
      </c>
      <c r="C24" s="7" t="s">
        <v>387</v>
      </c>
      <c r="D24" s="7" t="s">
        <v>391</v>
      </c>
      <c r="E24" s="7" t="s">
        <v>394</v>
      </c>
      <c r="F24" s="7"/>
      <c r="G24" s="8"/>
      <c r="H24" s="9"/>
      <c r="I24" s="10">
        <f>I26</f>
        <v>1478</v>
      </c>
      <c r="J24" s="11"/>
      <c r="K24" s="6">
        <v>855100</v>
      </c>
      <c r="L24" s="10">
        <f>L26</f>
        <v>1478</v>
      </c>
      <c r="M24" s="10">
        <f>M26</f>
        <v>1478</v>
      </c>
    </row>
    <row r="25" spans="1:13" ht="78.75" outlineLevel="4">
      <c r="A25" s="37" t="s">
        <v>257</v>
      </c>
      <c r="B25" s="7" t="s">
        <v>384</v>
      </c>
      <c r="C25" s="7" t="s">
        <v>387</v>
      </c>
      <c r="D25" s="7" t="s">
        <v>391</v>
      </c>
      <c r="E25" s="7" t="s">
        <v>394</v>
      </c>
      <c r="F25" s="7" t="s">
        <v>314</v>
      </c>
      <c r="G25" s="8"/>
      <c r="H25" s="9"/>
      <c r="I25" s="10">
        <f aca="true" t="shared" si="1" ref="I25:M26">I26</f>
        <v>1478</v>
      </c>
      <c r="J25" s="10">
        <f t="shared" si="1"/>
        <v>0</v>
      </c>
      <c r="K25" s="10">
        <f t="shared" si="1"/>
        <v>0</v>
      </c>
      <c r="L25" s="10">
        <f t="shared" si="1"/>
        <v>1478</v>
      </c>
      <c r="M25" s="10">
        <f t="shared" si="1"/>
        <v>1478</v>
      </c>
    </row>
    <row r="26" spans="1:13" ht="31.5" outlineLevel="6">
      <c r="A26" s="37" t="s">
        <v>258</v>
      </c>
      <c r="B26" s="7" t="s">
        <v>384</v>
      </c>
      <c r="C26" s="7" t="s">
        <v>387</v>
      </c>
      <c r="D26" s="7" t="s">
        <v>391</v>
      </c>
      <c r="E26" s="7" t="s">
        <v>394</v>
      </c>
      <c r="F26" s="7" t="s">
        <v>190</v>
      </c>
      <c r="G26" s="8"/>
      <c r="H26" s="9"/>
      <c r="I26" s="10">
        <f t="shared" si="1"/>
        <v>1478</v>
      </c>
      <c r="J26" s="10">
        <f t="shared" si="1"/>
        <v>0</v>
      </c>
      <c r="K26" s="10">
        <f t="shared" si="1"/>
        <v>0</v>
      </c>
      <c r="L26" s="10">
        <f t="shared" si="1"/>
        <v>1478</v>
      </c>
      <c r="M26" s="10">
        <f t="shared" si="1"/>
        <v>1478</v>
      </c>
    </row>
    <row r="27" spans="1:13" ht="31.5" outlineLevel="6">
      <c r="A27" s="37" t="s">
        <v>194</v>
      </c>
      <c r="B27" s="7" t="s">
        <v>384</v>
      </c>
      <c r="C27" s="7" t="s">
        <v>387</v>
      </c>
      <c r="D27" s="7" t="s">
        <v>391</v>
      </c>
      <c r="E27" s="7" t="s">
        <v>394</v>
      </c>
      <c r="F27" s="7" t="s">
        <v>195</v>
      </c>
      <c r="G27" s="8"/>
      <c r="H27" s="9"/>
      <c r="I27" s="10">
        <v>1478</v>
      </c>
      <c r="J27" s="11"/>
      <c r="K27" s="6"/>
      <c r="L27" s="10">
        <v>1478</v>
      </c>
      <c r="M27" s="10">
        <v>1478</v>
      </c>
    </row>
    <row r="28" spans="1:13" ht="126" outlineLevel="2">
      <c r="A28" s="37" t="s">
        <v>458</v>
      </c>
      <c r="B28" s="1" t="s">
        <v>384</v>
      </c>
      <c r="C28" s="1" t="s">
        <v>387</v>
      </c>
      <c r="D28" s="1" t="s">
        <v>396</v>
      </c>
      <c r="E28" s="1"/>
      <c r="F28" s="1"/>
      <c r="G28" s="2" t="e">
        <f>G29+#REF!</f>
        <v>#REF!</v>
      </c>
      <c r="H28" s="3" t="e">
        <f>H29+#REF!</f>
        <v>#REF!</v>
      </c>
      <c r="I28" s="4">
        <f>I29</f>
        <v>23844</v>
      </c>
      <c r="J28" s="4">
        <f>J29</f>
        <v>0</v>
      </c>
      <c r="K28" s="4">
        <f>K29</f>
        <v>28624297.39</v>
      </c>
      <c r="L28" s="4">
        <f>L29</f>
        <v>22027.5</v>
      </c>
      <c r="M28" s="4">
        <f>M29</f>
        <v>22970.3</v>
      </c>
    </row>
    <row r="29" spans="1:13" ht="94.5" outlineLevel="3">
      <c r="A29" s="37" t="s">
        <v>460</v>
      </c>
      <c r="B29" s="7" t="s">
        <v>384</v>
      </c>
      <c r="C29" s="7" t="s">
        <v>387</v>
      </c>
      <c r="D29" s="7" t="s">
        <v>396</v>
      </c>
      <c r="E29" s="7" t="s">
        <v>392</v>
      </c>
      <c r="F29" s="7"/>
      <c r="G29" s="8"/>
      <c r="H29" s="9">
        <f>H30+H43</f>
        <v>75</v>
      </c>
      <c r="I29" s="10">
        <f>I30+I43</f>
        <v>23844</v>
      </c>
      <c r="J29" s="11"/>
      <c r="K29" s="6">
        <v>28624297.39</v>
      </c>
      <c r="L29" s="10">
        <f>L30+L43</f>
        <v>22027.5</v>
      </c>
      <c r="M29" s="10">
        <f>M30+M43</f>
        <v>22970.3</v>
      </c>
    </row>
    <row r="30" spans="1:13" ht="15.75" outlineLevel="4">
      <c r="A30" s="37" t="s">
        <v>457</v>
      </c>
      <c r="B30" s="7" t="s">
        <v>384</v>
      </c>
      <c r="C30" s="7" t="s">
        <v>387</v>
      </c>
      <c r="D30" s="7" t="s">
        <v>396</v>
      </c>
      <c r="E30" s="7" t="s">
        <v>393</v>
      </c>
      <c r="F30" s="7"/>
      <c r="G30" s="8"/>
      <c r="H30" s="9">
        <f>H31</f>
        <v>75</v>
      </c>
      <c r="I30" s="10">
        <f>I31</f>
        <v>22941.5</v>
      </c>
      <c r="J30" s="11"/>
      <c r="K30" s="6">
        <v>27715597.39</v>
      </c>
      <c r="L30" s="10">
        <f>L31</f>
        <v>21125</v>
      </c>
      <c r="M30" s="10">
        <f>M31</f>
        <v>22067.8</v>
      </c>
    </row>
    <row r="31" spans="1:13" ht="47.25" outlineLevel="5">
      <c r="A31" s="37" t="s">
        <v>461</v>
      </c>
      <c r="B31" s="7" t="s">
        <v>384</v>
      </c>
      <c r="C31" s="7" t="s">
        <v>387</v>
      </c>
      <c r="D31" s="7" t="s">
        <v>396</v>
      </c>
      <c r="E31" s="7" t="s">
        <v>397</v>
      </c>
      <c r="F31" s="7"/>
      <c r="G31" s="8"/>
      <c r="H31" s="9">
        <f>H33</f>
        <v>75</v>
      </c>
      <c r="I31" s="10">
        <f>I32+I36+I39</f>
        <v>22941.5</v>
      </c>
      <c r="J31" s="10">
        <f>J32+J36+J39</f>
        <v>0</v>
      </c>
      <c r="K31" s="10">
        <f>K32+K36+K39</f>
        <v>0</v>
      </c>
      <c r="L31" s="10">
        <f>L32+L36+L39</f>
        <v>21125</v>
      </c>
      <c r="M31" s="10">
        <f>M32+M36+M39</f>
        <v>22067.8</v>
      </c>
    </row>
    <row r="32" spans="1:13" ht="78.75" outlineLevel="5">
      <c r="A32" s="37" t="s">
        <v>257</v>
      </c>
      <c r="B32" s="7" t="s">
        <v>384</v>
      </c>
      <c r="C32" s="7" t="s">
        <v>387</v>
      </c>
      <c r="D32" s="7" t="s">
        <v>396</v>
      </c>
      <c r="E32" s="7" t="s">
        <v>397</v>
      </c>
      <c r="F32" s="7" t="s">
        <v>314</v>
      </c>
      <c r="G32" s="8"/>
      <c r="H32" s="9"/>
      <c r="I32" s="10">
        <f>I33</f>
        <v>16584.1</v>
      </c>
      <c r="J32" s="10">
        <f>J33</f>
        <v>0</v>
      </c>
      <c r="K32" s="10">
        <f>K33</f>
        <v>0</v>
      </c>
      <c r="L32" s="10">
        <f>L33</f>
        <v>16584.1</v>
      </c>
      <c r="M32" s="10">
        <f>M33</f>
        <v>16584.1</v>
      </c>
    </row>
    <row r="33" spans="1:13" ht="31.5" outlineLevel="6">
      <c r="A33" s="37" t="s">
        <v>258</v>
      </c>
      <c r="B33" s="7" t="s">
        <v>384</v>
      </c>
      <c r="C33" s="7" t="s">
        <v>387</v>
      </c>
      <c r="D33" s="7" t="s">
        <v>396</v>
      </c>
      <c r="E33" s="7" t="s">
        <v>397</v>
      </c>
      <c r="F33" s="7" t="s">
        <v>190</v>
      </c>
      <c r="G33" s="8"/>
      <c r="H33" s="9">
        <v>75</v>
      </c>
      <c r="I33" s="10">
        <f>I34+I35</f>
        <v>16584.1</v>
      </c>
      <c r="J33" s="10">
        <f>J34+J35</f>
        <v>0</v>
      </c>
      <c r="K33" s="10">
        <f>K34+K35</f>
        <v>0</v>
      </c>
      <c r="L33" s="10">
        <f>L34+L35</f>
        <v>16584.1</v>
      </c>
      <c r="M33" s="10">
        <f>M34+M35</f>
        <v>16584.1</v>
      </c>
    </row>
    <row r="34" spans="1:13" ht="31.5" outlineLevel="6">
      <c r="A34" s="37" t="s">
        <v>194</v>
      </c>
      <c r="B34" s="7" t="s">
        <v>384</v>
      </c>
      <c r="C34" s="7" t="s">
        <v>387</v>
      </c>
      <c r="D34" s="7" t="s">
        <v>396</v>
      </c>
      <c r="E34" s="7" t="s">
        <v>397</v>
      </c>
      <c r="F34" s="7" t="s">
        <v>195</v>
      </c>
      <c r="G34" s="8"/>
      <c r="H34" s="9"/>
      <c r="I34" s="10">
        <v>16564.1</v>
      </c>
      <c r="J34" s="11"/>
      <c r="K34" s="6"/>
      <c r="L34" s="10">
        <v>16564.1</v>
      </c>
      <c r="M34" s="10">
        <v>16564.1</v>
      </c>
    </row>
    <row r="35" spans="1:13" ht="47.25" outlineLevel="6">
      <c r="A35" s="37" t="s">
        <v>196</v>
      </c>
      <c r="B35" s="7" t="s">
        <v>384</v>
      </c>
      <c r="C35" s="7" t="s">
        <v>387</v>
      </c>
      <c r="D35" s="7" t="s">
        <v>396</v>
      </c>
      <c r="E35" s="7" t="s">
        <v>397</v>
      </c>
      <c r="F35" s="7" t="s">
        <v>197</v>
      </c>
      <c r="G35" s="8"/>
      <c r="H35" s="9"/>
      <c r="I35" s="10">
        <v>20</v>
      </c>
      <c r="J35" s="11"/>
      <c r="K35" s="6"/>
      <c r="L35" s="10">
        <v>20</v>
      </c>
      <c r="M35" s="10">
        <v>20</v>
      </c>
    </row>
    <row r="36" spans="1:13" ht="31.5" outlineLevel="6">
      <c r="A36" s="37" t="s">
        <v>259</v>
      </c>
      <c r="B36" s="7" t="s">
        <v>384</v>
      </c>
      <c r="C36" s="7" t="s">
        <v>387</v>
      </c>
      <c r="D36" s="7" t="s">
        <v>396</v>
      </c>
      <c r="E36" s="7" t="s">
        <v>397</v>
      </c>
      <c r="F36" s="7" t="s">
        <v>315</v>
      </c>
      <c r="G36" s="8"/>
      <c r="H36" s="9"/>
      <c r="I36" s="10">
        <f aca="true" t="shared" si="2" ref="I36:M37">I37</f>
        <v>5980.9</v>
      </c>
      <c r="J36" s="10">
        <f t="shared" si="2"/>
        <v>0</v>
      </c>
      <c r="K36" s="10">
        <f t="shared" si="2"/>
        <v>0</v>
      </c>
      <c r="L36" s="10">
        <f t="shared" si="2"/>
        <v>4164.4</v>
      </c>
      <c r="M36" s="10">
        <f t="shared" si="2"/>
        <v>5107.2</v>
      </c>
    </row>
    <row r="37" spans="1:13" ht="31.5" outlineLevel="6">
      <c r="A37" s="37" t="s">
        <v>260</v>
      </c>
      <c r="B37" s="7" t="s">
        <v>384</v>
      </c>
      <c r="C37" s="7" t="s">
        <v>387</v>
      </c>
      <c r="D37" s="7" t="s">
        <v>396</v>
      </c>
      <c r="E37" s="7" t="s">
        <v>397</v>
      </c>
      <c r="F37" s="7" t="s">
        <v>201</v>
      </c>
      <c r="G37" s="8"/>
      <c r="H37" s="9"/>
      <c r="I37" s="10">
        <f t="shared" si="2"/>
        <v>5980.9</v>
      </c>
      <c r="J37" s="10">
        <f t="shared" si="2"/>
        <v>0</v>
      </c>
      <c r="K37" s="10">
        <f t="shared" si="2"/>
        <v>0</v>
      </c>
      <c r="L37" s="10">
        <f t="shared" si="2"/>
        <v>4164.4</v>
      </c>
      <c r="M37" s="10">
        <f t="shared" si="2"/>
        <v>5107.2</v>
      </c>
    </row>
    <row r="38" spans="1:13" ht="31.5" outlineLevel="6">
      <c r="A38" s="37" t="s">
        <v>261</v>
      </c>
      <c r="B38" s="7" t="s">
        <v>384</v>
      </c>
      <c r="C38" s="7" t="s">
        <v>387</v>
      </c>
      <c r="D38" s="7" t="s">
        <v>396</v>
      </c>
      <c r="E38" s="7" t="s">
        <v>397</v>
      </c>
      <c r="F38" s="7" t="s">
        <v>202</v>
      </c>
      <c r="G38" s="8"/>
      <c r="H38" s="9"/>
      <c r="I38" s="10">
        <f>5220.2+760.7</f>
        <v>5980.9</v>
      </c>
      <c r="J38" s="11"/>
      <c r="K38" s="6"/>
      <c r="L38" s="10">
        <f>3940.1+224.3</f>
        <v>4164.4</v>
      </c>
      <c r="M38" s="10">
        <f>4576.3+530.9</f>
        <v>5107.2</v>
      </c>
    </row>
    <row r="39" spans="1:13" ht="15.75" outlineLevel="6">
      <c r="A39" s="37" t="s">
        <v>241</v>
      </c>
      <c r="B39" s="7" t="s">
        <v>384</v>
      </c>
      <c r="C39" s="7" t="s">
        <v>387</v>
      </c>
      <c r="D39" s="7" t="s">
        <v>396</v>
      </c>
      <c r="E39" s="7" t="s">
        <v>397</v>
      </c>
      <c r="F39" s="7" t="s">
        <v>242</v>
      </c>
      <c r="G39" s="8"/>
      <c r="H39" s="9"/>
      <c r="I39" s="10">
        <f>I40</f>
        <v>376.5</v>
      </c>
      <c r="J39" s="10">
        <f>J40</f>
        <v>0</v>
      </c>
      <c r="K39" s="10">
        <f>K40</f>
        <v>0</v>
      </c>
      <c r="L39" s="10">
        <f>L40</f>
        <v>376.5</v>
      </c>
      <c r="M39" s="10">
        <f>M40</f>
        <v>376.5</v>
      </c>
    </row>
    <row r="40" spans="1:13" ht="31.5" outlineLevel="6">
      <c r="A40" s="37" t="s">
        <v>316</v>
      </c>
      <c r="B40" s="7" t="s">
        <v>384</v>
      </c>
      <c r="C40" s="7" t="s">
        <v>387</v>
      </c>
      <c r="D40" s="7" t="s">
        <v>396</v>
      </c>
      <c r="E40" s="7" t="s">
        <v>397</v>
      </c>
      <c r="F40" s="7" t="s">
        <v>198</v>
      </c>
      <c r="G40" s="8"/>
      <c r="H40" s="9"/>
      <c r="I40" s="10">
        <f>I41+I42</f>
        <v>376.5</v>
      </c>
      <c r="J40" s="10">
        <f>J41+J42</f>
        <v>0</v>
      </c>
      <c r="K40" s="10">
        <f>K41+K42</f>
        <v>0</v>
      </c>
      <c r="L40" s="10">
        <f>L41+L42</f>
        <v>376.5</v>
      </c>
      <c r="M40" s="10">
        <f>M41+M42</f>
        <v>376.5</v>
      </c>
    </row>
    <row r="41" spans="1:13" ht="47.25" outlineLevel="6">
      <c r="A41" s="37" t="s">
        <v>191</v>
      </c>
      <c r="B41" s="7" t="s">
        <v>384</v>
      </c>
      <c r="C41" s="7" t="s">
        <v>387</v>
      </c>
      <c r="D41" s="7" t="s">
        <v>396</v>
      </c>
      <c r="E41" s="7" t="s">
        <v>397</v>
      </c>
      <c r="F41" s="7" t="s">
        <v>193</v>
      </c>
      <c r="G41" s="8"/>
      <c r="H41" s="9"/>
      <c r="I41" s="10">
        <v>303.3</v>
      </c>
      <c r="J41" s="11"/>
      <c r="K41" s="6"/>
      <c r="L41" s="10">
        <v>303.3</v>
      </c>
      <c r="M41" s="10">
        <v>303.3</v>
      </c>
    </row>
    <row r="42" spans="1:13" ht="31.5" outlineLevel="6">
      <c r="A42" s="37" t="s">
        <v>199</v>
      </c>
      <c r="B42" s="7" t="s">
        <v>384</v>
      </c>
      <c r="C42" s="7" t="s">
        <v>387</v>
      </c>
      <c r="D42" s="7" t="s">
        <v>396</v>
      </c>
      <c r="E42" s="7" t="s">
        <v>397</v>
      </c>
      <c r="F42" s="7" t="s">
        <v>200</v>
      </c>
      <c r="G42" s="8"/>
      <c r="H42" s="9"/>
      <c r="I42" s="10">
        <v>73.2</v>
      </c>
      <c r="J42" s="11"/>
      <c r="K42" s="6"/>
      <c r="L42" s="10">
        <v>73.2</v>
      </c>
      <c r="M42" s="10">
        <v>73.2</v>
      </c>
    </row>
    <row r="43" spans="1:13" ht="63" outlineLevel="4">
      <c r="A43" s="37" t="s">
        <v>462</v>
      </c>
      <c r="B43" s="7" t="s">
        <v>384</v>
      </c>
      <c r="C43" s="7" t="s">
        <v>387</v>
      </c>
      <c r="D43" s="7" t="s">
        <v>396</v>
      </c>
      <c r="E43" s="7" t="s">
        <v>398</v>
      </c>
      <c r="F43" s="7"/>
      <c r="G43" s="8"/>
      <c r="H43" s="9"/>
      <c r="I43" s="10">
        <f>I45</f>
        <v>902.5</v>
      </c>
      <c r="J43" s="11"/>
      <c r="K43" s="6">
        <v>908700</v>
      </c>
      <c r="L43" s="10">
        <f>L45</f>
        <v>902.5</v>
      </c>
      <c r="M43" s="10">
        <f>M45</f>
        <v>902.5</v>
      </c>
    </row>
    <row r="44" spans="1:13" ht="78.75" outlineLevel="4">
      <c r="A44" s="37" t="s">
        <v>257</v>
      </c>
      <c r="B44" s="7" t="s">
        <v>384</v>
      </c>
      <c r="C44" s="7" t="s">
        <v>387</v>
      </c>
      <c r="D44" s="7" t="s">
        <v>396</v>
      </c>
      <c r="E44" s="7" t="s">
        <v>398</v>
      </c>
      <c r="F44" s="7" t="s">
        <v>314</v>
      </c>
      <c r="G44" s="8"/>
      <c r="H44" s="9"/>
      <c r="I44" s="10">
        <f aca="true" t="shared" si="3" ref="I44:M45">I45</f>
        <v>902.5</v>
      </c>
      <c r="J44" s="10">
        <f t="shared" si="3"/>
        <v>0</v>
      </c>
      <c r="K44" s="10">
        <f t="shared" si="3"/>
        <v>0</v>
      </c>
      <c r="L44" s="10">
        <f t="shared" si="3"/>
        <v>902.5</v>
      </c>
      <c r="M44" s="10">
        <f t="shared" si="3"/>
        <v>902.5</v>
      </c>
    </row>
    <row r="45" spans="1:13" ht="31.5" outlineLevel="6">
      <c r="A45" s="37" t="s">
        <v>258</v>
      </c>
      <c r="B45" s="7" t="s">
        <v>384</v>
      </c>
      <c r="C45" s="7" t="s">
        <v>387</v>
      </c>
      <c r="D45" s="7" t="s">
        <v>396</v>
      </c>
      <c r="E45" s="7" t="s">
        <v>398</v>
      </c>
      <c r="F45" s="7" t="s">
        <v>190</v>
      </c>
      <c r="G45" s="8"/>
      <c r="H45" s="9"/>
      <c r="I45" s="10">
        <f t="shared" si="3"/>
        <v>902.5</v>
      </c>
      <c r="J45" s="10">
        <f t="shared" si="3"/>
        <v>0</v>
      </c>
      <c r="K45" s="10">
        <f t="shared" si="3"/>
        <v>0</v>
      </c>
      <c r="L45" s="10">
        <f t="shared" si="3"/>
        <v>902.5</v>
      </c>
      <c r="M45" s="10">
        <f t="shared" si="3"/>
        <v>902.5</v>
      </c>
    </row>
    <row r="46" spans="1:13" ht="31.5" outlineLevel="6">
      <c r="A46" s="37" t="s">
        <v>194</v>
      </c>
      <c r="B46" s="7" t="s">
        <v>384</v>
      </c>
      <c r="C46" s="7" t="s">
        <v>387</v>
      </c>
      <c r="D46" s="7" t="s">
        <v>396</v>
      </c>
      <c r="E46" s="7" t="s">
        <v>398</v>
      </c>
      <c r="F46" s="7" t="s">
        <v>195</v>
      </c>
      <c r="G46" s="8"/>
      <c r="H46" s="9"/>
      <c r="I46" s="10">
        <v>902.5</v>
      </c>
      <c r="J46" s="11"/>
      <c r="K46" s="6"/>
      <c r="L46" s="10">
        <v>902.5</v>
      </c>
      <c r="M46" s="10">
        <v>902.5</v>
      </c>
    </row>
    <row r="47" spans="1:13" ht="15.75" outlineLevel="2">
      <c r="A47" s="37" t="s">
        <v>463</v>
      </c>
      <c r="B47" s="1" t="s">
        <v>384</v>
      </c>
      <c r="C47" s="1" t="s">
        <v>387</v>
      </c>
      <c r="D47" s="1" t="s">
        <v>401</v>
      </c>
      <c r="E47" s="1"/>
      <c r="F47" s="1"/>
      <c r="G47" s="2"/>
      <c r="H47" s="3"/>
      <c r="I47" s="4">
        <f>I48</f>
        <v>19.4</v>
      </c>
      <c r="J47" s="5"/>
      <c r="K47" s="6">
        <v>13800</v>
      </c>
      <c r="L47" s="4">
        <f aca="true" t="shared" si="4" ref="L47:M49">L48</f>
        <v>0</v>
      </c>
      <c r="M47" s="4">
        <f t="shared" si="4"/>
        <v>0</v>
      </c>
    </row>
    <row r="48" spans="1:13" ht="31.5" outlineLevel="3">
      <c r="A48" s="37" t="s">
        <v>464</v>
      </c>
      <c r="B48" s="7" t="s">
        <v>384</v>
      </c>
      <c r="C48" s="7" t="s">
        <v>387</v>
      </c>
      <c r="D48" s="7" t="s">
        <v>401</v>
      </c>
      <c r="E48" s="7" t="s">
        <v>402</v>
      </c>
      <c r="F48" s="7"/>
      <c r="G48" s="8"/>
      <c r="H48" s="9"/>
      <c r="I48" s="10">
        <f>I49</f>
        <v>19.4</v>
      </c>
      <c r="J48" s="11"/>
      <c r="K48" s="6">
        <v>13800</v>
      </c>
      <c r="L48" s="10">
        <f t="shared" si="4"/>
        <v>0</v>
      </c>
      <c r="M48" s="10">
        <f t="shared" si="4"/>
        <v>0</v>
      </c>
    </row>
    <row r="49" spans="1:13" ht="94.5" outlineLevel="4">
      <c r="A49" s="37" t="s">
        <v>465</v>
      </c>
      <c r="B49" s="7" t="s">
        <v>384</v>
      </c>
      <c r="C49" s="7" t="s">
        <v>387</v>
      </c>
      <c r="D49" s="7" t="s">
        <v>401</v>
      </c>
      <c r="E49" s="7" t="s">
        <v>403</v>
      </c>
      <c r="F49" s="7"/>
      <c r="G49" s="8"/>
      <c r="H49" s="9"/>
      <c r="I49" s="10">
        <f>I50</f>
        <v>19.4</v>
      </c>
      <c r="J49" s="10">
        <f>J50</f>
        <v>0</v>
      </c>
      <c r="K49" s="10">
        <f>K50</f>
        <v>13800</v>
      </c>
      <c r="L49" s="10">
        <f t="shared" si="4"/>
        <v>0</v>
      </c>
      <c r="M49" s="10">
        <f t="shared" si="4"/>
        <v>0</v>
      </c>
    </row>
    <row r="50" spans="1:13" ht="31.5" outlineLevel="4">
      <c r="A50" s="37" t="s">
        <v>259</v>
      </c>
      <c r="B50" s="7" t="s">
        <v>384</v>
      </c>
      <c r="C50" s="7" t="s">
        <v>387</v>
      </c>
      <c r="D50" s="7" t="s">
        <v>401</v>
      </c>
      <c r="E50" s="7" t="s">
        <v>403</v>
      </c>
      <c r="F50" s="7" t="s">
        <v>315</v>
      </c>
      <c r="G50" s="8"/>
      <c r="H50" s="9"/>
      <c r="I50" s="10">
        <f>I51</f>
        <v>19.4</v>
      </c>
      <c r="J50" s="10">
        <f>J51</f>
        <v>0</v>
      </c>
      <c r="K50" s="10">
        <f>K51</f>
        <v>13800</v>
      </c>
      <c r="L50" s="10">
        <f>L51</f>
        <v>0</v>
      </c>
      <c r="M50" s="10">
        <f>M51</f>
        <v>0</v>
      </c>
    </row>
    <row r="51" spans="1:13" ht="31.5" outlineLevel="6">
      <c r="A51" s="37" t="s">
        <v>260</v>
      </c>
      <c r="B51" s="7" t="s">
        <v>384</v>
      </c>
      <c r="C51" s="7" t="s">
        <v>387</v>
      </c>
      <c r="D51" s="7" t="s">
        <v>401</v>
      </c>
      <c r="E51" s="7" t="s">
        <v>403</v>
      </c>
      <c r="F51" s="7" t="s">
        <v>201</v>
      </c>
      <c r="G51" s="8"/>
      <c r="H51" s="9"/>
      <c r="I51" s="10">
        <f>I52</f>
        <v>19.4</v>
      </c>
      <c r="J51" s="11"/>
      <c r="K51" s="6">
        <v>13800</v>
      </c>
      <c r="L51" s="10">
        <v>0</v>
      </c>
      <c r="M51" s="10">
        <v>0</v>
      </c>
    </row>
    <row r="52" spans="1:13" ht="31.5" outlineLevel="6">
      <c r="A52" s="37" t="s">
        <v>261</v>
      </c>
      <c r="B52" s="7" t="s">
        <v>384</v>
      </c>
      <c r="C52" s="7" t="s">
        <v>387</v>
      </c>
      <c r="D52" s="7" t="s">
        <v>401</v>
      </c>
      <c r="E52" s="7" t="s">
        <v>403</v>
      </c>
      <c r="F52" s="7" t="s">
        <v>202</v>
      </c>
      <c r="G52" s="8"/>
      <c r="H52" s="9"/>
      <c r="I52" s="10">
        <v>19.4</v>
      </c>
      <c r="J52" s="11"/>
      <c r="K52" s="6"/>
      <c r="L52" s="10"/>
      <c r="M52" s="10"/>
    </row>
    <row r="53" spans="1:13" ht="78.75" outlineLevel="2">
      <c r="A53" s="37" t="s">
        <v>466</v>
      </c>
      <c r="B53" s="1" t="s">
        <v>384</v>
      </c>
      <c r="C53" s="1" t="s">
        <v>387</v>
      </c>
      <c r="D53" s="1" t="s">
        <v>404</v>
      </c>
      <c r="E53" s="1"/>
      <c r="F53" s="1"/>
      <c r="G53" s="2"/>
      <c r="H53" s="3"/>
      <c r="I53" s="4">
        <f>I54</f>
        <v>1445.3999999999999</v>
      </c>
      <c r="J53" s="4">
        <f>J54</f>
        <v>0</v>
      </c>
      <c r="K53" s="4">
        <f>K54</f>
        <v>0</v>
      </c>
      <c r="L53" s="4">
        <f>L54</f>
        <v>1470.3</v>
      </c>
      <c r="M53" s="4">
        <f>M54</f>
        <v>1470.1</v>
      </c>
    </row>
    <row r="54" spans="1:13" ht="94.5" outlineLevel="3">
      <c r="A54" s="37" t="s">
        <v>460</v>
      </c>
      <c r="B54" s="7" t="s">
        <v>384</v>
      </c>
      <c r="C54" s="7" t="s">
        <v>387</v>
      </c>
      <c r="D54" s="7" t="s">
        <v>404</v>
      </c>
      <c r="E54" s="7" t="s">
        <v>392</v>
      </c>
      <c r="F54" s="7"/>
      <c r="G54" s="8"/>
      <c r="H54" s="9"/>
      <c r="I54" s="10">
        <f>I55+I65</f>
        <v>1445.3999999999999</v>
      </c>
      <c r="J54" s="10">
        <f>J55+J65</f>
        <v>0</v>
      </c>
      <c r="K54" s="10">
        <f>K55+K65</f>
        <v>0</v>
      </c>
      <c r="L54" s="10">
        <f>L55+L65</f>
        <v>1470.3</v>
      </c>
      <c r="M54" s="10">
        <f>M55+M65</f>
        <v>1470.1</v>
      </c>
    </row>
    <row r="55" spans="1:13" ht="15.75" outlineLevel="4">
      <c r="A55" s="37" t="s">
        <v>457</v>
      </c>
      <c r="B55" s="7" t="s">
        <v>384</v>
      </c>
      <c r="C55" s="7" t="s">
        <v>387</v>
      </c>
      <c r="D55" s="7" t="s">
        <v>404</v>
      </c>
      <c r="E55" s="7" t="s">
        <v>393</v>
      </c>
      <c r="F55" s="7"/>
      <c r="G55" s="8"/>
      <c r="H55" s="9"/>
      <c r="I55" s="10">
        <f>I56+I59+I62</f>
        <v>430.59999999999997</v>
      </c>
      <c r="J55" s="10">
        <f>J56+J59+J62</f>
        <v>0</v>
      </c>
      <c r="K55" s="10">
        <f>K56+K59+K62</f>
        <v>0</v>
      </c>
      <c r="L55" s="10">
        <f>L56+L59+L62</f>
        <v>455.5</v>
      </c>
      <c r="M55" s="10">
        <f>M56+M59+M62</f>
        <v>455.3</v>
      </c>
    </row>
    <row r="56" spans="1:13" ht="78.75" outlineLevel="4">
      <c r="A56" s="37" t="s">
        <v>257</v>
      </c>
      <c r="B56" s="7"/>
      <c r="C56" s="7"/>
      <c r="D56" s="7"/>
      <c r="E56" s="7"/>
      <c r="F56" s="7" t="s">
        <v>314</v>
      </c>
      <c r="G56" s="8"/>
      <c r="H56" s="9"/>
      <c r="I56" s="10">
        <f>I57</f>
        <v>271.7</v>
      </c>
      <c r="J56" s="10">
        <f aca="true" t="shared" si="5" ref="J56:M57">J57</f>
        <v>0</v>
      </c>
      <c r="K56" s="10">
        <f t="shared" si="5"/>
        <v>0</v>
      </c>
      <c r="L56" s="10">
        <f t="shared" si="5"/>
        <v>271.7</v>
      </c>
      <c r="M56" s="10">
        <f t="shared" si="5"/>
        <v>271.7</v>
      </c>
    </row>
    <row r="57" spans="1:13" ht="31.5" outlineLevel="6">
      <c r="A57" s="37" t="s">
        <v>258</v>
      </c>
      <c r="B57" s="7" t="s">
        <v>384</v>
      </c>
      <c r="C57" s="7" t="s">
        <v>387</v>
      </c>
      <c r="D57" s="7" t="s">
        <v>404</v>
      </c>
      <c r="E57" s="7" t="s">
        <v>393</v>
      </c>
      <c r="F57" s="7" t="s">
        <v>190</v>
      </c>
      <c r="G57" s="8"/>
      <c r="H57" s="9"/>
      <c r="I57" s="10">
        <f>I58</f>
        <v>271.7</v>
      </c>
      <c r="J57" s="10">
        <f t="shared" si="5"/>
        <v>0</v>
      </c>
      <c r="K57" s="10">
        <f t="shared" si="5"/>
        <v>0</v>
      </c>
      <c r="L57" s="10">
        <f t="shared" si="5"/>
        <v>271.7</v>
      </c>
      <c r="M57" s="10">
        <f t="shared" si="5"/>
        <v>271.7</v>
      </c>
    </row>
    <row r="58" spans="1:13" ht="31.5" outlineLevel="6">
      <c r="A58" s="37" t="s">
        <v>194</v>
      </c>
      <c r="B58" s="7" t="s">
        <v>384</v>
      </c>
      <c r="C58" s="7" t="s">
        <v>387</v>
      </c>
      <c r="D58" s="7" t="s">
        <v>404</v>
      </c>
      <c r="E58" s="7" t="s">
        <v>393</v>
      </c>
      <c r="F58" s="7" t="s">
        <v>195</v>
      </c>
      <c r="G58" s="8"/>
      <c r="H58" s="9"/>
      <c r="I58" s="10">
        <v>271.7</v>
      </c>
      <c r="J58" s="11"/>
      <c r="K58" s="6"/>
      <c r="L58" s="10">
        <v>271.7</v>
      </c>
      <c r="M58" s="10">
        <v>271.7</v>
      </c>
    </row>
    <row r="59" spans="1:13" ht="31.5" outlineLevel="6">
      <c r="A59" s="37" t="s">
        <v>259</v>
      </c>
      <c r="B59" s="7" t="s">
        <v>384</v>
      </c>
      <c r="C59" s="7" t="s">
        <v>387</v>
      </c>
      <c r="D59" s="7" t="s">
        <v>404</v>
      </c>
      <c r="E59" s="7" t="s">
        <v>393</v>
      </c>
      <c r="F59" s="7" t="s">
        <v>315</v>
      </c>
      <c r="G59" s="8"/>
      <c r="H59" s="9"/>
      <c r="I59" s="10">
        <f aca="true" t="shared" si="6" ref="I59:M60">I60</f>
        <v>158.1</v>
      </c>
      <c r="J59" s="10">
        <f t="shared" si="6"/>
        <v>0</v>
      </c>
      <c r="K59" s="10">
        <f t="shared" si="6"/>
        <v>0</v>
      </c>
      <c r="L59" s="10">
        <f t="shared" si="6"/>
        <v>183</v>
      </c>
      <c r="M59" s="10">
        <f t="shared" si="6"/>
        <v>182.8</v>
      </c>
    </row>
    <row r="60" spans="1:13" ht="31.5" outlineLevel="6">
      <c r="A60" s="37" t="s">
        <v>260</v>
      </c>
      <c r="B60" s="7" t="s">
        <v>384</v>
      </c>
      <c r="C60" s="7" t="s">
        <v>387</v>
      </c>
      <c r="D60" s="7" t="s">
        <v>404</v>
      </c>
      <c r="E60" s="7" t="s">
        <v>393</v>
      </c>
      <c r="F60" s="7" t="s">
        <v>201</v>
      </c>
      <c r="G60" s="8"/>
      <c r="H60" s="9"/>
      <c r="I60" s="10">
        <f t="shared" si="6"/>
        <v>158.1</v>
      </c>
      <c r="J60" s="10">
        <f t="shared" si="6"/>
        <v>0</v>
      </c>
      <c r="K60" s="10">
        <f t="shared" si="6"/>
        <v>0</v>
      </c>
      <c r="L60" s="10">
        <f t="shared" si="6"/>
        <v>183</v>
      </c>
      <c r="M60" s="10">
        <f t="shared" si="6"/>
        <v>182.8</v>
      </c>
    </row>
    <row r="61" spans="1:13" ht="31.5" outlineLevel="6">
      <c r="A61" s="37" t="s">
        <v>261</v>
      </c>
      <c r="B61" s="7" t="s">
        <v>384</v>
      </c>
      <c r="C61" s="7" t="s">
        <v>387</v>
      </c>
      <c r="D61" s="7" t="s">
        <v>404</v>
      </c>
      <c r="E61" s="7" t="s">
        <v>393</v>
      </c>
      <c r="F61" s="7" t="s">
        <v>202</v>
      </c>
      <c r="G61" s="8"/>
      <c r="H61" s="9"/>
      <c r="I61" s="10">
        <v>158.1</v>
      </c>
      <c r="J61" s="11"/>
      <c r="K61" s="6"/>
      <c r="L61" s="10">
        <v>183</v>
      </c>
      <c r="M61" s="10">
        <v>182.8</v>
      </c>
    </row>
    <row r="62" spans="1:13" ht="15.75" outlineLevel="6">
      <c r="A62" s="37" t="s">
        <v>241</v>
      </c>
      <c r="B62" s="7" t="s">
        <v>384</v>
      </c>
      <c r="C62" s="7" t="s">
        <v>387</v>
      </c>
      <c r="D62" s="7" t="s">
        <v>404</v>
      </c>
      <c r="E62" s="7" t="s">
        <v>393</v>
      </c>
      <c r="F62" s="7" t="s">
        <v>242</v>
      </c>
      <c r="G62" s="8"/>
      <c r="H62" s="9"/>
      <c r="I62" s="10">
        <f aca="true" t="shared" si="7" ref="I62:M63">I63</f>
        <v>0.8</v>
      </c>
      <c r="J62" s="10">
        <f t="shared" si="7"/>
        <v>0</v>
      </c>
      <c r="K62" s="10">
        <f t="shared" si="7"/>
        <v>0</v>
      </c>
      <c r="L62" s="10">
        <f t="shared" si="7"/>
        <v>0.8</v>
      </c>
      <c r="M62" s="10">
        <f t="shared" si="7"/>
        <v>0.8</v>
      </c>
    </row>
    <row r="63" spans="1:13" ht="31.5" outlineLevel="6">
      <c r="A63" s="37" t="s">
        <v>316</v>
      </c>
      <c r="B63" s="7" t="s">
        <v>384</v>
      </c>
      <c r="C63" s="7" t="s">
        <v>387</v>
      </c>
      <c r="D63" s="7" t="s">
        <v>404</v>
      </c>
      <c r="E63" s="7" t="s">
        <v>393</v>
      </c>
      <c r="F63" s="7" t="s">
        <v>198</v>
      </c>
      <c r="G63" s="8"/>
      <c r="H63" s="9"/>
      <c r="I63" s="10">
        <f t="shared" si="7"/>
        <v>0.8</v>
      </c>
      <c r="J63" s="10">
        <f t="shared" si="7"/>
        <v>0</v>
      </c>
      <c r="K63" s="10">
        <f t="shared" si="7"/>
        <v>0</v>
      </c>
      <c r="L63" s="10">
        <f t="shared" si="7"/>
        <v>0.8</v>
      </c>
      <c r="M63" s="10">
        <f t="shared" si="7"/>
        <v>0.8</v>
      </c>
    </row>
    <row r="64" spans="1:13" ht="47.25" outlineLevel="6">
      <c r="A64" s="37" t="s">
        <v>191</v>
      </c>
      <c r="B64" s="7" t="s">
        <v>384</v>
      </c>
      <c r="C64" s="7" t="s">
        <v>387</v>
      </c>
      <c r="D64" s="7" t="s">
        <v>404</v>
      </c>
      <c r="E64" s="7" t="s">
        <v>393</v>
      </c>
      <c r="F64" s="7" t="s">
        <v>193</v>
      </c>
      <c r="G64" s="8"/>
      <c r="H64" s="9"/>
      <c r="I64" s="10">
        <v>0.8</v>
      </c>
      <c r="J64" s="11"/>
      <c r="K64" s="6"/>
      <c r="L64" s="10">
        <v>0.8</v>
      </c>
      <c r="M64" s="10">
        <v>0.8</v>
      </c>
    </row>
    <row r="65" spans="1:13" ht="63" outlineLevel="4">
      <c r="A65" s="37" t="s">
        <v>467</v>
      </c>
      <c r="B65" s="7" t="s">
        <v>384</v>
      </c>
      <c r="C65" s="7" t="s">
        <v>387</v>
      </c>
      <c r="D65" s="7" t="s">
        <v>404</v>
      </c>
      <c r="E65" s="7" t="s">
        <v>405</v>
      </c>
      <c r="F65" s="7"/>
      <c r="G65" s="8"/>
      <c r="H65" s="9"/>
      <c r="I65" s="10">
        <f>I66</f>
        <v>1014.8</v>
      </c>
      <c r="J65" s="10">
        <f>J66</f>
        <v>0</v>
      </c>
      <c r="K65" s="10">
        <f>K66</f>
        <v>0</v>
      </c>
      <c r="L65" s="10">
        <f>L66</f>
        <v>1014.8</v>
      </c>
      <c r="M65" s="10">
        <f>M66</f>
        <v>1014.8</v>
      </c>
    </row>
    <row r="66" spans="1:13" ht="78.75" outlineLevel="4">
      <c r="A66" s="37" t="s">
        <v>257</v>
      </c>
      <c r="B66" s="7" t="s">
        <v>384</v>
      </c>
      <c r="C66" s="7" t="s">
        <v>387</v>
      </c>
      <c r="D66" s="7" t="s">
        <v>404</v>
      </c>
      <c r="E66" s="7" t="s">
        <v>405</v>
      </c>
      <c r="F66" s="7" t="s">
        <v>314</v>
      </c>
      <c r="G66" s="8"/>
      <c r="H66" s="9"/>
      <c r="I66" s="10">
        <f>I67</f>
        <v>1014.8</v>
      </c>
      <c r="J66" s="10">
        <f aca="true" t="shared" si="8" ref="J66:M67">J67</f>
        <v>0</v>
      </c>
      <c r="K66" s="10">
        <f t="shared" si="8"/>
        <v>0</v>
      </c>
      <c r="L66" s="10">
        <f t="shared" si="8"/>
        <v>1014.8</v>
      </c>
      <c r="M66" s="10">
        <f t="shared" si="8"/>
        <v>1014.8</v>
      </c>
    </row>
    <row r="67" spans="1:13" ht="31.5" outlineLevel="6">
      <c r="A67" s="37" t="s">
        <v>258</v>
      </c>
      <c r="B67" s="7" t="s">
        <v>384</v>
      </c>
      <c r="C67" s="7" t="s">
        <v>387</v>
      </c>
      <c r="D67" s="7" t="s">
        <v>404</v>
      </c>
      <c r="E67" s="7" t="s">
        <v>405</v>
      </c>
      <c r="F67" s="7" t="s">
        <v>190</v>
      </c>
      <c r="G67" s="8"/>
      <c r="H67" s="9"/>
      <c r="I67" s="10">
        <f>I68</f>
        <v>1014.8</v>
      </c>
      <c r="J67" s="10">
        <f t="shared" si="8"/>
        <v>0</v>
      </c>
      <c r="K67" s="10">
        <f t="shared" si="8"/>
        <v>0</v>
      </c>
      <c r="L67" s="10">
        <f t="shared" si="8"/>
        <v>1014.8</v>
      </c>
      <c r="M67" s="10">
        <f t="shared" si="8"/>
        <v>1014.8</v>
      </c>
    </row>
    <row r="68" spans="1:13" ht="31.5" outlineLevel="6">
      <c r="A68" s="37" t="s">
        <v>194</v>
      </c>
      <c r="B68" s="7" t="s">
        <v>384</v>
      </c>
      <c r="C68" s="7" t="s">
        <v>387</v>
      </c>
      <c r="D68" s="7" t="s">
        <v>404</v>
      </c>
      <c r="E68" s="7" t="s">
        <v>405</v>
      </c>
      <c r="F68" s="7" t="s">
        <v>195</v>
      </c>
      <c r="G68" s="8"/>
      <c r="H68" s="9"/>
      <c r="I68" s="10">
        <v>1014.8</v>
      </c>
      <c r="J68" s="11"/>
      <c r="K68" s="6"/>
      <c r="L68" s="10">
        <v>1014.8</v>
      </c>
      <c r="M68" s="10">
        <v>1014.8</v>
      </c>
    </row>
    <row r="69" spans="1:13" ht="15.75" outlineLevel="2">
      <c r="A69" s="37" t="s">
        <v>468</v>
      </c>
      <c r="B69" s="1" t="s">
        <v>384</v>
      </c>
      <c r="C69" s="1" t="s">
        <v>387</v>
      </c>
      <c r="D69" s="1" t="s">
        <v>406</v>
      </c>
      <c r="E69" s="1"/>
      <c r="F69" s="1"/>
      <c r="G69" s="2" t="str">
        <f aca="true" t="shared" si="9" ref="G69:I70">G70</f>
        <v>-446,821</v>
      </c>
      <c r="H69" s="3">
        <f t="shared" si="9"/>
        <v>-1062.659</v>
      </c>
      <c r="I69" s="4">
        <f t="shared" si="9"/>
        <v>6000</v>
      </c>
      <c r="J69" s="5"/>
      <c r="K69" s="6">
        <v>4137165.5</v>
      </c>
      <c r="L69" s="4">
        <f aca="true" t="shared" si="10" ref="L69:M71">L70</f>
        <v>2000</v>
      </c>
      <c r="M69" s="4">
        <f t="shared" si="10"/>
        <v>2000</v>
      </c>
    </row>
    <row r="70" spans="1:13" ht="15.75" outlineLevel="3">
      <c r="A70" s="37" t="s">
        <v>468</v>
      </c>
      <c r="B70" s="7" t="s">
        <v>384</v>
      </c>
      <c r="C70" s="7" t="s">
        <v>387</v>
      </c>
      <c r="D70" s="7" t="s">
        <v>406</v>
      </c>
      <c r="E70" s="7" t="s">
        <v>399</v>
      </c>
      <c r="F70" s="7"/>
      <c r="G70" s="8" t="str">
        <f t="shared" si="9"/>
        <v>-446,821</v>
      </c>
      <c r="H70" s="9">
        <f t="shared" si="9"/>
        <v>-1062.659</v>
      </c>
      <c r="I70" s="10">
        <f t="shared" si="9"/>
        <v>6000</v>
      </c>
      <c r="J70" s="11"/>
      <c r="K70" s="6">
        <v>4137165.5</v>
      </c>
      <c r="L70" s="10">
        <f t="shared" si="10"/>
        <v>2000</v>
      </c>
      <c r="M70" s="10">
        <f t="shared" si="10"/>
        <v>2000</v>
      </c>
    </row>
    <row r="71" spans="1:13" ht="31.5" outlineLevel="4">
      <c r="A71" s="37" t="s">
        <v>469</v>
      </c>
      <c r="B71" s="7" t="s">
        <v>384</v>
      </c>
      <c r="C71" s="7" t="s">
        <v>387</v>
      </c>
      <c r="D71" s="7" t="s">
        <v>406</v>
      </c>
      <c r="E71" s="7" t="s">
        <v>400</v>
      </c>
      <c r="F71" s="7"/>
      <c r="G71" s="8" t="str">
        <f>G73</f>
        <v>-446,821</v>
      </c>
      <c r="H71" s="9">
        <f>H73</f>
        <v>-1062.659</v>
      </c>
      <c r="I71" s="10">
        <f>I72</f>
        <v>6000</v>
      </c>
      <c r="J71" s="10">
        <f>J72</f>
        <v>0</v>
      </c>
      <c r="K71" s="10">
        <f>K72</f>
        <v>0</v>
      </c>
      <c r="L71" s="10">
        <f t="shared" si="10"/>
        <v>2000</v>
      </c>
      <c r="M71" s="10">
        <f t="shared" si="10"/>
        <v>2000</v>
      </c>
    </row>
    <row r="72" spans="1:13" ht="15.75" outlineLevel="4">
      <c r="A72" s="37" t="s">
        <v>241</v>
      </c>
      <c r="B72" s="7" t="s">
        <v>384</v>
      </c>
      <c r="C72" s="7" t="s">
        <v>387</v>
      </c>
      <c r="D72" s="7" t="s">
        <v>406</v>
      </c>
      <c r="E72" s="7" t="s">
        <v>400</v>
      </c>
      <c r="F72" s="7" t="s">
        <v>242</v>
      </c>
      <c r="G72" s="8"/>
      <c r="H72" s="9"/>
      <c r="I72" s="10">
        <f>I73</f>
        <v>6000</v>
      </c>
      <c r="J72" s="11"/>
      <c r="K72" s="6"/>
      <c r="L72" s="10">
        <f>L73</f>
        <v>2000</v>
      </c>
      <c r="M72" s="10">
        <f>M73</f>
        <v>2000</v>
      </c>
    </row>
    <row r="73" spans="1:13" ht="15.75" outlineLevel="6">
      <c r="A73" s="37" t="s">
        <v>338</v>
      </c>
      <c r="B73" s="7" t="s">
        <v>384</v>
      </c>
      <c r="C73" s="7" t="s">
        <v>387</v>
      </c>
      <c r="D73" s="7" t="s">
        <v>406</v>
      </c>
      <c r="E73" s="7" t="s">
        <v>400</v>
      </c>
      <c r="F73" s="7" t="s">
        <v>380</v>
      </c>
      <c r="G73" s="8" t="s">
        <v>328</v>
      </c>
      <c r="H73" s="9">
        <v>-1062.659</v>
      </c>
      <c r="I73" s="10">
        <v>6000</v>
      </c>
      <c r="J73" s="11"/>
      <c r="K73" s="6">
        <v>4137165.5</v>
      </c>
      <c r="L73" s="10">
        <v>2000</v>
      </c>
      <c r="M73" s="10">
        <v>2000</v>
      </c>
    </row>
    <row r="74" spans="1:13" ht="15.75" hidden="1" outlineLevel="6">
      <c r="A74" s="37"/>
      <c r="B74" s="7"/>
      <c r="C74" s="7"/>
      <c r="D74" s="7"/>
      <c r="E74" s="7"/>
      <c r="F74" s="7"/>
      <c r="G74" s="8"/>
      <c r="H74" s="9"/>
      <c r="I74" s="10"/>
      <c r="J74" s="11"/>
      <c r="K74" s="6"/>
      <c r="L74" s="10"/>
      <c r="M74" s="10"/>
    </row>
    <row r="75" spans="1:13" ht="31.5" outlineLevel="2" collapsed="1">
      <c r="A75" s="37" t="s">
        <v>470</v>
      </c>
      <c r="B75" s="1" t="s">
        <v>384</v>
      </c>
      <c r="C75" s="1" t="s">
        <v>387</v>
      </c>
      <c r="D75" s="1" t="s">
        <v>407</v>
      </c>
      <c r="E75" s="1"/>
      <c r="F75" s="1"/>
      <c r="G75" s="2"/>
      <c r="H75" s="3"/>
      <c r="I75" s="4">
        <f>I76+I90</f>
        <v>254.2</v>
      </c>
      <c r="J75" s="4">
        <f>J76+J90</f>
        <v>0</v>
      </c>
      <c r="K75" s="4">
        <f>K76+K90</f>
        <v>466500</v>
      </c>
      <c r="L75" s="4">
        <f>L76+L90</f>
        <v>264.2</v>
      </c>
      <c r="M75" s="4">
        <f>M76+M90</f>
        <v>265.2</v>
      </c>
    </row>
    <row r="76" spans="1:13" ht="94.5" outlineLevel="3">
      <c r="A76" s="37" t="s">
        <v>471</v>
      </c>
      <c r="B76" s="7" t="s">
        <v>384</v>
      </c>
      <c r="C76" s="7" t="s">
        <v>387</v>
      </c>
      <c r="D76" s="7" t="s">
        <v>407</v>
      </c>
      <c r="E76" s="7" t="s">
        <v>408</v>
      </c>
      <c r="F76" s="7"/>
      <c r="G76" s="8"/>
      <c r="H76" s="9"/>
      <c r="I76" s="10">
        <f>I77</f>
        <v>247.2</v>
      </c>
      <c r="J76" s="11"/>
      <c r="K76" s="6">
        <v>235000</v>
      </c>
      <c r="L76" s="10">
        <f>L77</f>
        <v>254.2</v>
      </c>
      <c r="M76" s="10">
        <f>M77</f>
        <v>255.2</v>
      </c>
    </row>
    <row r="77" spans="1:13" ht="78.75" outlineLevel="4">
      <c r="A77" s="37" t="s">
        <v>472</v>
      </c>
      <c r="B77" s="7" t="s">
        <v>384</v>
      </c>
      <c r="C77" s="7" t="s">
        <v>387</v>
      </c>
      <c r="D77" s="7" t="s">
        <v>407</v>
      </c>
      <c r="E77" s="7" t="s">
        <v>409</v>
      </c>
      <c r="F77" s="7"/>
      <c r="G77" s="8"/>
      <c r="H77" s="9"/>
      <c r="I77" s="10">
        <f>I78+I86</f>
        <v>247.2</v>
      </c>
      <c r="J77" s="10">
        <f>J78+J86</f>
        <v>0</v>
      </c>
      <c r="K77" s="10">
        <f>K78+K86</f>
        <v>0</v>
      </c>
      <c r="L77" s="10">
        <f>L78+L86</f>
        <v>254.2</v>
      </c>
      <c r="M77" s="10">
        <f>M78+M86</f>
        <v>255.2</v>
      </c>
    </row>
    <row r="78" spans="1:13" ht="47.25" outlineLevel="5">
      <c r="A78" s="37" t="s">
        <v>473</v>
      </c>
      <c r="B78" s="7" t="s">
        <v>384</v>
      </c>
      <c r="C78" s="7" t="s">
        <v>387</v>
      </c>
      <c r="D78" s="7" t="s">
        <v>407</v>
      </c>
      <c r="E78" s="7" t="s">
        <v>410</v>
      </c>
      <c r="F78" s="7"/>
      <c r="G78" s="8"/>
      <c r="H78" s="9"/>
      <c r="I78" s="10">
        <f>I79+I82</f>
        <v>247</v>
      </c>
      <c r="J78" s="10">
        <f>J79+J82</f>
        <v>0</v>
      </c>
      <c r="K78" s="10">
        <f>K79+K82</f>
        <v>0</v>
      </c>
      <c r="L78" s="10">
        <f>L79+L82</f>
        <v>254</v>
      </c>
      <c r="M78" s="10">
        <f>M79+M82</f>
        <v>255</v>
      </c>
    </row>
    <row r="79" spans="1:13" ht="78.75" outlineLevel="5">
      <c r="A79" s="37" t="s">
        <v>257</v>
      </c>
      <c r="B79" s="7" t="s">
        <v>384</v>
      </c>
      <c r="C79" s="7" t="s">
        <v>387</v>
      </c>
      <c r="D79" s="7" t="s">
        <v>407</v>
      </c>
      <c r="E79" s="7" t="s">
        <v>410</v>
      </c>
      <c r="F79" s="7" t="s">
        <v>314</v>
      </c>
      <c r="G79" s="8"/>
      <c r="H79" s="9"/>
      <c r="I79" s="10">
        <f aca="true" t="shared" si="11" ref="I79:M80">I80</f>
        <v>247</v>
      </c>
      <c r="J79" s="10">
        <f t="shared" si="11"/>
        <v>0</v>
      </c>
      <c r="K79" s="10">
        <f t="shared" si="11"/>
        <v>0</v>
      </c>
      <c r="L79" s="10">
        <f t="shared" si="11"/>
        <v>254</v>
      </c>
      <c r="M79" s="10">
        <f t="shared" si="11"/>
        <v>255</v>
      </c>
    </row>
    <row r="80" spans="1:13" ht="31.5" outlineLevel="6">
      <c r="A80" s="37" t="s">
        <v>258</v>
      </c>
      <c r="B80" s="7" t="s">
        <v>384</v>
      </c>
      <c r="C80" s="7" t="s">
        <v>387</v>
      </c>
      <c r="D80" s="7" t="s">
        <v>407</v>
      </c>
      <c r="E80" s="7" t="s">
        <v>410</v>
      </c>
      <c r="F80" s="7" t="s">
        <v>190</v>
      </c>
      <c r="G80" s="8"/>
      <c r="H80" s="9"/>
      <c r="I80" s="10">
        <f t="shared" si="11"/>
        <v>247</v>
      </c>
      <c r="J80" s="10">
        <f t="shared" si="11"/>
        <v>0</v>
      </c>
      <c r="K80" s="10">
        <f t="shared" si="11"/>
        <v>0</v>
      </c>
      <c r="L80" s="10">
        <f t="shared" si="11"/>
        <v>254</v>
      </c>
      <c r="M80" s="10">
        <f t="shared" si="11"/>
        <v>255</v>
      </c>
    </row>
    <row r="81" spans="1:13" ht="31.5" outlineLevel="6">
      <c r="A81" s="37" t="s">
        <v>194</v>
      </c>
      <c r="B81" s="7" t="s">
        <v>384</v>
      </c>
      <c r="C81" s="7" t="s">
        <v>387</v>
      </c>
      <c r="D81" s="7" t="s">
        <v>407</v>
      </c>
      <c r="E81" s="7" t="s">
        <v>410</v>
      </c>
      <c r="F81" s="7" t="s">
        <v>195</v>
      </c>
      <c r="G81" s="8"/>
      <c r="H81" s="9"/>
      <c r="I81" s="10">
        <v>247</v>
      </c>
      <c r="J81" s="11"/>
      <c r="K81" s="6"/>
      <c r="L81" s="10">
        <v>254</v>
      </c>
      <c r="M81" s="10">
        <v>255</v>
      </c>
    </row>
    <row r="82" spans="1:13" ht="31.5" hidden="1" outlineLevel="6">
      <c r="A82" s="37" t="s">
        <v>259</v>
      </c>
      <c r="B82" s="7" t="s">
        <v>384</v>
      </c>
      <c r="C82" s="7" t="s">
        <v>387</v>
      </c>
      <c r="D82" s="7" t="s">
        <v>407</v>
      </c>
      <c r="E82" s="7" t="s">
        <v>410</v>
      </c>
      <c r="F82" s="7" t="s">
        <v>315</v>
      </c>
      <c r="G82" s="8"/>
      <c r="H82" s="9"/>
      <c r="I82" s="10">
        <f aca="true" t="shared" si="12" ref="I82:M83">I83</f>
        <v>0</v>
      </c>
      <c r="J82" s="10">
        <f t="shared" si="12"/>
        <v>0</v>
      </c>
      <c r="K82" s="10">
        <f t="shared" si="12"/>
        <v>0</v>
      </c>
      <c r="L82" s="10">
        <f t="shared" si="12"/>
        <v>0</v>
      </c>
      <c r="M82" s="10">
        <f t="shared" si="12"/>
        <v>0</v>
      </c>
    </row>
    <row r="83" spans="1:13" ht="31.5" hidden="1" outlineLevel="6">
      <c r="A83" s="37" t="s">
        <v>260</v>
      </c>
      <c r="B83" s="7" t="s">
        <v>384</v>
      </c>
      <c r="C83" s="7" t="s">
        <v>387</v>
      </c>
      <c r="D83" s="7" t="s">
        <v>407</v>
      </c>
      <c r="E83" s="7" t="s">
        <v>410</v>
      </c>
      <c r="F83" s="7" t="s">
        <v>201</v>
      </c>
      <c r="G83" s="8"/>
      <c r="H83" s="9"/>
      <c r="I83" s="10">
        <f t="shared" si="12"/>
        <v>0</v>
      </c>
      <c r="J83" s="10">
        <f t="shared" si="12"/>
        <v>0</v>
      </c>
      <c r="K83" s="10">
        <f t="shared" si="12"/>
        <v>0</v>
      </c>
      <c r="L83" s="10">
        <f t="shared" si="12"/>
        <v>0</v>
      </c>
      <c r="M83" s="10">
        <f t="shared" si="12"/>
        <v>0</v>
      </c>
    </row>
    <row r="84" spans="1:13" ht="31.5" hidden="1" outlineLevel="6">
      <c r="A84" s="37" t="s">
        <v>261</v>
      </c>
      <c r="B84" s="7" t="s">
        <v>384</v>
      </c>
      <c r="C84" s="7" t="s">
        <v>387</v>
      </c>
      <c r="D84" s="7" t="s">
        <v>407</v>
      </c>
      <c r="E84" s="7" t="s">
        <v>410</v>
      </c>
      <c r="F84" s="7" t="s">
        <v>202</v>
      </c>
      <c r="G84" s="8"/>
      <c r="H84" s="9"/>
      <c r="I84" s="10"/>
      <c r="J84" s="11"/>
      <c r="K84" s="6"/>
      <c r="L84" s="10"/>
      <c r="M84" s="10"/>
    </row>
    <row r="85" spans="1:13" ht="47.25" hidden="1" outlineLevel="6">
      <c r="A85" s="37" t="s">
        <v>203</v>
      </c>
      <c r="B85" s="7"/>
      <c r="C85" s="7"/>
      <c r="D85" s="7"/>
      <c r="E85" s="7"/>
      <c r="F85" s="7" t="s">
        <v>202</v>
      </c>
      <c r="G85" s="8"/>
      <c r="H85" s="9"/>
      <c r="I85" s="10"/>
      <c r="J85" s="11"/>
      <c r="K85" s="6"/>
      <c r="L85" s="10"/>
      <c r="M85" s="10"/>
    </row>
    <row r="86" spans="1:13" ht="94.5" outlineLevel="6">
      <c r="A86" s="38" t="s">
        <v>390</v>
      </c>
      <c r="B86" s="14" t="s">
        <v>384</v>
      </c>
      <c r="C86" s="14" t="s">
        <v>387</v>
      </c>
      <c r="D86" s="14" t="s">
        <v>407</v>
      </c>
      <c r="E86" s="14" t="s">
        <v>442</v>
      </c>
      <c r="F86" s="7"/>
      <c r="G86" s="8"/>
      <c r="H86" s="9"/>
      <c r="I86" s="10">
        <f>I87</f>
        <v>0.2</v>
      </c>
      <c r="J86" s="10">
        <f>J87</f>
        <v>0</v>
      </c>
      <c r="K86" s="10">
        <f>K87</f>
        <v>0</v>
      </c>
      <c r="L86" s="10">
        <f>L87</f>
        <v>0.2</v>
      </c>
      <c r="M86" s="10">
        <f>M87</f>
        <v>0.2</v>
      </c>
    </row>
    <row r="87" spans="1:13" ht="31.5" outlineLevel="6">
      <c r="A87" s="37" t="s">
        <v>259</v>
      </c>
      <c r="B87" s="14" t="s">
        <v>384</v>
      </c>
      <c r="C87" s="14" t="s">
        <v>387</v>
      </c>
      <c r="D87" s="14" t="s">
        <v>407</v>
      </c>
      <c r="E87" s="14" t="s">
        <v>442</v>
      </c>
      <c r="F87" s="14" t="s">
        <v>315</v>
      </c>
      <c r="G87" s="15"/>
      <c r="H87" s="16"/>
      <c r="I87" s="17">
        <f>I88</f>
        <v>0.2</v>
      </c>
      <c r="J87" s="17">
        <f aca="true" t="shared" si="13" ref="J87:M88">J88</f>
        <v>0</v>
      </c>
      <c r="K87" s="17">
        <f t="shared" si="13"/>
        <v>0</v>
      </c>
      <c r="L87" s="17">
        <f t="shared" si="13"/>
        <v>0.2</v>
      </c>
      <c r="M87" s="17">
        <f t="shared" si="13"/>
        <v>0.2</v>
      </c>
    </row>
    <row r="88" spans="1:13" ht="31.5" outlineLevel="6">
      <c r="A88" s="37" t="s">
        <v>260</v>
      </c>
      <c r="B88" s="14" t="s">
        <v>384</v>
      </c>
      <c r="C88" s="14" t="s">
        <v>387</v>
      </c>
      <c r="D88" s="14" t="s">
        <v>407</v>
      </c>
      <c r="E88" s="14" t="s">
        <v>442</v>
      </c>
      <c r="F88" s="14" t="s">
        <v>201</v>
      </c>
      <c r="G88" s="15"/>
      <c r="H88" s="16"/>
      <c r="I88" s="17">
        <f>I89</f>
        <v>0.2</v>
      </c>
      <c r="J88" s="17">
        <f t="shared" si="13"/>
        <v>0</v>
      </c>
      <c r="K88" s="17">
        <f t="shared" si="13"/>
        <v>0</v>
      </c>
      <c r="L88" s="17">
        <f t="shared" si="13"/>
        <v>0.2</v>
      </c>
      <c r="M88" s="17">
        <f t="shared" si="13"/>
        <v>0.2</v>
      </c>
    </row>
    <row r="89" spans="1:13" ht="31.5" outlineLevel="6">
      <c r="A89" s="37" t="s">
        <v>261</v>
      </c>
      <c r="B89" s="14"/>
      <c r="C89" s="14"/>
      <c r="D89" s="14"/>
      <c r="E89" s="14"/>
      <c r="F89" s="14" t="s">
        <v>202</v>
      </c>
      <c r="G89" s="15"/>
      <c r="H89" s="16"/>
      <c r="I89" s="17">
        <v>0.2</v>
      </c>
      <c r="J89" s="18"/>
      <c r="K89" s="19"/>
      <c r="L89" s="17">
        <v>0.2</v>
      </c>
      <c r="M89" s="17">
        <v>0.2</v>
      </c>
    </row>
    <row r="90" spans="1:13" ht="31.5" outlineLevel="3">
      <c r="A90" s="37" t="s">
        <v>371</v>
      </c>
      <c r="B90" s="7" t="s">
        <v>384</v>
      </c>
      <c r="C90" s="7" t="s">
        <v>387</v>
      </c>
      <c r="D90" s="7" t="s">
        <v>407</v>
      </c>
      <c r="E90" s="7" t="s">
        <v>412</v>
      </c>
      <c r="F90" s="7"/>
      <c r="G90" s="8">
        <f>G91+G94+G99</f>
        <v>157.5</v>
      </c>
      <c r="H90" s="9">
        <f>H91+H94+H99</f>
        <v>0</v>
      </c>
      <c r="I90" s="10">
        <f>I91+I94+I99</f>
        <v>7</v>
      </c>
      <c r="J90" s="11"/>
      <c r="K90" s="6">
        <v>231500</v>
      </c>
      <c r="L90" s="10">
        <f>L91+L94+L99</f>
        <v>10</v>
      </c>
      <c r="M90" s="10">
        <f>M91+M94+M99</f>
        <v>10</v>
      </c>
    </row>
    <row r="91" spans="1:13" ht="47.25" hidden="1" outlineLevel="5">
      <c r="A91" s="37" t="s">
        <v>166</v>
      </c>
      <c r="B91" s="7" t="s">
        <v>384</v>
      </c>
      <c r="C91" s="7" t="s">
        <v>387</v>
      </c>
      <c r="D91" s="7" t="s">
        <v>407</v>
      </c>
      <c r="E91" s="7" t="s">
        <v>167</v>
      </c>
      <c r="F91" s="7"/>
      <c r="G91" s="8" t="str">
        <f>G92</f>
        <v>157,5</v>
      </c>
      <c r="H91" s="9">
        <f>H92</f>
        <v>0</v>
      </c>
      <c r="I91" s="10">
        <f>I92</f>
        <v>0</v>
      </c>
      <c r="J91" s="11"/>
      <c r="K91" s="6">
        <v>157500</v>
      </c>
      <c r="L91" s="10">
        <f>L92</f>
        <v>0</v>
      </c>
      <c r="M91" s="10">
        <f>M92</f>
        <v>0</v>
      </c>
    </row>
    <row r="92" spans="1:13" ht="47.25" hidden="1" outlineLevel="6">
      <c r="A92" s="37" t="s">
        <v>192</v>
      </c>
      <c r="B92" s="7" t="s">
        <v>384</v>
      </c>
      <c r="C92" s="7" t="s">
        <v>387</v>
      </c>
      <c r="D92" s="7" t="s">
        <v>407</v>
      </c>
      <c r="E92" s="7" t="s">
        <v>167</v>
      </c>
      <c r="F92" s="7" t="s">
        <v>201</v>
      </c>
      <c r="G92" s="8" t="s">
        <v>329</v>
      </c>
      <c r="H92" s="9">
        <v>0</v>
      </c>
      <c r="I92" s="10">
        <f>I93</f>
        <v>0</v>
      </c>
      <c r="J92" s="10">
        <f>J93</f>
        <v>0</v>
      </c>
      <c r="K92" s="10">
        <f>K93</f>
        <v>0</v>
      </c>
      <c r="L92" s="10">
        <f>L93</f>
        <v>0</v>
      </c>
      <c r="M92" s="10">
        <f>M93</f>
        <v>0</v>
      </c>
    </row>
    <row r="93" spans="1:13" ht="47.25" hidden="1" outlineLevel="6">
      <c r="A93" s="37" t="s">
        <v>377</v>
      </c>
      <c r="B93" s="7" t="s">
        <v>384</v>
      </c>
      <c r="C93" s="7" t="s">
        <v>387</v>
      </c>
      <c r="D93" s="7" t="s">
        <v>407</v>
      </c>
      <c r="E93" s="7" t="s">
        <v>167</v>
      </c>
      <c r="F93" s="7" t="s">
        <v>202</v>
      </c>
      <c r="G93" s="8"/>
      <c r="H93" s="9"/>
      <c r="I93" s="10"/>
      <c r="J93" s="11"/>
      <c r="K93" s="6"/>
      <c r="L93" s="10"/>
      <c r="M93" s="10"/>
    </row>
    <row r="94" spans="1:13" ht="63" outlineLevel="5" collapsed="1">
      <c r="A94" s="37" t="s">
        <v>475</v>
      </c>
      <c r="B94" s="7" t="s">
        <v>384</v>
      </c>
      <c r="C94" s="7" t="s">
        <v>387</v>
      </c>
      <c r="D94" s="7" t="s">
        <v>407</v>
      </c>
      <c r="E94" s="7" t="s">
        <v>413</v>
      </c>
      <c r="F94" s="7"/>
      <c r="G94" s="8"/>
      <c r="H94" s="9"/>
      <c r="I94" s="10">
        <f aca="true" t="shared" si="14" ref="I94:M96">I95</f>
        <v>7</v>
      </c>
      <c r="J94" s="10">
        <f t="shared" si="14"/>
        <v>0</v>
      </c>
      <c r="K94" s="10">
        <f t="shared" si="14"/>
        <v>0</v>
      </c>
      <c r="L94" s="10">
        <f t="shared" si="14"/>
        <v>10</v>
      </c>
      <c r="M94" s="10">
        <f t="shared" si="14"/>
        <v>10</v>
      </c>
    </row>
    <row r="95" spans="1:13" ht="31.5" outlineLevel="5">
      <c r="A95" s="37" t="s">
        <v>259</v>
      </c>
      <c r="B95" s="7" t="s">
        <v>384</v>
      </c>
      <c r="C95" s="7" t="s">
        <v>387</v>
      </c>
      <c r="D95" s="7" t="s">
        <v>407</v>
      </c>
      <c r="E95" s="7" t="s">
        <v>413</v>
      </c>
      <c r="F95" s="7" t="s">
        <v>315</v>
      </c>
      <c r="G95" s="8"/>
      <c r="H95" s="9"/>
      <c r="I95" s="10">
        <f t="shared" si="14"/>
        <v>7</v>
      </c>
      <c r="J95" s="10">
        <f t="shared" si="14"/>
        <v>0</v>
      </c>
      <c r="K95" s="10">
        <f t="shared" si="14"/>
        <v>0</v>
      </c>
      <c r="L95" s="10">
        <f t="shared" si="14"/>
        <v>10</v>
      </c>
      <c r="M95" s="10">
        <f t="shared" si="14"/>
        <v>10</v>
      </c>
    </row>
    <row r="96" spans="1:13" ht="31.5" outlineLevel="6">
      <c r="A96" s="37" t="s">
        <v>260</v>
      </c>
      <c r="B96" s="7" t="s">
        <v>384</v>
      </c>
      <c r="C96" s="7" t="s">
        <v>387</v>
      </c>
      <c r="D96" s="7" t="s">
        <v>407</v>
      </c>
      <c r="E96" s="7" t="s">
        <v>413</v>
      </c>
      <c r="F96" s="7" t="s">
        <v>201</v>
      </c>
      <c r="G96" s="8"/>
      <c r="H96" s="9"/>
      <c r="I96" s="10">
        <f t="shared" si="14"/>
        <v>7</v>
      </c>
      <c r="J96" s="10">
        <f t="shared" si="14"/>
        <v>0</v>
      </c>
      <c r="K96" s="10">
        <f t="shared" si="14"/>
        <v>0</v>
      </c>
      <c r="L96" s="10">
        <f t="shared" si="14"/>
        <v>10</v>
      </c>
      <c r="M96" s="10">
        <f t="shared" si="14"/>
        <v>10</v>
      </c>
    </row>
    <row r="97" spans="1:13" ht="31.5" outlineLevel="6">
      <c r="A97" s="37" t="s">
        <v>261</v>
      </c>
      <c r="B97" s="7" t="s">
        <v>384</v>
      </c>
      <c r="C97" s="7" t="s">
        <v>387</v>
      </c>
      <c r="D97" s="7" t="s">
        <v>407</v>
      </c>
      <c r="E97" s="7" t="s">
        <v>413</v>
      </c>
      <c r="F97" s="7" t="s">
        <v>202</v>
      </c>
      <c r="G97" s="8"/>
      <c r="H97" s="9"/>
      <c r="I97" s="10">
        <v>7</v>
      </c>
      <c r="J97" s="11"/>
      <c r="K97" s="6"/>
      <c r="L97" s="10">
        <v>10</v>
      </c>
      <c r="M97" s="10">
        <v>10</v>
      </c>
    </row>
    <row r="98" spans="1:13" ht="15.75" hidden="1" outlineLevel="6">
      <c r="A98" s="37"/>
      <c r="B98" s="7"/>
      <c r="C98" s="7"/>
      <c r="D98" s="7"/>
      <c r="E98" s="7"/>
      <c r="F98" s="7"/>
      <c r="G98" s="8"/>
      <c r="H98" s="9"/>
      <c r="I98" s="10"/>
      <c r="J98" s="11"/>
      <c r="K98" s="6"/>
      <c r="L98" s="10"/>
      <c r="M98" s="10"/>
    </row>
    <row r="99" spans="1:13" ht="126" hidden="1" outlineLevel="5" collapsed="1">
      <c r="A99" s="37" t="s">
        <v>303</v>
      </c>
      <c r="B99" s="7" t="s">
        <v>384</v>
      </c>
      <c r="C99" s="7" t="s">
        <v>387</v>
      </c>
      <c r="D99" s="7" t="s">
        <v>407</v>
      </c>
      <c r="E99" s="7" t="s">
        <v>414</v>
      </c>
      <c r="F99" s="7"/>
      <c r="G99" s="8"/>
      <c r="H99" s="9"/>
      <c r="I99" s="10">
        <f>I100</f>
        <v>0</v>
      </c>
      <c r="J99" s="11"/>
      <c r="K99" s="6">
        <v>40000</v>
      </c>
      <c r="L99" s="10">
        <f>L100</f>
        <v>0</v>
      </c>
      <c r="M99" s="10">
        <f>M100</f>
        <v>0</v>
      </c>
    </row>
    <row r="100" spans="1:13" ht="78.75" hidden="1" outlineLevel="6">
      <c r="A100" s="37" t="s">
        <v>335</v>
      </c>
      <c r="B100" s="7" t="s">
        <v>384</v>
      </c>
      <c r="C100" s="7" t="s">
        <v>387</v>
      </c>
      <c r="D100" s="7" t="s">
        <v>407</v>
      </c>
      <c r="E100" s="7" t="s">
        <v>414</v>
      </c>
      <c r="F100" s="7" t="s">
        <v>353</v>
      </c>
      <c r="G100" s="8"/>
      <c r="H100" s="9"/>
      <c r="I100" s="10">
        <v>0</v>
      </c>
      <c r="J100" s="11"/>
      <c r="K100" s="6">
        <v>40000</v>
      </c>
      <c r="L100" s="10">
        <v>0</v>
      </c>
      <c r="M100" s="10">
        <v>0</v>
      </c>
    </row>
    <row r="101" spans="1:13" ht="31.5" hidden="1" outlineLevel="6">
      <c r="A101" s="37" t="s">
        <v>351</v>
      </c>
      <c r="B101" s="7"/>
      <c r="C101" s="7"/>
      <c r="D101" s="7"/>
      <c r="E101" s="7"/>
      <c r="F101" s="7" t="s">
        <v>352</v>
      </c>
      <c r="G101" s="8"/>
      <c r="H101" s="9"/>
      <c r="I101" s="10"/>
      <c r="J101" s="11"/>
      <c r="K101" s="6"/>
      <c r="L101" s="10"/>
      <c r="M101" s="10"/>
    </row>
    <row r="102" spans="1:13" ht="63" outlineLevel="1" collapsed="1">
      <c r="A102" s="37" t="s">
        <v>474</v>
      </c>
      <c r="B102" s="1" t="s">
        <v>384</v>
      </c>
      <c r="C102" s="1" t="s">
        <v>391</v>
      </c>
      <c r="D102" s="1"/>
      <c r="E102" s="1"/>
      <c r="F102" s="1"/>
      <c r="G102" s="2"/>
      <c r="H102" s="3" t="e">
        <f>H103+H109+H127</f>
        <v>#REF!</v>
      </c>
      <c r="I102" s="4">
        <f>I103+I109+I127</f>
        <v>10072.2</v>
      </c>
      <c r="J102" s="5"/>
      <c r="K102" s="6">
        <v>10382438</v>
      </c>
      <c r="L102" s="4">
        <f>L103+L109+L127</f>
        <v>6645.099999999999</v>
      </c>
      <c r="M102" s="4">
        <f>M103+M109+M127</f>
        <v>6645.099999999999</v>
      </c>
    </row>
    <row r="103" spans="1:13" ht="15.75" outlineLevel="2">
      <c r="A103" s="37" t="s">
        <v>476</v>
      </c>
      <c r="B103" s="1" t="s">
        <v>384</v>
      </c>
      <c r="C103" s="1" t="s">
        <v>391</v>
      </c>
      <c r="D103" s="1" t="s">
        <v>415</v>
      </c>
      <c r="E103" s="1"/>
      <c r="F103" s="1"/>
      <c r="G103" s="2"/>
      <c r="H103" s="3"/>
      <c r="I103" s="4">
        <f>I104</f>
        <v>200</v>
      </c>
      <c r="J103" s="5"/>
      <c r="K103" s="6">
        <v>1400000</v>
      </c>
      <c r="L103" s="4">
        <f aca="true" t="shared" si="15" ref="L103:M107">L104</f>
        <v>0</v>
      </c>
      <c r="M103" s="4">
        <f t="shared" si="15"/>
        <v>0</v>
      </c>
    </row>
    <row r="104" spans="1:13" ht="31.5" outlineLevel="3">
      <c r="A104" s="37" t="s">
        <v>371</v>
      </c>
      <c r="B104" s="7" t="s">
        <v>384</v>
      </c>
      <c r="C104" s="7" t="s">
        <v>391</v>
      </c>
      <c r="D104" s="7" t="s">
        <v>415</v>
      </c>
      <c r="E104" s="7" t="s">
        <v>412</v>
      </c>
      <c r="F104" s="7"/>
      <c r="G104" s="8"/>
      <c r="H104" s="9"/>
      <c r="I104" s="10">
        <f>I105</f>
        <v>200</v>
      </c>
      <c r="J104" s="11"/>
      <c r="K104" s="6">
        <v>1400000</v>
      </c>
      <c r="L104" s="10">
        <f t="shared" si="15"/>
        <v>0</v>
      </c>
      <c r="M104" s="10">
        <f t="shared" si="15"/>
        <v>0</v>
      </c>
    </row>
    <row r="105" spans="1:13" ht="78.75" outlineLevel="5">
      <c r="A105" s="37" t="s">
        <v>477</v>
      </c>
      <c r="B105" s="7" t="s">
        <v>384</v>
      </c>
      <c r="C105" s="7" t="s">
        <v>391</v>
      </c>
      <c r="D105" s="7" t="s">
        <v>415</v>
      </c>
      <c r="E105" s="7" t="s">
        <v>416</v>
      </c>
      <c r="F105" s="7"/>
      <c r="G105" s="8"/>
      <c r="H105" s="9"/>
      <c r="I105" s="10">
        <f>I106</f>
        <v>200</v>
      </c>
      <c r="J105" s="10">
        <f aca="true" t="shared" si="16" ref="J105:K107">J106</f>
        <v>0</v>
      </c>
      <c r="K105" s="10">
        <f t="shared" si="16"/>
        <v>0</v>
      </c>
      <c r="L105" s="10">
        <f t="shared" si="15"/>
        <v>0</v>
      </c>
      <c r="M105" s="10">
        <f t="shared" si="15"/>
        <v>0</v>
      </c>
    </row>
    <row r="106" spans="1:13" ht="31.5" outlineLevel="5">
      <c r="A106" s="37" t="s">
        <v>259</v>
      </c>
      <c r="B106" s="7" t="s">
        <v>384</v>
      </c>
      <c r="C106" s="7" t="s">
        <v>391</v>
      </c>
      <c r="D106" s="7" t="s">
        <v>415</v>
      </c>
      <c r="E106" s="7" t="s">
        <v>416</v>
      </c>
      <c r="F106" s="7" t="s">
        <v>315</v>
      </c>
      <c r="G106" s="8"/>
      <c r="H106" s="9"/>
      <c r="I106" s="10">
        <f>I107</f>
        <v>200</v>
      </c>
      <c r="J106" s="10">
        <f t="shared" si="16"/>
        <v>0</v>
      </c>
      <c r="K106" s="10">
        <f t="shared" si="16"/>
        <v>0</v>
      </c>
      <c r="L106" s="10">
        <f>L107</f>
        <v>0</v>
      </c>
      <c r="M106" s="10">
        <f>M107</f>
        <v>0</v>
      </c>
    </row>
    <row r="107" spans="1:13" ht="31.5" outlineLevel="6">
      <c r="A107" s="37" t="s">
        <v>260</v>
      </c>
      <c r="B107" s="7" t="s">
        <v>384</v>
      </c>
      <c r="C107" s="7" t="s">
        <v>391</v>
      </c>
      <c r="D107" s="7" t="s">
        <v>415</v>
      </c>
      <c r="E107" s="7" t="s">
        <v>416</v>
      </c>
      <c r="F107" s="7" t="s">
        <v>201</v>
      </c>
      <c r="G107" s="8"/>
      <c r="H107" s="9"/>
      <c r="I107" s="10">
        <f>I108</f>
        <v>200</v>
      </c>
      <c r="J107" s="10">
        <f t="shared" si="16"/>
        <v>0</v>
      </c>
      <c r="K107" s="10">
        <f t="shared" si="16"/>
        <v>0</v>
      </c>
      <c r="L107" s="10">
        <f t="shared" si="15"/>
        <v>0</v>
      </c>
      <c r="M107" s="10">
        <f t="shared" si="15"/>
        <v>0</v>
      </c>
    </row>
    <row r="108" spans="1:13" ht="31.5" outlineLevel="6">
      <c r="A108" s="37" t="s">
        <v>261</v>
      </c>
      <c r="B108" s="7" t="s">
        <v>384</v>
      </c>
      <c r="C108" s="7" t="s">
        <v>391</v>
      </c>
      <c r="D108" s="7" t="s">
        <v>415</v>
      </c>
      <c r="E108" s="7" t="s">
        <v>416</v>
      </c>
      <c r="F108" s="7" t="s">
        <v>202</v>
      </c>
      <c r="G108" s="8"/>
      <c r="H108" s="9"/>
      <c r="I108" s="10">
        <v>200</v>
      </c>
      <c r="J108" s="11"/>
      <c r="K108" s="6"/>
      <c r="L108" s="10"/>
      <c r="M108" s="10"/>
    </row>
    <row r="109" spans="1:13" ht="63" outlineLevel="2">
      <c r="A109" s="37" t="s">
        <v>478</v>
      </c>
      <c r="B109" s="1" t="s">
        <v>384</v>
      </c>
      <c r="C109" s="1" t="s">
        <v>391</v>
      </c>
      <c r="D109" s="1" t="s">
        <v>417</v>
      </c>
      <c r="E109" s="1"/>
      <c r="F109" s="1"/>
      <c r="G109" s="2"/>
      <c r="H109" s="3" t="e">
        <f>#REF!+H110+H122</f>
        <v>#REF!</v>
      </c>
      <c r="I109" s="4">
        <f>I110+I122</f>
        <v>9866.2</v>
      </c>
      <c r="J109" s="4">
        <f>J110+J122</f>
        <v>0</v>
      </c>
      <c r="K109" s="4">
        <f>K110+K122</f>
        <v>8883438</v>
      </c>
      <c r="L109" s="4">
        <f>L110+L122</f>
        <v>6645.099999999999</v>
      </c>
      <c r="M109" s="4">
        <f>M110+M122</f>
        <v>6645.099999999999</v>
      </c>
    </row>
    <row r="110" spans="1:13" ht="31.5" outlineLevel="3">
      <c r="A110" s="37" t="s">
        <v>479</v>
      </c>
      <c r="B110" s="7" t="s">
        <v>384</v>
      </c>
      <c r="C110" s="7" t="s">
        <v>391</v>
      </c>
      <c r="D110" s="7" t="s">
        <v>417</v>
      </c>
      <c r="E110" s="7" t="s">
        <v>418</v>
      </c>
      <c r="F110" s="7"/>
      <c r="G110" s="8"/>
      <c r="H110" s="9"/>
      <c r="I110" s="10">
        <f>I111</f>
        <v>7579.9</v>
      </c>
      <c r="J110" s="11"/>
      <c r="K110" s="6">
        <v>6714138</v>
      </c>
      <c r="L110" s="10">
        <f aca="true" t="shared" si="17" ref="L110:M113">L111</f>
        <v>6645.099999999999</v>
      </c>
      <c r="M110" s="10">
        <f t="shared" si="17"/>
        <v>6645.099999999999</v>
      </c>
    </row>
    <row r="111" spans="1:13" ht="78.75" outlineLevel="4">
      <c r="A111" s="37" t="s">
        <v>480</v>
      </c>
      <c r="B111" s="7" t="s">
        <v>384</v>
      </c>
      <c r="C111" s="7" t="s">
        <v>391</v>
      </c>
      <c r="D111" s="7" t="s">
        <v>417</v>
      </c>
      <c r="E111" s="7" t="s">
        <v>419</v>
      </c>
      <c r="F111" s="7"/>
      <c r="G111" s="8"/>
      <c r="H111" s="9"/>
      <c r="I111" s="10">
        <f>I112+I115+I118</f>
        <v>7579.9</v>
      </c>
      <c r="J111" s="10">
        <f>J112+J115+J118</f>
        <v>0</v>
      </c>
      <c r="K111" s="10">
        <f>K112+K115+K118</f>
        <v>0</v>
      </c>
      <c r="L111" s="10">
        <f>L112+L115+L118</f>
        <v>6645.099999999999</v>
      </c>
      <c r="M111" s="10">
        <f>M112+M115+M118</f>
        <v>6645.099999999999</v>
      </c>
    </row>
    <row r="112" spans="1:13" ht="78.75" outlineLevel="4">
      <c r="A112" s="37" t="s">
        <v>257</v>
      </c>
      <c r="B112" s="7" t="s">
        <v>384</v>
      </c>
      <c r="C112" s="7" t="s">
        <v>391</v>
      </c>
      <c r="D112" s="7" t="s">
        <v>417</v>
      </c>
      <c r="E112" s="7" t="s">
        <v>419</v>
      </c>
      <c r="F112" s="7" t="s">
        <v>314</v>
      </c>
      <c r="G112" s="8"/>
      <c r="H112" s="9"/>
      <c r="I112" s="10">
        <f>I113</f>
        <v>6754.4</v>
      </c>
      <c r="J112" s="10">
        <f>J113</f>
        <v>0</v>
      </c>
      <c r="K112" s="10">
        <f>K113</f>
        <v>0</v>
      </c>
      <c r="L112" s="10">
        <f>L113</f>
        <v>5930.7</v>
      </c>
      <c r="M112" s="10">
        <f>M113</f>
        <v>5930.7</v>
      </c>
    </row>
    <row r="113" spans="1:13" ht="31.5" outlineLevel="6">
      <c r="A113" s="37" t="s">
        <v>245</v>
      </c>
      <c r="B113" s="7" t="s">
        <v>384</v>
      </c>
      <c r="C113" s="7" t="s">
        <v>391</v>
      </c>
      <c r="D113" s="7" t="s">
        <v>417</v>
      </c>
      <c r="E113" s="7" t="s">
        <v>419</v>
      </c>
      <c r="F113" s="7" t="s">
        <v>246</v>
      </c>
      <c r="G113" s="8"/>
      <c r="H113" s="9"/>
      <c r="I113" s="10">
        <f>I114</f>
        <v>6754.4</v>
      </c>
      <c r="J113" s="10">
        <f>J114</f>
        <v>0</v>
      </c>
      <c r="K113" s="10">
        <f>K114</f>
        <v>0</v>
      </c>
      <c r="L113" s="10">
        <f t="shared" si="17"/>
        <v>5930.7</v>
      </c>
      <c r="M113" s="10">
        <f t="shared" si="17"/>
        <v>5930.7</v>
      </c>
    </row>
    <row r="114" spans="1:13" ht="31.5" outlineLevel="6">
      <c r="A114" s="37" t="s">
        <v>194</v>
      </c>
      <c r="B114" s="7" t="s">
        <v>384</v>
      </c>
      <c r="C114" s="7" t="s">
        <v>391</v>
      </c>
      <c r="D114" s="7" t="s">
        <v>417</v>
      </c>
      <c r="E114" s="7" t="s">
        <v>419</v>
      </c>
      <c r="F114" s="7" t="s">
        <v>247</v>
      </c>
      <c r="G114" s="8"/>
      <c r="H114" s="9"/>
      <c r="I114" s="10">
        <v>6754.4</v>
      </c>
      <c r="J114" s="11"/>
      <c r="K114" s="6"/>
      <c r="L114" s="10">
        <v>5930.7</v>
      </c>
      <c r="M114" s="10">
        <v>5930.7</v>
      </c>
    </row>
    <row r="115" spans="1:13" ht="31.5" outlineLevel="6">
      <c r="A115" s="37" t="s">
        <v>259</v>
      </c>
      <c r="B115" s="7" t="s">
        <v>384</v>
      </c>
      <c r="C115" s="7" t="s">
        <v>391</v>
      </c>
      <c r="D115" s="7" t="s">
        <v>417</v>
      </c>
      <c r="E115" s="7" t="s">
        <v>419</v>
      </c>
      <c r="F115" s="7" t="s">
        <v>315</v>
      </c>
      <c r="G115" s="8"/>
      <c r="H115" s="9"/>
      <c r="I115" s="10">
        <f aca="true" t="shared" si="18" ref="I115:M116">I116</f>
        <v>800</v>
      </c>
      <c r="J115" s="10">
        <f t="shared" si="18"/>
        <v>0</v>
      </c>
      <c r="K115" s="10">
        <f t="shared" si="18"/>
        <v>0</v>
      </c>
      <c r="L115" s="10">
        <f t="shared" si="18"/>
        <v>687.7</v>
      </c>
      <c r="M115" s="10">
        <f t="shared" si="18"/>
        <v>692</v>
      </c>
    </row>
    <row r="116" spans="1:13" ht="31.5" outlineLevel="6">
      <c r="A116" s="37" t="s">
        <v>260</v>
      </c>
      <c r="B116" s="7" t="s">
        <v>384</v>
      </c>
      <c r="C116" s="7" t="s">
        <v>391</v>
      </c>
      <c r="D116" s="7" t="s">
        <v>417</v>
      </c>
      <c r="E116" s="7" t="s">
        <v>419</v>
      </c>
      <c r="F116" s="7" t="s">
        <v>201</v>
      </c>
      <c r="G116" s="8"/>
      <c r="H116" s="9"/>
      <c r="I116" s="10">
        <f t="shared" si="18"/>
        <v>800</v>
      </c>
      <c r="J116" s="10">
        <f t="shared" si="18"/>
        <v>0</v>
      </c>
      <c r="K116" s="10">
        <f t="shared" si="18"/>
        <v>0</v>
      </c>
      <c r="L116" s="10">
        <f t="shared" si="18"/>
        <v>687.7</v>
      </c>
      <c r="M116" s="10">
        <f t="shared" si="18"/>
        <v>692</v>
      </c>
    </row>
    <row r="117" spans="1:13" ht="31.5" outlineLevel="6">
      <c r="A117" s="37" t="s">
        <v>261</v>
      </c>
      <c r="B117" s="7" t="s">
        <v>384</v>
      </c>
      <c r="C117" s="7" t="s">
        <v>391</v>
      </c>
      <c r="D117" s="7" t="s">
        <v>417</v>
      </c>
      <c r="E117" s="7" t="s">
        <v>419</v>
      </c>
      <c r="F117" s="7" t="s">
        <v>202</v>
      </c>
      <c r="G117" s="8"/>
      <c r="H117" s="9"/>
      <c r="I117" s="10">
        <v>800</v>
      </c>
      <c r="J117" s="11"/>
      <c r="K117" s="6"/>
      <c r="L117" s="10">
        <v>687.7</v>
      </c>
      <c r="M117" s="10">
        <v>692</v>
      </c>
    </row>
    <row r="118" spans="1:13" ht="15.75" outlineLevel="6">
      <c r="A118" s="37" t="s">
        <v>241</v>
      </c>
      <c r="B118" s="7" t="s">
        <v>384</v>
      </c>
      <c r="C118" s="7" t="s">
        <v>391</v>
      </c>
      <c r="D118" s="7" t="s">
        <v>417</v>
      </c>
      <c r="E118" s="7" t="s">
        <v>419</v>
      </c>
      <c r="F118" s="7" t="s">
        <v>242</v>
      </c>
      <c r="G118" s="8"/>
      <c r="H118" s="9"/>
      <c r="I118" s="10">
        <f>I119</f>
        <v>25.5</v>
      </c>
      <c r="J118" s="10">
        <f>J119</f>
        <v>0</v>
      </c>
      <c r="K118" s="10">
        <f>K119</f>
        <v>0</v>
      </c>
      <c r="L118" s="10">
        <f>L119</f>
        <v>26.7</v>
      </c>
      <c r="M118" s="10">
        <f>M119</f>
        <v>22.4</v>
      </c>
    </row>
    <row r="119" spans="1:13" ht="31.5" outlineLevel="6">
      <c r="A119" s="37" t="s">
        <v>316</v>
      </c>
      <c r="B119" s="7" t="s">
        <v>384</v>
      </c>
      <c r="C119" s="7" t="s">
        <v>391</v>
      </c>
      <c r="D119" s="7" t="s">
        <v>417</v>
      </c>
      <c r="E119" s="7" t="s">
        <v>419</v>
      </c>
      <c r="F119" s="7" t="s">
        <v>198</v>
      </c>
      <c r="G119" s="8"/>
      <c r="H119" s="9"/>
      <c r="I119" s="10">
        <f>I120+I121</f>
        <v>25.5</v>
      </c>
      <c r="J119" s="10">
        <f>J120+J121</f>
        <v>0</v>
      </c>
      <c r="K119" s="10">
        <f>K120+K121</f>
        <v>0</v>
      </c>
      <c r="L119" s="10">
        <f>L120+L121</f>
        <v>26.7</v>
      </c>
      <c r="M119" s="10">
        <f>M120+M121</f>
        <v>22.4</v>
      </c>
    </row>
    <row r="120" spans="1:13" ht="47.25" outlineLevel="6">
      <c r="A120" s="37" t="s">
        <v>191</v>
      </c>
      <c r="B120" s="7" t="s">
        <v>384</v>
      </c>
      <c r="C120" s="7" t="s">
        <v>391</v>
      </c>
      <c r="D120" s="7" t="s">
        <v>417</v>
      </c>
      <c r="E120" s="7" t="s">
        <v>419</v>
      </c>
      <c r="F120" s="7" t="s">
        <v>193</v>
      </c>
      <c r="G120" s="8"/>
      <c r="H120" s="9"/>
      <c r="I120" s="10">
        <v>9.2</v>
      </c>
      <c r="J120" s="11"/>
      <c r="K120" s="6"/>
      <c r="L120" s="10">
        <v>9.2</v>
      </c>
      <c r="M120" s="10">
        <v>5</v>
      </c>
    </row>
    <row r="121" spans="1:13" ht="31.5" outlineLevel="6">
      <c r="A121" s="37" t="s">
        <v>199</v>
      </c>
      <c r="B121" s="7" t="s">
        <v>384</v>
      </c>
      <c r="C121" s="7" t="s">
        <v>391</v>
      </c>
      <c r="D121" s="7" t="s">
        <v>417</v>
      </c>
      <c r="E121" s="7" t="s">
        <v>419</v>
      </c>
      <c r="F121" s="7" t="s">
        <v>200</v>
      </c>
      <c r="G121" s="8"/>
      <c r="H121" s="9"/>
      <c r="I121" s="10">
        <v>16.3</v>
      </c>
      <c r="J121" s="11"/>
      <c r="K121" s="6"/>
      <c r="L121" s="10">
        <v>17.5</v>
      </c>
      <c r="M121" s="10">
        <v>17.4</v>
      </c>
    </row>
    <row r="122" spans="1:13" ht="31.5" outlineLevel="3">
      <c r="A122" s="37" t="s">
        <v>371</v>
      </c>
      <c r="B122" s="7" t="s">
        <v>384</v>
      </c>
      <c r="C122" s="7" t="s">
        <v>391</v>
      </c>
      <c r="D122" s="7" t="s">
        <v>417</v>
      </c>
      <c r="E122" s="7" t="s">
        <v>412</v>
      </c>
      <c r="F122" s="7"/>
      <c r="G122" s="8"/>
      <c r="H122" s="9"/>
      <c r="I122" s="10">
        <f>I123</f>
        <v>2286.3</v>
      </c>
      <c r="J122" s="11"/>
      <c r="K122" s="6">
        <v>2169300</v>
      </c>
      <c r="L122" s="10">
        <f aca="true" t="shared" si="19" ref="L122:M125">L123</f>
        <v>0</v>
      </c>
      <c r="M122" s="10">
        <f t="shared" si="19"/>
        <v>0</v>
      </c>
    </row>
    <row r="123" spans="1:13" ht="110.25" outlineLevel="5">
      <c r="A123" s="37" t="s">
        <v>481</v>
      </c>
      <c r="B123" s="7" t="s">
        <v>384</v>
      </c>
      <c r="C123" s="7" t="s">
        <v>391</v>
      </c>
      <c r="D123" s="7" t="s">
        <v>417</v>
      </c>
      <c r="E123" s="7" t="s">
        <v>420</v>
      </c>
      <c r="F123" s="7"/>
      <c r="G123" s="8"/>
      <c r="H123" s="9"/>
      <c r="I123" s="10">
        <f>I124</f>
        <v>2286.3</v>
      </c>
      <c r="J123" s="10">
        <f aca="true" t="shared" si="20" ref="J123:K125">J124</f>
        <v>0</v>
      </c>
      <c r="K123" s="10">
        <f t="shared" si="20"/>
        <v>0</v>
      </c>
      <c r="L123" s="10">
        <f t="shared" si="19"/>
        <v>0</v>
      </c>
      <c r="M123" s="10">
        <f t="shared" si="19"/>
        <v>0</v>
      </c>
    </row>
    <row r="124" spans="1:13" ht="31.5" outlineLevel="5">
      <c r="A124" s="37" t="s">
        <v>259</v>
      </c>
      <c r="B124" s="7" t="s">
        <v>384</v>
      </c>
      <c r="C124" s="7" t="s">
        <v>391</v>
      </c>
      <c r="D124" s="7" t="s">
        <v>417</v>
      </c>
      <c r="E124" s="7" t="s">
        <v>420</v>
      </c>
      <c r="F124" s="7" t="s">
        <v>315</v>
      </c>
      <c r="G124" s="8"/>
      <c r="H124" s="9"/>
      <c r="I124" s="10">
        <f>I125</f>
        <v>2286.3</v>
      </c>
      <c r="J124" s="10">
        <f t="shared" si="20"/>
        <v>0</v>
      </c>
      <c r="K124" s="10">
        <f t="shared" si="20"/>
        <v>0</v>
      </c>
      <c r="L124" s="10">
        <f t="shared" si="19"/>
        <v>0</v>
      </c>
      <c r="M124" s="10">
        <f t="shared" si="19"/>
        <v>0</v>
      </c>
    </row>
    <row r="125" spans="1:13" ht="31.5" outlineLevel="6">
      <c r="A125" s="37" t="s">
        <v>260</v>
      </c>
      <c r="B125" s="7" t="s">
        <v>384</v>
      </c>
      <c r="C125" s="7" t="s">
        <v>391</v>
      </c>
      <c r="D125" s="7" t="s">
        <v>417</v>
      </c>
      <c r="E125" s="7" t="s">
        <v>420</v>
      </c>
      <c r="F125" s="7" t="s">
        <v>201</v>
      </c>
      <c r="G125" s="8"/>
      <c r="H125" s="9"/>
      <c r="I125" s="10">
        <f>I126</f>
        <v>2286.3</v>
      </c>
      <c r="J125" s="10">
        <f t="shared" si="20"/>
        <v>0</v>
      </c>
      <c r="K125" s="10">
        <f t="shared" si="20"/>
        <v>0</v>
      </c>
      <c r="L125" s="10">
        <f t="shared" si="19"/>
        <v>0</v>
      </c>
      <c r="M125" s="10">
        <f t="shared" si="19"/>
        <v>0</v>
      </c>
    </row>
    <row r="126" spans="1:13" ht="31.5" outlineLevel="6">
      <c r="A126" s="37" t="s">
        <v>261</v>
      </c>
      <c r="B126" s="7" t="s">
        <v>384</v>
      </c>
      <c r="C126" s="7" t="s">
        <v>391</v>
      </c>
      <c r="D126" s="7" t="s">
        <v>417</v>
      </c>
      <c r="E126" s="7" t="s">
        <v>420</v>
      </c>
      <c r="F126" s="7" t="s">
        <v>202</v>
      </c>
      <c r="G126" s="8"/>
      <c r="H126" s="9"/>
      <c r="I126" s="10">
        <v>2286.3</v>
      </c>
      <c r="J126" s="11"/>
      <c r="K126" s="6"/>
      <c r="L126" s="10"/>
      <c r="M126" s="10"/>
    </row>
    <row r="127" spans="1:13" ht="31.5" outlineLevel="2">
      <c r="A127" s="37" t="s">
        <v>482</v>
      </c>
      <c r="B127" s="1" t="s">
        <v>384</v>
      </c>
      <c r="C127" s="1" t="s">
        <v>391</v>
      </c>
      <c r="D127" s="1" t="s">
        <v>421</v>
      </c>
      <c r="E127" s="1"/>
      <c r="F127" s="1"/>
      <c r="G127" s="2"/>
      <c r="H127" s="3"/>
      <c r="I127" s="4">
        <f>I128</f>
        <v>6</v>
      </c>
      <c r="J127" s="5"/>
      <c r="K127" s="6">
        <v>6000</v>
      </c>
      <c r="L127" s="4">
        <f aca="true" t="shared" si="21" ref="L127:M129">L128</f>
        <v>0</v>
      </c>
      <c r="M127" s="4">
        <f t="shared" si="21"/>
        <v>0</v>
      </c>
    </row>
    <row r="128" spans="1:13" ht="31.5" outlineLevel="3">
      <c r="A128" s="37" t="s">
        <v>371</v>
      </c>
      <c r="B128" s="7" t="s">
        <v>384</v>
      </c>
      <c r="C128" s="7" t="s">
        <v>391</v>
      </c>
      <c r="D128" s="7" t="s">
        <v>421</v>
      </c>
      <c r="E128" s="7" t="s">
        <v>412</v>
      </c>
      <c r="F128" s="7"/>
      <c r="G128" s="8"/>
      <c r="H128" s="9"/>
      <c r="I128" s="10">
        <f>I129</f>
        <v>6</v>
      </c>
      <c r="J128" s="11"/>
      <c r="K128" s="6">
        <v>6000</v>
      </c>
      <c r="L128" s="10">
        <f t="shared" si="21"/>
        <v>0</v>
      </c>
      <c r="M128" s="10">
        <f t="shared" si="21"/>
        <v>0</v>
      </c>
    </row>
    <row r="129" spans="1:13" ht="63" outlineLevel="5">
      <c r="A129" s="37" t="s">
        <v>483</v>
      </c>
      <c r="B129" s="7" t="s">
        <v>384</v>
      </c>
      <c r="C129" s="7" t="s">
        <v>391</v>
      </c>
      <c r="D129" s="7" t="s">
        <v>421</v>
      </c>
      <c r="E129" s="7" t="s">
        <v>422</v>
      </c>
      <c r="F129" s="7"/>
      <c r="G129" s="8"/>
      <c r="H129" s="9"/>
      <c r="I129" s="10">
        <f>I130</f>
        <v>6</v>
      </c>
      <c r="J129" s="10">
        <f>J130</f>
        <v>0</v>
      </c>
      <c r="K129" s="10">
        <f>K130</f>
        <v>6000</v>
      </c>
      <c r="L129" s="10">
        <f t="shared" si="21"/>
        <v>0</v>
      </c>
      <c r="M129" s="10">
        <f t="shared" si="21"/>
        <v>0</v>
      </c>
    </row>
    <row r="130" spans="1:13" ht="31.5" outlineLevel="5">
      <c r="A130" s="37" t="s">
        <v>259</v>
      </c>
      <c r="B130" s="7" t="s">
        <v>384</v>
      </c>
      <c r="C130" s="7" t="s">
        <v>391</v>
      </c>
      <c r="D130" s="7" t="s">
        <v>421</v>
      </c>
      <c r="E130" s="7" t="s">
        <v>422</v>
      </c>
      <c r="F130" s="7" t="s">
        <v>315</v>
      </c>
      <c r="G130" s="8"/>
      <c r="H130" s="9"/>
      <c r="I130" s="10">
        <f>I131</f>
        <v>6</v>
      </c>
      <c r="J130" s="10">
        <f>J131</f>
        <v>0</v>
      </c>
      <c r="K130" s="10">
        <f>K131</f>
        <v>6000</v>
      </c>
      <c r="L130" s="10">
        <f>L131</f>
        <v>0</v>
      </c>
      <c r="M130" s="10">
        <f>M131</f>
        <v>0</v>
      </c>
    </row>
    <row r="131" spans="1:13" ht="31.5" outlineLevel="6">
      <c r="A131" s="37" t="s">
        <v>260</v>
      </c>
      <c r="B131" s="7" t="s">
        <v>384</v>
      </c>
      <c r="C131" s="7" t="s">
        <v>391</v>
      </c>
      <c r="D131" s="7" t="s">
        <v>421</v>
      </c>
      <c r="E131" s="7" t="s">
        <v>422</v>
      </c>
      <c r="F131" s="7" t="s">
        <v>201</v>
      </c>
      <c r="G131" s="8"/>
      <c r="H131" s="9"/>
      <c r="I131" s="10">
        <f>I132</f>
        <v>6</v>
      </c>
      <c r="J131" s="11"/>
      <c r="K131" s="6">
        <v>6000</v>
      </c>
      <c r="L131" s="10">
        <v>0</v>
      </c>
      <c r="M131" s="10">
        <v>0</v>
      </c>
    </row>
    <row r="132" spans="1:13" ht="31.5" outlineLevel="6">
      <c r="A132" s="37" t="s">
        <v>261</v>
      </c>
      <c r="B132" s="7" t="s">
        <v>384</v>
      </c>
      <c r="C132" s="7" t="s">
        <v>391</v>
      </c>
      <c r="D132" s="7" t="s">
        <v>421</v>
      </c>
      <c r="E132" s="7" t="s">
        <v>422</v>
      </c>
      <c r="F132" s="7" t="s">
        <v>202</v>
      </c>
      <c r="G132" s="8"/>
      <c r="H132" s="9"/>
      <c r="I132" s="10">
        <v>6</v>
      </c>
      <c r="J132" s="11"/>
      <c r="K132" s="6"/>
      <c r="L132" s="10"/>
      <c r="M132" s="10"/>
    </row>
    <row r="133" spans="1:13" ht="15.75" outlineLevel="1">
      <c r="A133" s="37" t="s">
        <v>484</v>
      </c>
      <c r="B133" s="1" t="s">
        <v>384</v>
      </c>
      <c r="C133" s="1" t="s">
        <v>396</v>
      </c>
      <c r="D133" s="1"/>
      <c r="E133" s="1"/>
      <c r="F133" s="1"/>
      <c r="G133" s="2"/>
      <c r="H133" s="3"/>
      <c r="I133" s="4">
        <f>I134+I139</f>
        <v>2649.9</v>
      </c>
      <c r="J133" s="5"/>
      <c r="K133" s="6">
        <v>8420500</v>
      </c>
      <c r="L133" s="4">
        <f>L134+L139</f>
        <v>2654.8</v>
      </c>
      <c r="M133" s="4">
        <f>M134+M139</f>
        <v>2655.5</v>
      </c>
    </row>
    <row r="134" spans="1:13" ht="15.75" outlineLevel="2">
      <c r="A134" s="37" t="s">
        <v>485</v>
      </c>
      <c r="B134" s="1" t="s">
        <v>384</v>
      </c>
      <c r="C134" s="1" t="s">
        <v>396</v>
      </c>
      <c r="D134" s="1" t="s">
        <v>423</v>
      </c>
      <c r="E134" s="1"/>
      <c r="F134" s="1"/>
      <c r="G134" s="2"/>
      <c r="H134" s="3"/>
      <c r="I134" s="4">
        <f>I135</f>
        <v>2477</v>
      </c>
      <c r="J134" s="5"/>
      <c r="K134" s="6">
        <v>8256000</v>
      </c>
      <c r="L134" s="4">
        <f aca="true" t="shared" si="22" ref="L134:M137">L135</f>
        <v>2477</v>
      </c>
      <c r="M134" s="4">
        <f t="shared" si="22"/>
        <v>2477</v>
      </c>
    </row>
    <row r="135" spans="1:13" ht="15.75" outlineLevel="3">
      <c r="A135" s="37" t="s">
        <v>486</v>
      </c>
      <c r="B135" s="7" t="s">
        <v>384</v>
      </c>
      <c r="C135" s="7" t="s">
        <v>396</v>
      </c>
      <c r="D135" s="7" t="s">
        <v>423</v>
      </c>
      <c r="E135" s="7" t="s">
        <v>424</v>
      </c>
      <c r="F135" s="7"/>
      <c r="G135" s="8"/>
      <c r="H135" s="9"/>
      <c r="I135" s="10">
        <f>I136</f>
        <v>2477</v>
      </c>
      <c r="J135" s="11"/>
      <c r="K135" s="6">
        <v>8256000</v>
      </c>
      <c r="L135" s="10">
        <f t="shared" si="22"/>
        <v>2477</v>
      </c>
      <c r="M135" s="10">
        <f t="shared" si="22"/>
        <v>2477</v>
      </c>
    </row>
    <row r="136" spans="1:13" ht="47.25" outlineLevel="4">
      <c r="A136" s="37" t="s">
        <v>487</v>
      </c>
      <c r="B136" s="7" t="s">
        <v>384</v>
      </c>
      <c r="C136" s="7" t="s">
        <v>396</v>
      </c>
      <c r="D136" s="7" t="s">
        <v>423</v>
      </c>
      <c r="E136" s="7" t="s">
        <v>425</v>
      </c>
      <c r="F136" s="7"/>
      <c r="G136" s="8"/>
      <c r="H136" s="9"/>
      <c r="I136" s="10">
        <f>I137</f>
        <v>2477</v>
      </c>
      <c r="J136" s="11"/>
      <c r="K136" s="6">
        <v>8256000</v>
      </c>
      <c r="L136" s="10">
        <f t="shared" si="22"/>
        <v>2477</v>
      </c>
      <c r="M136" s="10">
        <f t="shared" si="22"/>
        <v>2477</v>
      </c>
    </row>
    <row r="137" spans="1:13" ht="15.75" outlineLevel="6">
      <c r="A137" s="37" t="s">
        <v>241</v>
      </c>
      <c r="B137" s="7" t="s">
        <v>384</v>
      </c>
      <c r="C137" s="7" t="s">
        <v>396</v>
      </c>
      <c r="D137" s="7" t="s">
        <v>423</v>
      </c>
      <c r="E137" s="7" t="s">
        <v>425</v>
      </c>
      <c r="F137" s="7" t="s">
        <v>242</v>
      </c>
      <c r="G137" s="8"/>
      <c r="H137" s="9"/>
      <c r="I137" s="10">
        <f>I138</f>
        <v>2477</v>
      </c>
      <c r="J137" s="10">
        <f>J138</f>
        <v>0</v>
      </c>
      <c r="K137" s="10">
        <f>K138</f>
        <v>0</v>
      </c>
      <c r="L137" s="10">
        <f t="shared" si="22"/>
        <v>2477</v>
      </c>
      <c r="M137" s="10">
        <f t="shared" si="22"/>
        <v>2477</v>
      </c>
    </row>
    <row r="138" spans="1:13" ht="110.25" outlineLevel="6">
      <c r="A138" s="37" t="s">
        <v>262</v>
      </c>
      <c r="B138" s="7" t="s">
        <v>384</v>
      </c>
      <c r="C138" s="7" t="s">
        <v>396</v>
      </c>
      <c r="D138" s="7" t="s">
        <v>423</v>
      </c>
      <c r="E138" s="7" t="s">
        <v>425</v>
      </c>
      <c r="F138" s="7" t="s">
        <v>244</v>
      </c>
      <c r="G138" s="8"/>
      <c r="H138" s="9"/>
      <c r="I138" s="10">
        <v>2477</v>
      </c>
      <c r="J138" s="11"/>
      <c r="K138" s="6"/>
      <c r="L138" s="10">
        <v>2477</v>
      </c>
      <c r="M138" s="10">
        <v>2477</v>
      </c>
    </row>
    <row r="139" spans="1:13" ht="31.5" outlineLevel="2">
      <c r="A139" s="37" t="s">
        <v>488</v>
      </c>
      <c r="B139" s="1" t="s">
        <v>384</v>
      </c>
      <c r="C139" s="1" t="s">
        <v>396</v>
      </c>
      <c r="D139" s="1" t="s">
        <v>426</v>
      </c>
      <c r="E139" s="1"/>
      <c r="F139" s="1"/>
      <c r="G139" s="2"/>
      <c r="H139" s="3"/>
      <c r="I139" s="4">
        <f>I140</f>
        <v>172.9</v>
      </c>
      <c r="J139" s="5"/>
      <c r="K139" s="6">
        <v>164500</v>
      </c>
      <c r="L139" s="4">
        <f aca="true" t="shared" si="23" ref="L139:M141">L140</f>
        <v>177.8</v>
      </c>
      <c r="M139" s="4">
        <f t="shared" si="23"/>
        <v>178.5</v>
      </c>
    </row>
    <row r="140" spans="1:13" ht="94.5" outlineLevel="3">
      <c r="A140" s="37" t="s">
        <v>471</v>
      </c>
      <c r="B140" s="7" t="s">
        <v>384</v>
      </c>
      <c r="C140" s="7" t="s">
        <v>396</v>
      </c>
      <c r="D140" s="7" t="s">
        <v>426</v>
      </c>
      <c r="E140" s="7" t="s">
        <v>408</v>
      </c>
      <c r="F140" s="7"/>
      <c r="G140" s="8"/>
      <c r="H140" s="9"/>
      <c r="I140" s="10">
        <f>I141</f>
        <v>172.9</v>
      </c>
      <c r="J140" s="11"/>
      <c r="K140" s="6">
        <v>164500</v>
      </c>
      <c r="L140" s="10">
        <f t="shared" si="23"/>
        <v>177.8</v>
      </c>
      <c r="M140" s="10">
        <f t="shared" si="23"/>
        <v>178.5</v>
      </c>
    </row>
    <row r="141" spans="1:13" ht="78.75" outlineLevel="4">
      <c r="A141" s="37" t="s">
        <v>472</v>
      </c>
      <c r="B141" s="7" t="s">
        <v>384</v>
      </c>
      <c r="C141" s="7" t="s">
        <v>396</v>
      </c>
      <c r="D141" s="7" t="s">
        <v>426</v>
      </c>
      <c r="E141" s="7" t="s">
        <v>409</v>
      </c>
      <c r="F141" s="7"/>
      <c r="G141" s="8"/>
      <c r="H141" s="9"/>
      <c r="I141" s="10">
        <f>I142</f>
        <v>172.9</v>
      </c>
      <c r="J141" s="11"/>
      <c r="K141" s="6">
        <v>164500</v>
      </c>
      <c r="L141" s="10">
        <f t="shared" si="23"/>
        <v>177.8</v>
      </c>
      <c r="M141" s="10">
        <f t="shared" si="23"/>
        <v>178.5</v>
      </c>
    </row>
    <row r="142" spans="1:13" ht="63" outlineLevel="5">
      <c r="A142" s="37" t="s">
        <v>489</v>
      </c>
      <c r="B142" s="7" t="s">
        <v>384</v>
      </c>
      <c r="C142" s="7" t="s">
        <v>396</v>
      </c>
      <c r="D142" s="7" t="s">
        <v>426</v>
      </c>
      <c r="E142" s="7" t="s">
        <v>427</v>
      </c>
      <c r="F142" s="7"/>
      <c r="G142" s="8"/>
      <c r="H142" s="9"/>
      <c r="I142" s="10">
        <f>I143+I147</f>
        <v>172.9</v>
      </c>
      <c r="J142" s="10">
        <f>J143+J147</f>
        <v>0</v>
      </c>
      <c r="K142" s="10">
        <f>K143+K147</f>
        <v>0</v>
      </c>
      <c r="L142" s="10">
        <f>L143+L147</f>
        <v>177.8</v>
      </c>
      <c r="M142" s="10">
        <f>M143+M147</f>
        <v>178.5</v>
      </c>
    </row>
    <row r="143" spans="1:13" ht="78.75" outlineLevel="5">
      <c r="A143" s="37" t="s">
        <v>257</v>
      </c>
      <c r="B143" s="7" t="s">
        <v>384</v>
      </c>
      <c r="C143" s="7" t="s">
        <v>396</v>
      </c>
      <c r="D143" s="7" t="s">
        <v>426</v>
      </c>
      <c r="E143" s="7" t="s">
        <v>427</v>
      </c>
      <c r="F143" s="7" t="s">
        <v>314</v>
      </c>
      <c r="G143" s="8"/>
      <c r="H143" s="9"/>
      <c r="I143" s="10">
        <f>I144</f>
        <v>111.5</v>
      </c>
      <c r="J143" s="10">
        <f>J144</f>
        <v>0</v>
      </c>
      <c r="K143" s="10">
        <f>K144</f>
        <v>0</v>
      </c>
      <c r="L143" s="10">
        <f>L144</f>
        <v>111.5</v>
      </c>
      <c r="M143" s="10">
        <f>M144</f>
        <v>111.5</v>
      </c>
    </row>
    <row r="144" spans="1:13" ht="31.5" outlineLevel="6">
      <c r="A144" s="37" t="s">
        <v>258</v>
      </c>
      <c r="B144" s="7" t="s">
        <v>384</v>
      </c>
      <c r="C144" s="7" t="s">
        <v>396</v>
      </c>
      <c r="D144" s="7" t="s">
        <v>426</v>
      </c>
      <c r="E144" s="7" t="s">
        <v>427</v>
      </c>
      <c r="F144" s="7" t="s">
        <v>190</v>
      </c>
      <c r="G144" s="8"/>
      <c r="H144" s="9"/>
      <c r="I144" s="10">
        <f>I145+I146</f>
        <v>111.5</v>
      </c>
      <c r="J144" s="10">
        <f>J145+J146</f>
        <v>0</v>
      </c>
      <c r="K144" s="10">
        <f>K145+K146</f>
        <v>0</v>
      </c>
      <c r="L144" s="10">
        <f>L145+L146</f>
        <v>111.5</v>
      </c>
      <c r="M144" s="10">
        <f>M145+M146</f>
        <v>111.5</v>
      </c>
    </row>
    <row r="145" spans="1:13" ht="31.5" outlineLevel="6">
      <c r="A145" s="37" t="s">
        <v>194</v>
      </c>
      <c r="B145" s="7" t="s">
        <v>384</v>
      </c>
      <c r="C145" s="7" t="s">
        <v>396</v>
      </c>
      <c r="D145" s="7" t="s">
        <v>426</v>
      </c>
      <c r="E145" s="7" t="s">
        <v>427</v>
      </c>
      <c r="F145" s="7" t="s">
        <v>195</v>
      </c>
      <c r="G145" s="8"/>
      <c r="H145" s="9"/>
      <c r="I145" s="10">
        <v>110.3</v>
      </c>
      <c r="J145" s="11"/>
      <c r="K145" s="6"/>
      <c r="L145" s="10">
        <v>110.3</v>
      </c>
      <c r="M145" s="10">
        <v>110.3</v>
      </c>
    </row>
    <row r="146" spans="1:13" ht="47.25" outlineLevel="6">
      <c r="A146" s="37" t="s">
        <v>196</v>
      </c>
      <c r="B146" s="7" t="s">
        <v>384</v>
      </c>
      <c r="C146" s="7" t="s">
        <v>396</v>
      </c>
      <c r="D146" s="7" t="s">
        <v>426</v>
      </c>
      <c r="E146" s="7" t="s">
        <v>427</v>
      </c>
      <c r="F146" s="7" t="s">
        <v>197</v>
      </c>
      <c r="G146" s="8"/>
      <c r="H146" s="9"/>
      <c r="I146" s="10">
        <v>1.2</v>
      </c>
      <c r="J146" s="11"/>
      <c r="K146" s="6"/>
      <c r="L146" s="10">
        <v>1.2</v>
      </c>
      <c r="M146" s="10">
        <v>1.2</v>
      </c>
    </row>
    <row r="147" spans="1:13" ht="31.5" outlineLevel="6">
      <c r="A147" s="37" t="s">
        <v>259</v>
      </c>
      <c r="B147" s="7" t="s">
        <v>384</v>
      </c>
      <c r="C147" s="7" t="s">
        <v>396</v>
      </c>
      <c r="D147" s="7" t="s">
        <v>426</v>
      </c>
      <c r="E147" s="7" t="s">
        <v>427</v>
      </c>
      <c r="F147" s="7" t="s">
        <v>315</v>
      </c>
      <c r="G147" s="8"/>
      <c r="H147" s="9"/>
      <c r="I147" s="10">
        <f aca="true" t="shared" si="24" ref="I147:M148">I148</f>
        <v>61.4</v>
      </c>
      <c r="J147" s="10">
        <f t="shared" si="24"/>
        <v>0</v>
      </c>
      <c r="K147" s="10">
        <f t="shared" si="24"/>
        <v>0</v>
      </c>
      <c r="L147" s="10">
        <f t="shared" si="24"/>
        <v>66.3</v>
      </c>
      <c r="M147" s="10">
        <f t="shared" si="24"/>
        <v>67</v>
      </c>
    </row>
    <row r="148" spans="1:13" ht="31.5" outlineLevel="6">
      <c r="A148" s="37" t="s">
        <v>260</v>
      </c>
      <c r="B148" s="7" t="s">
        <v>384</v>
      </c>
      <c r="C148" s="7" t="s">
        <v>396</v>
      </c>
      <c r="D148" s="7" t="s">
        <v>426</v>
      </c>
      <c r="E148" s="7" t="s">
        <v>427</v>
      </c>
      <c r="F148" s="7" t="s">
        <v>201</v>
      </c>
      <c r="G148" s="8"/>
      <c r="H148" s="9"/>
      <c r="I148" s="10">
        <f t="shared" si="24"/>
        <v>61.4</v>
      </c>
      <c r="J148" s="10">
        <f t="shared" si="24"/>
        <v>0</v>
      </c>
      <c r="K148" s="10">
        <f t="shared" si="24"/>
        <v>0</v>
      </c>
      <c r="L148" s="10">
        <f t="shared" si="24"/>
        <v>66.3</v>
      </c>
      <c r="M148" s="10">
        <f t="shared" si="24"/>
        <v>67</v>
      </c>
    </row>
    <row r="149" spans="1:13" ht="31.5" outlineLevel="6">
      <c r="A149" s="37" t="s">
        <v>261</v>
      </c>
      <c r="B149" s="7" t="s">
        <v>384</v>
      </c>
      <c r="C149" s="7" t="s">
        <v>396</v>
      </c>
      <c r="D149" s="7" t="s">
        <v>426</v>
      </c>
      <c r="E149" s="7" t="s">
        <v>427</v>
      </c>
      <c r="F149" s="7" t="s">
        <v>202</v>
      </c>
      <c r="G149" s="8"/>
      <c r="H149" s="9"/>
      <c r="I149" s="10">
        <v>61.4</v>
      </c>
      <c r="J149" s="11"/>
      <c r="K149" s="6"/>
      <c r="L149" s="10">
        <v>66.3</v>
      </c>
      <c r="M149" s="10">
        <v>67</v>
      </c>
    </row>
    <row r="150" spans="1:13" ht="31.5" outlineLevel="1">
      <c r="A150" s="37" t="s">
        <v>490</v>
      </c>
      <c r="B150" s="1" t="s">
        <v>384</v>
      </c>
      <c r="C150" s="1" t="s">
        <v>401</v>
      </c>
      <c r="D150" s="1"/>
      <c r="E150" s="1"/>
      <c r="F150" s="1"/>
      <c r="G150" s="2" t="e">
        <f>G151+G175+G181</f>
        <v>#REF!</v>
      </c>
      <c r="H150" s="3" t="e">
        <f>H151+H175+H181</f>
        <v>#REF!</v>
      </c>
      <c r="I150" s="4">
        <f>I151+I175+I181</f>
        <v>41715.5</v>
      </c>
      <c r="J150" s="5"/>
      <c r="K150" s="6">
        <v>283558204.14</v>
      </c>
      <c r="L150" s="4">
        <f>L151+L175+L181</f>
        <v>19858.899999999998</v>
      </c>
      <c r="M150" s="4">
        <f>M151+M175+M181</f>
        <v>22822.1</v>
      </c>
    </row>
    <row r="151" spans="1:13" ht="15.75" outlineLevel="2">
      <c r="A151" s="37" t="s">
        <v>491</v>
      </c>
      <c r="B151" s="1" t="s">
        <v>384</v>
      </c>
      <c r="C151" s="1" t="s">
        <v>401</v>
      </c>
      <c r="D151" s="1" t="s">
        <v>387</v>
      </c>
      <c r="E151" s="1"/>
      <c r="F151" s="1"/>
      <c r="G151" s="2"/>
      <c r="H151" s="3"/>
      <c r="I151" s="4">
        <f>I152+I168</f>
        <v>6074</v>
      </c>
      <c r="J151" s="4">
        <f>J152+J168</f>
        <v>0</v>
      </c>
      <c r="K151" s="4">
        <f>K152+K168</f>
        <v>135420662</v>
      </c>
      <c r="L151" s="4">
        <f>L152+L168</f>
        <v>574</v>
      </c>
      <c r="M151" s="4">
        <f>M152+M168</f>
        <v>74</v>
      </c>
    </row>
    <row r="152" spans="1:13" ht="78.75" outlineLevel="3">
      <c r="A152" s="37" t="s">
        <v>492</v>
      </c>
      <c r="B152" s="7" t="s">
        <v>384</v>
      </c>
      <c r="C152" s="7" t="s">
        <v>401</v>
      </c>
      <c r="D152" s="7" t="s">
        <v>387</v>
      </c>
      <c r="E152" s="7" t="s">
        <v>428</v>
      </c>
      <c r="F152" s="7"/>
      <c r="G152" s="8"/>
      <c r="H152" s="9"/>
      <c r="I152" s="10">
        <f>I153+I160</f>
        <v>6000</v>
      </c>
      <c r="J152" s="11"/>
      <c r="K152" s="6">
        <v>135120662</v>
      </c>
      <c r="L152" s="10">
        <f>L153+L160</f>
        <v>500</v>
      </c>
      <c r="M152" s="10">
        <f>M153+M160</f>
        <v>0</v>
      </c>
    </row>
    <row r="153" spans="1:13" ht="157.5" hidden="1" outlineLevel="4">
      <c r="A153" s="37" t="s">
        <v>429</v>
      </c>
      <c r="B153" s="7" t="s">
        <v>384</v>
      </c>
      <c r="C153" s="7" t="s">
        <v>401</v>
      </c>
      <c r="D153" s="7" t="s">
        <v>387</v>
      </c>
      <c r="E153" s="7" t="s">
        <v>430</v>
      </c>
      <c r="F153" s="7"/>
      <c r="G153" s="8"/>
      <c r="H153" s="9"/>
      <c r="I153" s="10">
        <f>I154+I157</f>
        <v>0</v>
      </c>
      <c r="J153" s="11"/>
      <c r="K153" s="6">
        <v>103870409</v>
      </c>
      <c r="L153" s="10">
        <f>L154+L157</f>
        <v>0</v>
      </c>
      <c r="M153" s="10">
        <f>M154+M157</f>
        <v>0</v>
      </c>
    </row>
    <row r="154" spans="1:13" ht="141.75" hidden="1" outlineLevel="5">
      <c r="A154" s="37" t="s">
        <v>431</v>
      </c>
      <c r="B154" s="7" t="s">
        <v>384</v>
      </c>
      <c r="C154" s="7" t="s">
        <v>401</v>
      </c>
      <c r="D154" s="7" t="s">
        <v>387</v>
      </c>
      <c r="E154" s="7" t="s">
        <v>432</v>
      </c>
      <c r="F154" s="7"/>
      <c r="G154" s="8"/>
      <c r="H154" s="9"/>
      <c r="I154" s="10">
        <f aca="true" t="shared" si="25" ref="I154:M155">I155</f>
        <v>0</v>
      </c>
      <c r="J154" s="10">
        <f t="shared" si="25"/>
        <v>0</v>
      </c>
      <c r="K154" s="10">
        <f t="shared" si="25"/>
        <v>10800013</v>
      </c>
      <c r="L154" s="10">
        <f t="shared" si="25"/>
        <v>0</v>
      </c>
      <c r="M154" s="10">
        <f t="shared" si="25"/>
        <v>0</v>
      </c>
    </row>
    <row r="155" spans="1:13" ht="15.75" hidden="1" outlineLevel="5">
      <c r="A155" s="37" t="s">
        <v>241</v>
      </c>
      <c r="B155" s="7" t="s">
        <v>384</v>
      </c>
      <c r="C155" s="7" t="s">
        <v>401</v>
      </c>
      <c r="D155" s="7" t="s">
        <v>387</v>
      </c>
      <c r="E155" s="7" t="s">
        <v>432</v>
      </c>
      <c r="F155" s="7" t="s">
        <v>242</v>
      </c>
      <c r="G155" s="8"/>
      <c r="H155" s="9"/>
      <c r="I155" s="10">
        <f t="shared" si="25"/>
        <v>0</v>
      </c>
      <c r="J155" s="10">
        <f t="shared" si="25"/>
        <v>0</v>
      </c>
      <c r="K155" s="10">
        <f t="shared" si="25"/>
        <v>10800013</v>
      </c>
      <c r="L155" s="10">
        <f t="shared" si="25"/>
        <v>0</v>
      </c>
      <c r="M155" s="10">
        <f t="shared" si="25"/>
        <v>0</v>
      </c>
    </row>
    <row r="156" spans="1:13" ht="94.5" hidden="1" outlineLevel="6">
      <c r="A156" s="37" t="s">
        <v>354</v>
      </c>
      <c r="B156" s="7" t="s">
        <v>384</v>
      </c>
      <c r="C156" s="7" t="s">
        <v>401</v>
      </c>
      <c r="D156" s="7" t="s">
        <v>387</v>
      </c>
      <c r="E156" s="7" t="s">
        <v>432</v>
      </c>
      <c r="F156" s="7" t="s">
        <v>244</v>
      </c>
      <c r="G156" s="8"/>
      <c r="H156" s="9"/>
      <c r="I156" s="10">
        <v>0</v>
      </c>
      <c r="J156" s="11"/>
      <c r="K156" s="6">
        <v>10800013</v>
      </c>
      <c r="L156" s="10">
        <v>0</v>
      </c>
      <c r="M156" s="10">
        <v>0</v>
      </c>
    </row>
    <row r="157" spans="1:13" ht="141.75" hidden="1" outlineLevel="5">
      <c r="A157" s="37" t="s">
        <v>433</v>
      </c>
      <c r="B157" s="7" t="s">
        <v>384</v>
      </c>
      <c r="C157" s="7" t="s">
        <v>401</v>
      </c>
      <c r="D157" s="7" t="s">
        <v>387</v>
      </c>
      <c r="E157" s="7" t="s">
        <v>434</v>
      </c>
      <c r="F157" s="7"/>
      <c r="G157" s="8"/>
      <c r="H157" s="9"/>
      <c r="I157" s="10">
        <f>I158</f>
        <v>0</v>
      </c>
      <c r="J157" s="10">
        <f aca="true" t="shared" si="26" ref="J157:M158">J158</f>
        <v>0</v>
      </c>
      <c r="K157" s="10">
        <f t="shared" si="26"/>
        <v>0</v>
      </c>
      <c r="L157" s="10">
        <f t="shared" si="26"/>
        <v>0</v>
      </c>
      <c r="M157" s="10">
        <f t="shared" si="26"/>
        <v>0</v>
      </c>
    </row>
    <row r="158" spans="1:13" ht="15.75" hidden="1" outlineLevel="6">
      <c r="A158" s="37" t="s">
        <v>355</v>
      </c>
      <c r="B158" s="7" t="s">
        <v>384</v>
      </c>
      <c r="C158" s="7" t="s">
        <v>401</v>
      </c>
      <c r="D158" s="7" t="s">
        <v>387</v>
      </c>
      <c r="E158" s="7" t="s">
        <v>434</v>
      </c>
      <c r="F158" s="7" t="s">
        <v>317</v>
      </c>
      <c r="G158" s="8"/>
      <c r="H158" s="9"/>
      <c r="I158" s="10">
        <f>I159</f>
        <v>0</v>
      </c>
      <c r="J158" s="10">
        <f t="shared" si="26"/>
        <v>0</v>
      </c>
      <c r="K158" s="10">
        <f t="shared" si="26"/>
        <v>0</v>
      </c>
      <c r="L158" s="10">
        <f t="shared" si="26"/>
        <v>0</v>
      </c>
      <c r="M158" s="10">
        <f t="shared" si="26"/>
        <v>0</v>
      </c>
    </row>
    <row r="159" spans="1:13" ht="31.5" hidden="1" outlineLevel="6">
      <c r="A159" s="37" t="s">
        <v>319</v>
      </c>
      <c r="B159" s="7" t="s">
        <v>384</v>
      </c>
      <c r="C159" s="7" t="s">
        <v>401</v>
      </c>
      <c r="D159" s="7" t="s">
        <v>387</v>
      </c>
      <c r="E159" s="7" t="s">
        <v>434</v>
      </c>
      <c r="F159" s="7" t="s">
        <v>318</v>
      </c>
      <c r="G159" s="8"/>
      <c r="H159" s="9"/>
      <c r="I159" s="10">
        <v>0</v>
      </c>
      <c r="J159" s="11"/>
      <c r="K159" s="6"/>
      <c r="L159" s="10">
        <v>0</v>
      </c>
      <c r="M159" s="10">
        <v>0</v>
      </c>
    </row>
    <row r="160" spans="1:13" ht="94.5" outlineLevel="4" collapsed="1">
      <c r="A160" s="37" t="s">
        <v>493</v>
      </c>
      <c r="B160" s="7" t="s">
        <v>384</v>
      </c>
      <c r="C160" s="7" t="s">
        <v>401</v>
      </c>
      <c r="D160" s="7" t="s">
        <v>387</v>
      </c>
      <c r="E160" s="7" t="s">
        <v>435</v>
      </c>
      <c r="F160" s="7"/>
      <c r="G160" s="8"/>
      <c r="H160" s="9"/>
      <c r="I160" s="10">
        <f>I161+I164</f>
        <v>6000</v>
      </c>
      <c r="J160" s="11"/>
      <c r="K160" s="6">
        <v>31250253</v>
      </c>
      <c r="L160" s="10">
        <f>L161+L164</f>
        <v>500</v>
      </c>
      <c r="M160" s="10">
        <f>M161+M164</f>
        <v>0</v>
      </c>
    </row>
    <row r="161" spans="1:13" ht="63" outlineLevel="5">
      <c r="A161" s="37" t="s">
        <v>494</v>
      </c>
      <c r="B161" s="7" t="s">
        <v>384</v>
      </c>
      <c r="C161" s="7" t="s">
        <v>401</v>
      </c>
      <c r="D161" s="7" t="s">
        <v>387</v>
      </c>
      <c r="E161" s="7" t="s">
        <v>436</v>
      </c>
      <c r="F161" s="7"/>
      <c r="G161" s="8"/>
      <c r="H161" s="9"/>
      <c r="I161" s="10">
        <f>I163</f>
        <v>1000</v>
      </c>
      <c r="J161" s="11"/>
      <c r="K161" s="6">
        <v>3450004</v>
      </c>
      <c r="L161" s="10">
        <f>L163</f>
        <v>500</v>
      </c>
      <c r="M161" s="10">
        <f>M163</f>
        <v>0</v>
      </c>
    </row>
    <row r="162" spans="1:13" ht="15.75" outlineLevel="5">
      <c r="A162" s="37" t="s">
        <v>241</v>
      </c>
      <c r="B162" s="7" t="s">
        <v>384</v>
      </c>
      <c r="C162" s="7" t="s">
        <v>401</v>
      </c>
      <c r="D162" s="7" t="s">
        <v>387</v>
      </c>
      <c r="E162" s="7" t="s">
        <v>436</v>
      </c>
      <c r="F162" s="7" t="s">
        <v>242</v>
      </c>
      <c r="G162" s="8"/>
      <c r="H162" s="9"/>
      <c r="I162" s="10">
        <f>I163</f>
        <v>1000</v>
      </c>
      <c r="J162" s="10">
        <f>J163</f>
        <v>0</v>
      </c>
      <c r="K162" s="10">
        <f>K163</f>
        <v>3450004</v>
      </c>
      <c r="L162" s="10">
        <f>L163</f>
        <v>500</v>
      </c>
      <c r="M162" s="10">
        <f>M163</f>
        <v>0</v>
      </c>
    </row>
    <row r="163" spans="1:13" ht="110.25" outlineLevel="6">
      <c r="A163" s="37" t="s">
        <v>262</v>
      </c>
      <c r="B163" s="7" t="s">
        <v>384</v>
      </c>
      <c r="C163" s="7" t="s">
        <v>401</v>
      </c>
      <c r="D163" s="7" t="s">
        <v>387</v>
      </c>
      <c r="E163" s="7" t="s">
        <v>436</v>
      </c>
      <c r="F163" s="7" t="s">
        <v>244</v>
      </c>
      <c r="G163" s="8"/>
      <c r="H163" s="9"/>
      <c r="I163" s="10">
        <v>1000</v>
      </c>
      <c r="J163" s="11"/>
      <c r="K163" s="6">
        <v>3450004</v>
      </c>
      <c r="L163" s="10">
        <v>500</v>
      </c>
      <c r="M163" s="10">
        <v>0</v>
      </c>
    </row>
    <row r="164" spans="1:13" ht="63" outlineLevel="5">
      <c r="A164" s="37" t="s">
        <v>0</v>
      </c>
      <c r="B164" s="7" t="s">
        <v>384</v>
      </c>
      <c r="C164" s="7" t="s">
        <v>401</v>
      </c>
      <c r="D164" s="7" t="s">
        <v>387</v>
      </c>
      <c r="E164" s="7" t="s">
        <v>437</v>
      </c>
      <c r="F164" s="7"/>
      <c r="G164" s="8"/>
      <c r="H164" s="9"/>
      <c r="I164" s="10">
        <f>I165</f>
        <v>5000</v>
      </c>
      <c r="J164" s="11"/>
      <c r="K164" s="6">
        <v>27800249</v>
      </c>
      <c r="L164" s="10">
        <f>L165</f>
        <v>0</v>
      </c>
      <c r="M164" s="10">
        <f>M165</f>
        <v>0</v>
      </c>
    </row>
    <row r="165" spans="1:13" ht="15.75" outlineLevel="6">
      <c r="A165" s="37" t="s">
        <v>355</v>
      </c>
      <c r="B165" s="7" t="s">
        <v>384</v>
      </c>
      <c r="C165" s="7" t="s">
        <v>401</v>
      </c>
      <c r="D165" s="7" t="s">
        <v>387</v>
      </c>
      <c r="E165" s="7" t="s">
        <v>437</v>
      </c>
      <c r="F165" s="7" t="s">
        <v>317</v>
      </c>
      <c r="G165" s="8"/>
      <c r="H165" s="9"/>
      <c r="I165" s="10">
        <f>I166</f>
        <v>5000</v>
      </c>
      <c r="J165" s="10">
        <f>J166</f>
        <v>0</v>
      </c>
      <c r="K165" s="10">
        <f>K166</f>
        <v>0</v>
      </c>
      <c r="L165" s="10">
        <f>L166</f>
        <v>0</v>
      </c>
      <c r="M165" s="10">
        <f>M166</f>
        <v>0</v>
      </c>
    </row>
    <row r="166" spans="1:13" ht="47.25" outlineLevel="6">
      <c r="A166" s="37" t="s">
        <v>325</v>
      </c>
      <c r="B166" s="7" t="s">
        <v>384</v>
      </c>
      <c r="C166" s="7" t="s">
        <v>401</v>
      </c>
      <c r="D166" s="7" t="s">
        <v>387</v>
      </c>
      <c r="E166" s="7" t="s">
        <v>437</v>
      </c>
      <c r="F166" s="7" t="s">
        <v>324</v>
      </c>
      <c r="G166" s="8"/>
      <c r="H166" s="9"/>
      <c r="I166" s="10">
        <f>I167</f>
        <v>5000</v>
      </c>
      <c r="J166" s="12"/>
      <c r="K166" s="20"/>
      <c r="L166" s="10"/>
      <c r="M166" s="10"/>
    </row>
    <row r="167" spans="1:13" ht="63" outlineLevel="6">
      <c r="A167" s="37" t="s">
        <v>323</v>
      </c>
      <c r="B167" s="7" t="s">
        <v>384</v>
      </c>
      <c r="C167" s="7" t="s">
        <v>401</v>
      </c>
      <c r="D167" s="7" t="s">
        <v>387</v>
      </c>
      <c r="E167" s="7" t="s">
        <v>437</v>
      </c>
      <c r="F167" s="7" t="s">
        <v>322</v>
      </c>
      <c r="G167" s="8"/>
      <c r="H167" s="9"/>
      <c r="I167" s="10">
        <v>5000</v>
      </c>
      <c r="J167" s="11"/>
      <c r="K167" s="6"/>
      <c r="L167" s="10"/>
      <c r="M167" s="10"/>
    </row>
    <row r="168" spans="1:13" ht="47.25" outlineLevel="4">
      <c r="A168" s="37" t="s">
        <v>1</v>
      </c>
      <c r="B168" s="7" t="s">
        <v>384</v>
      </c>
      <c r="C168" s="7" t="s">
        <v>401</v>
      </c>
      <c r="D168" s="7" t="s">
        <v>387</v>
      </c>
      <c r="E168" s="7" t="s">
        <v>438</v>
      </c>
      <c r="F168" s="7"/>
      <c r="G168" s="8"/>
      <c r="H168" s="9"/>
      <c r="I168" s="10">
        <f>I169</f>
        <v>74</v>
      </c>
      <c r="J168" s="11"/>
      <c r="K168" s="6">
        <v>300000</v>
      </c>
      <c r="L168" s="10">
        <f>L169</f>
        <v>74</v>
      </c>
      <c r="M168" s="10">
        <f>M169</f>
        <v>74</v>
      </c>
    </row>
    <row r="169" spans="1:13" ht="47.25" outlineLevel="5">
      <c r="A169" s="37" t="s">
        <v>1</v>
      </c>
      <c r="B169" s="7" t="s">
        <v>384</v>
      </c>
      <c r="C169" s="7" t="s">
        <v>401</v>
      </c>
      <c r="D169" s="7" t="s">
        <v>387</v>
      </c>
      <c r="E169" s="7" t="s">
        <v>439</v>
      </c>
      <c r="F169" s="7"/>
      <c r="G169" s="8"/>
      <c r="H169" s="9"/>
      <c r="I169" s="10">
        <f>I171</f>
        <v>74</v>
      </c>
      <c r="J169" s="11"/>
      <c r="K169" s="6">
        <v>300000</v>
      </c>
      <c r="L169" s="10">
        <f>L171</f>
        <v>74</v>
      </c>
      <c r="M169" s="10">
        <f>M171</f>
        <v>74</v>
      </c>
    </row>
    <row r="170" spans="1:13" ht="15.75" outlineLevel="5">
      <c r="A170" s="37" t="s">
        <v>241</v>
      </c>
      <c r="B170" s="7" t="s">
        <v>384</v>
      </c>
      <c r="C170" s="7" t="s">
        <v>401</v>
      </c>
      <c r="D170" s="7" t="s">
        <v>387</v>
      </c>
      <c r="E170" s="7" t="s">
        <v>439</v>
      </c>
      <c r="F170" s="7" t="s">
        <v>242</v>
      </c>
      <c r="G170" s="8"/>
      <c r="H170" s="9"/>
      <c r="I170" s="10">
        <f>I171</f>
        <v>74</v>
      </c>
      <c r="J170" s="10">
        <f>J171</f>
        <v>0</v>
      </c>
      <c r="K170" s="10">
        <f>K171</f>
        <v>300000</v>
      </c>
      <c r="L170" s="10">
        <f>L171</f>
        <v>74</v>
      </c>
      <c r="M170" s="10">
        <f>M171</f>
        <v>74</v>
      </c>
    </row>
    <row r="171" spans="1:13" ht="110.25" outlineLevel="6">
      <c r="A171" s="37" t="s">
        <v>262</v>
      </c>
      <c r="B171" s="7" t="s">
        <v>384</v>
      </c>
      <c r="C171" s="7" t="s">
        <v>401</v>
      </c>
      <c r="D171" s="7" t="s">
        <v>387</v>
      </c>
      <c r="E171" s="7" t="s">
        <v>439</v>
      </c>
      <c r="F171" s="7" t="s">
        <v>244</v>
      </c>
      <c r="G171" s="8"/>
      <c r="H171" s="9"/>
      <c r="I171" s="10">
        <v>74</v>
      </c>
      <c r="J171" s="11"/>
      <c r="K171" s="6">
        <v>300000</v>
      </c>
      <c r="L171" s="10">
        <v>74</v>
      </c>
      <c r="M171" s="10">
        <v>74</v>
      </c>
    </row>
    <row r="172" spans="1:13" ht="15.75" hidden="1" outlineLevel="6">
      <c r="A172" s="37"/>
      <c r="B172" s="7"/>
      <c r="C172" s="7"/>
      <c r="D172" s="7"/>
      <c r="E172" s="7"/>
      <c r="F172" s="7"/>
      <c r="G172" s="8"/>
      <c r="H172" s="9"/>
      <c r="I172" s="10"/>
      <c r="J172" s="11"/>
      <c r="K172" s="6"/>
      <c r="L172" s="10"/>
      <c r="M172" s="10"/>
    </row>
    <row r="173" spans="1:13" ht="15.75" hidden="1" outlineLevel="6">
      <c r="A173" s="37"/>
      <c r="B173" s="7"/>
      <c r="C173" s="7"/>
      <c r="D173" s="7"/>
      <c r="E173" s="7"/>
      <c r="F173" s="7"/>
      <c r="G173" s="8"/>
      <c r="H173" s="9"/>
      <c r="I173" s="10"/>
      <c r="J173" s="11"/>
      <c r="K173" s="6"/>
      <c r="L173" s="10"/>
      <c r="M173" s="10"/>
    </row>
    <row r="174" spans="1:13" ht="15.75" hidden="1" outlineLevel="6">
      <c r="A174" s="37"/>
      <c r="B174" s="7"/>
      <c r="C174" s="7"/>
      <c r="D174" s="7"/>
      <c r="E174" s="7"/>
      <c r="F174" s="7"/>
      <c r="G174" s="8"/>
      <c r="H174" s="9"/>
      <c r="I174" s="10"/>
      <c r="J174" s="11"/>
      <c r="K174" s="6"/>
      <c r="L174" s="10"/>
      <c r="M174" s="10"/>
    </row>
    <row r="175" spans="1:13" ht="15.75" outlineLevel="2" collapsed="1">
      <c r="A175" s="37" t="s">
        <v>2</v>
      </c>
      <c r="B175" s="1" t="s">
        <v>384</v>
      </c>
      <c r="C175" s="1" t="s">
        <v>401</v>
      </c>
      <c r="D175" s="1" t="s">
        <v>415</v>
      </c>
      <c r="E175" s="1"/>
      <c r="F175" s="1"/>
      <c r="G175" s="2"/>
      <c r="H175" s="3"/>
      <c r="I175" s="4">
        <f aca="true" t="shared" si="27" ref="I175:M176">I176</f>
        <v>500</v>
      </c>
      <c r="J175" s="4">
        <f t="shared" si="27"/>
        <v>0</v>
      </c>
      <c r="K175" s="4">
        <f t="shared" si="27"/>
        <v>1300000</v>
      </c>
      <c r="L175" s="4">
        <f t="shared" si="27"/>
        <v>500</v>
      </c>
      <c r="M175" s="4">
        <f t="shared" si="27"/>
        <v>500</v>
      </c>
    </row>
    <row r="176" spans="1:13" ht="31.5" outlineLevel="3">
      <c r="A176" s="37" t="s">
        <v>371</v>
      </c>
      <c r="B176" s="7" t="s">
        <v>384</v>
      </c>
      <c r="C176" s="7" t="s">
        <v>401</v>
      </c>
      <c r="D176" s="7" t="s">
        <v>415</v>
      </c>
      <c r="E176" s="7" t="s">
        <v>412</v>
      </c>
      <c r="F176" s="7"/>
      <c r="G176" s="8"/>
      <c r="H176" s="9"/>
      <c r="I176" s="10">
        <f t="shared" si="27"/>
        <v>500</v>
      </c>
      <c r="J176" s="10">
        <f t="shared" si="27"/>
        <v>0</v>
      </c>
      <c r="K176" s="10">
        <f t="shared" si="27"/>
        <v>1300000</v>
      </c>
      <c r="L176" s="10">
        <f t="shared" si="27"/>
        <v>500</v>
      </c>
      <c r="M176" s="10">
        <f t="shared" si="27"/>
        <v>500</v>
      </c>
    </row>
    <row r="177" spans="1:13" ht="78.75" outlineLevel="5">
      <c r="A177" s="37" t="s">
        <v>171</v>
      </c>
      <c r="B177" s="7" t="s">
        <v>384</v>
      </c>
      <c r="C177" s="7" t="s">
        <v>401</v>
      </c>
      <c r="D177" s="7" t="s">
        <v>415</v>
      </c>
      <c r="E177" s="7" t="s">
        <v>326</v>
      </c>
      <c r="F177" s="7" t="s">
        <v>386</v>
      </c>
      <c r="G177" s="8"/>
      <c r="H177" s="9"/>
      <c r="I177" s="10">
        <f>I180</f>
        <v>500</v>
      </c>
      <c r="J177" s="11"/>
      <c r="K177" s="6">
        <v>1300000</v>
      </c>
      <c r="L177" s="10">
        <f>L180</f>
        <v>500</v>
      </c>
      <c r="M177" s="10">
        <f>M180</f>
        <v>500</v>
      </c>
    </row>
    <row r="178" spans="1:13" ht="15.75" outlineLevel="5">
      <c r="A178" s="37" t="s">
        <v>320</v>
      </c>
      <c r="B178" s="7" t="s">
        <v>384</v>
      </c>
      <c r="C178" s="7" t="s">
        <v>401</v>
      </c>
      <c r="D178" s="7" t="s">
        <v>415</v>
      </c>
      <c r="E178" s="7" t="s">
        <v>326</v>
      </c>
      <c r="F178" s="7" t="s">
        <v>317</v>
      </c>
      <c r="G178" s="8"/>
      <c r="H178" s="9"/>
      <c r="I178" s="10">
        <f aca="true" t="shared" si="28" ref="I178:M179">I179</f>
        <v>500</v>
      </c>
      <c r="J178" s="10">
        <f t="shared" si="28"/>
        <v>0</v>
      </c>
      <c r="K178" s="10">
        <f t="shared" si="28"/>
        <v>1300000</v>
      </c>
      <c r="L178" s="10">
        <f t="shared" si="28"/>
        <v>500</v>
      </c>
      <c r="M178" s="10">
        <f t="shared" si="28"/>
        <v>500</v>
      </c>
    </row>
    <row r="179" spans="1:13" ht="63" outlineLevel="5">
      <c r="A179" s="37" t="s">
        <v>341</v>
      </c>
      <c r="B179" s="7" t="s">
        <v>384</v>
      </c>
      <c r="C179" s="7" t="s">
        <v>401</v>
      </c>
      <c r="D179" s="7" t="s">
        <v>415</v>
      </c>
      <c r="E179" s="7" t="s">
        <v>326</v>
      </c>
      <c r="F179" s="7" t="s">
        <v>342</v>
      </c>
      <c r="G179" s="8"/>
      <c r="H179" s="9"/>
      <c r="I179" s="10">
        <f t="shared" si="28"/>
        <v>500</v>
      </c>
      <c r="J179" s="10">
        <f t="shared" si="28"/>
        <v>0</v>
      </c>
      <c r="K179" s="10">
        <f t="shared" si="28"/>
        <v>1300000</v>
      </c>
      <c r="L179" s="10">
        <f t="shared" si="28"/>
        <v>500</v>
      </c>
      <c r="M179" s="10">
        <f t="shared" si="28"/>
        <v>500</v>
      </c>
    </row>
    <row r="180" spans="1:13" ht="94.5" outlineLevel="6">
      <c r="A180" s="37" t="s">
        <v>340</v>
      </c>
      <c r="B180" s="7" t="s">
        <v>384</v>
      </c>
      <c r="C180" s="7" t="s">
        <v>401</v>
      </c>
      <c r="D180" s="7" t="s">
        <v>415</v>
      </c>
      <c r="E180" s="7" t="s">
        <v>326</v>
      </c>
      <c r="F180" s="7" t="s">
        <v>321</v>
      </c>
      <c r="G180" s="8"/>
      <c r="H180" s="9"/>
      <c r="I180" s="10">
        <v>500</v>
      </c>
      <c r="J180" s="11"/>
      <c r="K180" s="6">
        <v>1300000</v>
      </c>
      <c r="L180" s="10">
        <v>500</v>
      </c>
      <c r="M180" s="10">
        <v>500</v>
      </c>
    </row>
    <row r="181" spans="1:13" ht="15.75" outlineLevel="2">
      <c r="A181" s="37" t="s">
        <v>3</v>
      </c>
      <c r="B181" s="1" t="s">
        <v>384</v>
      </c>
      <c r="C181" s="1" t="s">
        <v>401</v>
      </c>
      <c r="D181" s="1" t="s">
        <v>391</v>
      </c>
      <c r="E181" s="1"/>
      <c r="F181" s="1"/>
      <c r="G181" s="2" t="e">
        <f>#REF!+G182+G187+G190+G211</f>
        <v>#REF!</v>
      </c>
      <c r="H181" s="3" t="e">
        <f>#REF!+H182+H187+H190+H211</f>
        <v>#REF!</v>
      </c>
      <c r="I181" s="4">
        <f>I182+I187+I190+I211</f>
        <v>35141.5</v>
      </c>
      <c r="J181" s="4">
        <f>J182+J187+J190+J211</f>
        <v>0</v>
      </c>
      <c r="K181" s="4">
        <f>K182+K187+K190+K211</f>
        <v>119740637.34</v>
      </c>
      <c r="L181" s="4">
        <f>L182+L187+L190+L211</f>
        <v>18784.899999999998</v>
      </c>
      <c r="M181" s="4">
        <f>M182+M187+M190+M211</f>
        <v>22248.1</v>
      </c>
    </row>
    <row r="182" spans="1:13" ht="63" hidden="1" outlineLevel="3">
      <c r="A182" s="37" t="s">
        <v>120</v>
      </c>
      <c r="B182" s="7" t="s">
        <v>384</v>
      </c>
      <c r="C182" s="7" t="s">
        <v>401</v>
      </c>
      <c r="D182" s="7" t="s">
        <v>391</v>
      </c>
      <c r="E182" s="7" t="s">
        <v>121</v>
      </c>
      <c r="F182" s="7"/>
      <c r="G182" s="8"/>
      <c r="H182" s="9"/>
      <c r="I182" s="10">
        <f>I183</f>
        <v>0</v>
      </c>
      <c r="J182" s="11"/>
      <c r="K182" s="6">
        <v>3000000</v>
      </c>
      <c r="L182" s="10">
        <f>L183</f>
        <v>0</v>
      </c>
      <c r="M182" s="10">
        <f>M183</f>
        <v>0</v>
      </c>
    </row>
    <row r="183" spans="1:13" ht="63" hidden="1" outlineLevel="4">
      <c r="A183" s="37" t="s">
        <v>122</v>
      </c>
      <c r="B183" s="7" t="s">
        <v>384</v>
      </c>
      <c r="C183" s="7" t="s">
        <v>401</v>
      </c>
      <c r="D183" s="7" t="s">
        <v>391</v>
      </c>
      <c r="E183" s="7" t="s">
        <v>123</v>
      </c>
      <c r="F183" s="7"/>
      <c r="G183" s="8"/>
      <c r="H183" s="9"/>
      <c r="I183" s="10">
        <f>I184</f>
        <v>0</v>
      </c>
      <c r="J183" s="11"/>
      <c r="K183" s="6">
        <v>3000000</v>
      </c>
      <c r="L183" s="10">
        <f>L184</f>
        <v>0</v>
      </c>
      <c r="M183" s="10">
        <f>M184</f>
        <v>0</v>
      </c>
    </row>
    <row r="184" spans="1:13" ht="47.25" hidden="1" outlineLevel="5">
      <c r="A184" s="37" t="s">
        <v>124</v>
      </c>
      <c r="B184" s="7" t="s">
        <v>384</v>
      </c>
      <c r="C184" s="7" t="s">
        <v>401</v>
      </c>
      <c r="D184" s="7" t="s">
        <v>391</v>
      </c>
      <c r="E184" s="7" t="s">
        <v>125</v>
      </c>
      <c r="F184" s="7"/>
      <c r="G184" s="8"/>
      <c r="H184" s="9"/>
      <c r="I184" s="10">
        <f>I186</f>
        <v>0</v>
      </c>
      <c r="J184" s="11"/>
      <c r="K184" s="6">
        <v>3000000</v>
      </c>
      <c r="L184" s="10">
        <f>L186</f>
        <v>0</v>
      </c>
      <c r="M184" s="10">
        <f>M186</f>
        <v>0</v>
      </c>
    </row>
    <row r="185" spans="1:13" ht="15.75" hidden="1" outlineLevel="5">
      <c r="A185" s="37"/>
      <c r="B185" s="7"/>
      <c r="C185" s="7"/>
      <c r="D185" s="7"/>
      <c r="E185" s="7"/>
      <c r="F185" s="7"/>
      <c r="G185" s="8"/>
      <c r="H185" s="9"/>
      <c r="I185" s="10"/>
      <c r="J185" s="11"/>
      <c r="K185" s="6"/>
      <c r="L185" s="10"/>
      <c r="M185" s="10"/>
    </row>
    <row r="186" spans="1:13" ht="141.75" hidden="1" outlineLevel="6">
      <c r="A186" s="37" t="s">
        <v>450</v>
      </c>
      <c r="B186" s="7" t="s">
        <v>384</v>
      </c>
      <c r="C186" s="7" t="s">
        <v>401</v>
      </c>
      <c r="D186" s="7" t="s">
        <v>391</v>
      </c>
      <c r="E186" s="7" t="s">
        <v>125</v>
      </c>
      <c r="F186" s="7" t="s">
        <v>356</v>
      </c>
      <c r="G186" s="8"/>
      <c r="H186" s="9"/>
      <c r="I186" s="10">
        <v>0</v>
      </c>
      <c r="J186" s="11"/>
      <c r="K186" s="6">
        <v>3000000</v>
      </c>
      <c r="L186" s="10">
        <v>0</v>
      </c>
      <c r="M186" s="10">
        <v>0</v>
      </c>
    </row>
    <row r="187" spans="1:13" ht="47.25" hidden="1" outlineLevel="3">
      <c r="A187" s="37" t="s">
        <v>126</v>
      </c>
      <c r="B187" s="7" t="s">
        <v>384</v>
      </c>
      <c r="C187" s="7" t="s">
        <v>401</v>
      </c>
      <c r="D187" s="7" t="s">
        <v>391</v>
      </c>
      <c r="E187" s="7" t="s">
        <v>127</v>
      </c>
      <c r="F187" s="7"/>
      <c r="G187" s="8"/>
      <c r="H187" s="9"/>
      <c r="I187" s="10">
        <f>I188</f>
        <v>0</v>
      </c>
      <c r="J187" s="11"/>
      <c r="K187" s="6">
        <v>177000</v>
      </c>
      <c r="L187" s="10">
        <f>L188</f>
        <v>0</v>
      </c>
      <c r="M187" s="10">
        <f>M188</f>
        <v>0</v>
      </c>
    </row>
    <row r="188" spans="1:13" ht="31.5" hidden="1" outlineLevel="4">
      <c r="A188" s="37" t="s">
        <v>128</v>
      </c>
      <c r="B188" s="7" t="s">
        <v>384</v>
      </c>
      <c r="C188" s="7" t="s">
        <v>401</v>
      </c>
      <c r="D188" s="7" t="s">
        <v>391</v>
      </c>
      <c r="E188" s="7" t="s">
        <v>129</v>
      </c>
      <c r="F188" s="7"/>
      <c r="G188" s="8"/>
      <c r="H188" s="9"/>
      <c r="I188" s="10">
        <f>I189</f>
        <v>0</v>
      </c>
      <c r="J188" s="11"/>
      <c r="K188" s="6">
        <v>177000</v>
      </c>
      <c r="L188" s="10">
        <f>L189</f>
        <v>0</v>
      </c>
      <c r="M188" s="10">
        <f>M189</f>
        <v>0</v>
      </c>
    </row>
    <row r="189" spans="1:13" ht="94.5" hidden="1" outlineLevel="6">
      <c r="A189" s="37" t="s">
        <v>243</v>
      </c>
      <c r="B189" s="7" t="s">
        <v>384</v>
      </c>
      <c r="C189" s="7" t="s">
        <v>401</v>
      </c>
      <c r="D189" s="7" t="s">
        <v>391</v>
      </c>
      <c r="E189" s="7" t="s">
        <v>129</v>
      </c>
      <c r="F189" s="7" t="s">
        <v>244</v>
      </c>
      <c r="G189" s="8"/>
      <c r="H189" s="9"/>
      <c r="I189" s="10">
        <v>0</v>
      </c>
      <c r="J189" s="11"/>
      <c r="K189" s="6">
        <v>177000</v>
      </c>
      <c r="L189" s="10">
        <v>0</v>
      </c>
      <c r="M189" s="10">
        <v>0</v>
      </c>
    </row>
    <row r="190" spans="1:13" ht="15.75" outlineLevel="3" collapsed="1">
      <c r="A190" s="37" t="s">
        <v>3</v>
      </c>
      <c r="B190" s="7" t="s">
        <v>384</v>
      </c>
      <c r="C190" s="7" t="s">
        <v>401</v>
      </c>
      <c r="D190" s="7" t="s">
        <v>391</v>
      </c>
      <c r="E190" s="7" t="s">
        <v>130</v>
      </c>
      <c r="F190" s="7"/>
      <c r="G190" s="8" t="e">
        <f>G191+G194+G205+#REF!+G208</f>
        <v>#REF!</v>
      </c>
      <c r="H190" s="9" t="e">
        <f>H191+H194+H205+#REF!+H208</f>
        <v>#REF!</v>
      </c>
      <c r="I190" s="10">
        <f>I191+I194+I205+I208</f>
        <v>33123.5</v>
      </c>
      <c r="J190" s="10">
        <f>J191+J194+J205+J208</f>
        <v>0</v>
      </c>
      <c r="K190" s="10">
        <f>K191+K194+K205+K208</f>
        <v>40227568.69</v>
      </c>
      <c r="L190" s="10">
        <f>L191+L194+L205+L208</f>
        <v>18784.899999999998</v>
      </c>
      <c r="M190" s="10">
        <f>M191+M194+M205+M208</f>
        <v>22248.1</v>
      </c>
    </row>
    <row r="191" spans="1:13" ht="15.75" outlineLevel="4">
      <c r="A191" s="37" t="s">
        <v>4</v>
      </c>
      <c r="B191" s="7" t="s">
        <v>384</v>
      </c>
      <c r="C191" s="7" t="s">
        <v>401</v>
      </c>
      <c r="D191" s="7" t="s">
        <v>391</v>
      </c>
      <c r="E191" s="7" t="s">
        <v>131</v>
      </c>
      <c r="F191" s="7"/>
      <c r="G191" s="8"/>
      <c r="H191" s="9">
        <f>H193</f>
        <v>-702.96</v>
      </c>
      <c r="I191" s="10">
        <f>I193</f>
        <v>12070</v>
      </c>
      <c r="J191" s="11"/>
      <c r="K191" s="6">
        <v>10500000</v>
      </c>
      <c r="L191" s="10">
        <f>L193</f>
        <v>9740</v>
      </c>
      <c r="M191" s="10">
        <f>M193</f>
        <v>12320</v>
      </c>
    </row>
    <row r="192" spans="1:13" ht="15.75" outlineLevel="4">
      <c r="A192" s="37" t="s">
        <v>241</v>
      </c>
      <c r="B192" s="7" t="s">
        <v>384</v>
      </c>
      <c r="C192" s="7" t="s">
        <v>401</v>
      </c>
      <c r="D192" s="7" t="s">
        <v>391</v>
      </c>
      <c r="E192" s="7" t="s">
        <v>131</v>
      </c>
      <c r="F192" s="7" t="s">
        <v>242</v>
      </c>
      <c r="G192" s="8"/>
      <c r="H192" s="9"/>
      <c r="I192" s="10">
        <f>I193</f>
        <v>12070</v>
      </c>
      <c r="J192" s="10">
        <f>J193</f>
        <v>0</v>
      </c>
      <c r="K192" s="10">
        <f>K193</f>
        <v>10500000</v>
      </c>
      <c r="L192" s="10">
        <f>L193</f>
        <v>9740</v>
      </c>
      <c r="M192" s="10">
        <f>M193</f>
        <v>12320</v>
      </c>
    </row>
    <row r="193" spans="1:13" ht="110.25" outlineLevel="6">
      <c r="A193" s="37" t="s">
        <v>262</v>
      </c>
      <c r="B193" s="7" t="s">
        <v>384</v>
      </c>
      <c r="C193" s="7" t="s">
        <v>401</v>
      </c>
      <c r="D193" s="7" t="s">
        <v>391</v>
      </c>
      <c r="E193" s="7" t="s">
        <v>131</v>
      </c>
      <c r="F193" s="7" t="s">
        <v>244</v>
      </c>
      <c r="G193" s="8"/>
      <c r="H193" s="9">
        <v>-702.96</v>
      </c>
      <c r="I193" s="10">
        <v>12070</v>
      </c>
      <c r="J193" s="11"/>
      <c r="K193" s="6">
        <v>10500000</v>
      </c>
      <c r="L193" s="10">
        <v>9740</v>
      </c>
      <c r="M193" s="10">
        <v>12320</v>
      </c>
    </row>
    <row r="194" spans="1:13" ht="94.5" outlineLevel="4">
      <c r="A194" s="37" t="s">
        <v>5</v>
      </c>
      <c r="B194" s="7" t="s">
        <v>384</v>
      </c>
      <c r="C194" s="7" t="s">
        <v>401</v>
      </c>
      <c r="D194" s="7" t="s">
        <v>391</v>
      </c>
      <c r="E194" s="7" t="s">
        <v>132</v>
      </c>
      <c r="F194" s="7"/>
      <c r="G194" s="8">
        <f>G196+G197+G201</f>
        <v>7500</v>
      </c>
      <c r="H194" s="9">
        <f>H196+H197+H201</f>
        <v>-23309.665</v>
      </c>
      <c r="I194" s="10">
        <f>I195+I202</f>
        <v>18217.2</v>
      </c>
      <c r="J194" s="10">
        <f>J195+J202</f>
        <v>0</v>
      </c>
      <c r="K194" s="10">
        <f>K195+K202</f>
        <v>27755324.69</v>
      </c>
      <c r="L194" s="10">
        <f>L195+L202</f>
        <v>6757.1</v>
      </c>
      <c r="M194" s="10">
        <f>M195+M202</f>
        <v>7640.3</v>
      </c>
    </row>
    <row r="195" spans="1:13" ht="15.75" outlineLevel="4">
      <c r="A195" s="37" t="s">
        <v>241</v>
      </c>
      <c r="B195" s="7" t="s">
        <v>384</v>
      </c>
      <c r="C195" s="7" t="s">
        <v>401</v>
      </c>
      <c r="D195" s="7" t="s">
        <v>391</v>
      </c>
      <c r="E195" s="7" t="s">
        <v>132</v>
      </c>
      <c r="F195" s="7" t="s">
        <v>242</v>
      </c>
      <c r="G195" s="8"/>
      <c r="H195" s="9"/>
      <c r="I195" s="10">
        <f>I196</f>
        <v>15705.7</v>
      </c>
      <c r="J195" s="10">
        <f>J196</f>
        <v>0</v>
      </c>
      <c r="K195" s="10">
        <f>K196</f>
        <v>27755324.69</v>
      </c>
      <c r="L195" s="10">
        <f>L196</f>
        <v>6757.1</v>
      </c>
      <c r="M195" s="10">
        <f>M196</f>
        <v>7640.3</v>
      </c>
    </row>
    <row r="196" spans="1:13" ht="110.25" outlineLevel="6">
      <c r="A196" s="37" t="s">
        <v>262</v>
      </c>
      <c r="B196" s="7" t="s">
        <v>384</v>
      </c>
      <c r="C196" s="7" t="s">
        <v>401</v>
      </c>
      <c r="D196" s="7" t="s">
        <v>391</v>
      </c>
      <c r="E196" s="7" t="s">
        <v>132</v>
      </c>
      <c r="F196" s="7" t="s">
        <v>244</v>
      </c>
      <c r="G196" s="8"/>
      <c r="H196" s="9">
        <v>-19160.624</v>
      </c>
      <c r="I196" s="10">
        <v>15705.7</v>
      </c>
      <c r="J196" s="11"/>
      <c r="K196" s="6">
        <v>27755324.69</v>
      </c>
      <c r="L196" s="10">
        <v>6757.1</v>
      </c>
      <c r="M196" s="10">
        <v>7640.3</v>
      </c>
    </row>
    <row r="197" spans="1:13" ht="47.25" hidden="1" outlineLevel="6">
      <c r="A197" s="37" t="s">
        <v>192</v>
      </c>
      <c r="B197" s="7" t="s">
        <v>384</v>
      </c>
      <c r="C197" s="7" t="s">
        <v>401</v>
      </c>
      <c r="D197" s="7" t="s">
        <v>391</v>
      </c>
      <c r="E197" s="7" t="s">
        <v>132</v>
      </c>
      <c r="F197" s="7" t="s">
        <v>201</v>
      </c>
      <c r="G197" s="8"/>
      <c r="H197" s="9">
        <v>-4149.041</v>
      </c>
      <c r="I197" s="10">
        <v>0</v>
      </c>
      <c r="J197" s="11"/>
      <c r="K197" s="6">
        <v>3794607.5</v>
      </c>
      <c r="L197" s="10">
        <v>0</v>
      </c>
      <c r="M197" s="10">
        <v>0</v>
      </c>
    </row>
    <row r="198" spans="1:13" ht="47.25" hidden="1" outlineLevel="6">
      <c r="A198" s="37" t="s">
        <v>377</v>
      </c>
      <c r="B198" s="7"/>
      <c r="C198" s="7"/>
      <c r="D198" s="7"/>
      <c r="E198" s="7"/>
      <c r="F198" s="7" t="s">
        <v>202</v>
      </c>
      <c r="G198" s="8"/>
      <c r="H198" s="9"/>
      <c r="I198" s="10"/>
      <c r="J198" s="11"/>
      <c r="K198" s="6"/>
      <c r="L198" s="10"/>
      <c r="M198" s="10"/>
    </row>
    <row r="199" spans="1:13" ht="31.5" hidden="1" outlineLevel="5" collapsed="1">
      <c r="A199" s="37" t="s">
        <v>337</v>
      </c>
      <c r="B199" s="7" t="s">
        <v>384</v>
      </c>
      <c r="C199" s="7" t="s">
        <v>401</v>
      </c>
      <c r="D199" s="7" t="s">
        <v>391</v>
      </c>
      <c r="E199" s="7" t="s">
        <v>339</v>
      </c>
      <c r="F199" s="7"/>
      <c r="G199" s="8" t="str">
        <f>G201</f>
        <v>7500</v>
      </c>
      <c r="H199" s="9">
        <f>H201</f>
        <v>0</v>
      </c>
      <c r="I199" s="10">
        <f>I201</f>
        <v>0</v>
      </c>
      <c r="J199" s="11"/>
      <c r="K199" s="6">
        <v>7500000</v>
      </c>
      <c r="L199" s="10">
        <f>L201</f>
        <v>0</v>
      </c>
      <c r="M199" s="10">
        <f>M201</f>
        <v>0</v>
      </c>
    </row>
    <row r="200" spans="1:13" ht="15.75" hidden="1" outlineLevel="5">
      <c r="A200" s="37" t="s">
        <v>241</v>
      </c>
      <c r="B200" s="7" t="s">
        <v>384</v>
      </c>
      <c r="C200" s="7" t="s">
        <v>401</v>
      </c>
      <c r="D200" s="7" t="s">
        <v>391</v>
      </c>
      <c r="E200" s="7" t="s">
        <v>339</v>
      </c>
      <c r="F200" s="7" t="s">
        <v>242</v>
      </c>
      <c r="G200" s="8"/>
      <c r="H200" s="9"/>
      <c r="I200" s="10">
        <f>I201</f>
        <v>0</v>
      </c>
      <c r="J200" s="10">
        <f>J201</f>
        <v>0</v>
      </c>
      <c r="K200" s="10">
        <f>K201</f>
        <v>7500000</v>
      </c>
      <c r="L200" s="10">
        <f>L201</f>
        <v>0</v>
      </c>
      <c r="M200" s="10">
        <f>M201</f>
        <v>0</v>
      </c>
    </row>
    <row r="201" spans="1:13" ht="94.5" hidden="1" outlineLevel="6">
      <c r="A201" s="37" t="s">
        <v>354</v>
      </c>
      <c r="B201" s="7" t="s">
        <v>384</v>
      </c>
      <c r="C201" s="7" t="s">
        <v>401</v>
      </c>
      <c r="D201" s="7" t="s">
        <v>391</v>
      </c>
      <c r="E201" s="7" t="s">
        <v>339</v>
      </c>
      <c r="F201" s="7" t="s">
        <v>244</v>
      </c>
      <c r="G201" s="8" t="s">
        <v>330</v>
      </c>
      <c r="H201" s="9">
        <v>0</v>
      </c>
      <c r="I201" s="10">
        <v>0</v>
      </c>
      <c r="J201" s="11"/>
      <c r="K201" s="6">
        <v>7500000</v>
      </c>
      <c r="L201" s="10">
        <v>0</v>
      </c>
      <c r="M201" s="10">
        <v>0</v>
      </c>
    </row>
    <row r="202" spans="1:13" ht="31.5" outlineLevel="6">
      <c r="A202" s="37" t="s">
        <v>259</v>
      </c>
      <c r="B202" s="7" t="s">
        <v>384</v>
      </c>
      <c r="C202" s="7" t="s">
        <v>401</v>
      </c>
      <c r="D202" s="7" t="s">
        <v>391</v>
      </c>
      <c r="E202" s="7" t="s">
        <v>132</v>
      </c>
      <c r="F202" s="7" t="s">
        <v>315</v>
      </c>
      <c r="G202" s="8"/>
      <c r="H202" s="9"/>
      <c r="I202" s="10">
        <f>I203</f>
        <v>2511.5</v>
      </c>
      <c r="J202" s="11"/>
      <c r="K202" s="6"/>
      <c r="L202" s="10"/>
      <c r="M202" s="10"/>
    </row>
    <row r="203" spans="1:13" ht="31.5" outlineLevel="6">
      <c r="A203" s="37" t="s">
        <v>260</v>
      </c>
      <c r="B203" s="7" t="s">
        <v>384</v>
      </c>
      <c r="C203" s="7" t="s">
        <v>401</v>
      </c>
      <c r="D203" s="7" t="s">
        <v>391</v>
      </c>
      <c r="E203" s="7" t="s">
        <v>132</v>
      </c>
      <c r="F203" s="7" t="s">
        <v>201</v>
      </c>
      <c r="G203" s="8"/>
      <c r="H203" s="9"/>
      <c r="I203" s="10">
        <f>I204</f>
        <v>2511.5</v>
      </c>
      <c r="J203" s="11"/>
      <c r="K203" s="6"/>
      <c r="L203" s="10"/>
      <c r="M203" s="10"/>
    </row>
    <row r="204" spans="1:13" ht="31.5" outlineLevel="6">
      <c r="A204" s="37" t="s">
        <v>261</v>
      </c>
      <c r="B204" s="7" t="s">
        <v>384</v>
      </c>
      <c r="C204" s="7" t="s">
        <v>401</v>
      </c>
      <c r="D204" s="7" t="s">
        <v>391</v>
      </c>
      <c r="E204" s="7" t="s">
        <v>132</v>
      </c>
      <c r="F204" s="7" t="s">
        <v>202</v>
      </c>
      <c r="G204" s="8"/>
      <c r="H204" s="9"/>
      <c r="I204" s="10">
        <v>2511.5</v>
      </c>
      <c r="J204" s="11"/>
      <c r="K204" s="6"/>
      <c r="L204" s="10"/>
      <c r="M204" s="10"/>
    </row>
    <row r="205" spans="1:13" ht="15.75" outlineLevel="4">
      <c r="A205" s="37" t="s">
        <v>6</v>
      </c>
      <c r="B205" s="7" t="s">
        <v>384</v>
      </c>
      <c r="C205" s="7" t="s">
        <v>401</v>
      </c>
      <c r="D205" s="7" t="s">
        <v>391</v>
      </c>
      <c r="E205" s="7" t="s">
        <v>133</v>
      </c>
      <c r="F205" s="7"/>
      <c r="G205" s="8"/>
      <c r="H205" s="9"/>
      <c r="I205" s="10">
        <f>I207</f>
        <v>2441</v>
      </c>
      <c r="J205" s="11"/>
      <c r="K205" s="6">
        <v>1542244</v>
      </c>
      <c r="L205" s="10">
        <f>L207</f>
        <v>1857.8</v>
      </c>
      <c r="M205" s="10">
        <f>M207</f>
        <v>1857.8</v>
      </c>
    </row>
    <row r="206" spans="1:13" ht="15.75" outlineLevel="4">
      <c r="A206" s="37" t="s">
        <v>241</v>
      </c>
      <c r="B206" s="7" t="s">
        <v>384</v>
      </c>
      <c r="C206" s="7" t="s">
        <v>401</v>
      </c>
      <c r="D206" s="7" t="s">
        <v>391</v>
      </c>
      <c r="E206" s="7" t="s">
        <v>133</v>
      </c>
      <c r="F206" s="7" t="s">
        <v>242</v>
      </c>
      <c r="G206" s="8"/>
      <c r="H206" s="9"/>
      <c r="I206" s="10">
        <f>I207</f>
        <v>2441</v>
      </c>
      <c r="J206" s="10">
        <f>J207</f>
        <v>0</v>
      </c>
      <c r="K206" s="10">
        <f>K207</f>
        <v>1542244</v>
      </c>
      <c r="L206" s="10">
        <f>L207</f>
        <v>1857.8</v>
      </c>
      <c r="M206" s="10">
        <f>M207</f>
        <v>1857.8</v>
      </c>
    </row>
    <row r="207" spans="1:13" ht="110.25" outlineLevel="6">
      <c r="A207" s="37" t="s">
        <v>262</v>
      </c>
      <c r="B207" s="7" t="s">
        <v>384</v>
      </c>
      <c r="C207" s="7" t="s">
        <v>401</v>
      </c>
      <c r="D207" s="7" t="s">
        <v>391</v>
      </c>
      <c r="E207" s="7" t="s">
        <v>133</v>
      </c>
      <c r="F207" s="7" t="s">
        <v>244</v>
      </c>
      <c r="G207" s="8"/>
      <c r="H207" s="9"/>
      <c r="I207" s="10">
        <v>2441</v>
      </c>
      <c r="J207" s="11"/>
      <c r="K207" s="6">
        <v>1542244</v>
      </c>
      <c r="L207" s="10">
        <v>1857.8</v>
      </c>
      <c r="M207" s="10">
        <v>1857.8</v>
      </c>
    </row>
    <row r="208" spans="1:13" ht="47.25" outlineLevel="4">
      <c r="A208" s="37" t="s">
        <v>7</v>
      </c>
      <c r="B208" s="7" t="s">
        <v>384</v>
      </c>
      <c r="C208" s="7" t="s">
        <v>401</v>
      </c>
      <c r="D208" s="7" t="s">
        <v>391</v>
      </c>
      <c r="E208" s="7" t="s">
        <v>134</v>
      </c>
      <c r="F208" s="7"/>
      <c r="G208" s="8"/>
      <c r="H208" s="9"/>
      <c r="I208" s="10">
        <f>I210</f>
        <v>395.3</v>
      </c>
      <c r="J208" s="11"/>
      <c r="K208" s="6">
        <v>430000</v>
      </c>
      <c r="L208" s="10">
        <f>L210</f>
        <v>430</v>
      </c>
      <c r="M208" s="10">
        <f>M210</f>
        <v>430</v>
      </c>
    </row>
    <row r="209" spans="1:13" ht="15.75" outlineLevel="4">
      <c r="A209" s="37" t="s">
        <v>241</v>
      </c>
      <c r="B209" s="7" t="s">
        <v>384</v>
      </c>
      <c r="C209" s="7" t="s">
        <v>401</v>
      </c>
      <c r="D209" s="7" t="s">
        <v>391</v>
      </c>
      <c r="E209" s="7" t="s">
        <v>134</v>
      </c>
      <c r="F209" s="7" t="s">
        <v>242</v>
      </c>
      <c r="G209" s="8"/>
      <c r="H209" s="9"/>
      <c r="I209" s="10">
        <f>I210</f>
        <v>395.3</v>
      </c>
      <c r="J209" s="10">
        <f>J210</f>
        <v>0</v>
      </c>
      <c r="K209" s="10">
        <f>K210</f>
        <v>430000</v>
      </c>
      <c r="L209" s="10">
        <f>L210</f>
        <v>430</v>
      </c>
      <c r="M209" s="10">
        <f>M210</f>
        <v>430</v>
      </c>
    </row>
    <row r="210" spans="1:13" ht="110.25" outlineLevel="6">
      <c r="A210" s="37" t="s">
        <v>262</v>
      </c>
      <c r="B210" s="7" t="s">
        <v>384</v>
      </c>
      <c r="C210" s="7" t="s">
        <v>401</v>
      </c>
      <c r="D210" s="7" t="s">
        <v>391</v>
      </c>
      <c r="E210" s="7" t="s">
        <v>134</v>
      </c>
      <c r="F210" s="7" t="s">
        <v>244</v>
      </c>
      <c r="G210" s="8"/>
      <c r="H210" s="9"/>
      <c r="I210" s="10">
        <v>395.3</v>
      </c>
      <c r="J210" s="11"/>
      <c r="K210" s="6">
        <v>430000</v>
      </c>
      <c r="L210" s="10">
        <v>430</v>
      </c>
      <c r="M210" s="10">
        <v>430</v>
      </c>
    </row>
    <row r="211" spans="1:13" ht="31.5" outlineLevel="3">
      <c r="A211" s="37" t="s">
        <v>371</v>
      </c>
      <c r="B211" s="7" t="s">
        <v>384</v>
      </c>
      <c r="C211" s="7" t="s">
        <v>401</v>
      </c>
      <c r="D211" s="7" t="s">
        <v>391</v>
      </c>
      <c r="E211" s="7" t="s">
        <v>412</v>
      </c>
      <c r="F211" s="7"/>
      <c r="G211" s="8"/>
      <c r="H211" s="9">
        <f>H212+H214+H217</f>
        <v>24012.625</v>
      </c>
      <c r="I211" s="10">
        <f>I212+I214+I217</f>
        <v>2018</v>
      </c>
      <c r="J211" s="11"/>
      <c r="K211" s="6">
        <v>76336068.65</v>
      </c>
      <c r="L211" s="10">
        <f>L212+L214+L217</f>
        <v>0</v>
      </c>
      <c r="M211" s="10">
        <f>M212+M214+M217</f>
        <v>0</v>
      </c>
    </row>
    <row r="212" spans="1:13" ht="63" hidden="1" outlineLevel="5">
      <c r="A212" s="37" t="s">
        <v>440</v>
      </c>
      <c r="B212" s="7" t="s">
        <v>384</v>
      </c>
      <c r="C212" s="7" t="s">
        <v>401</v>
      </c>
      <c r="D212" s="7" t="s">
        <v>391</v>
      </c>
      <c r="E212" s="7" t="s">
        <v>441</v>
      </c>
      <c r="F212" s="7"/>
      <c r="G212" s="8"/>
      <c r="H212" s="9">
        <f>H213</f>
        <v>-69700.511</v>
      </c>
      <c r="I212" s="10">
        <f>I213</f>
        <v>0</v>
      </c>
      <c r="J212" s="11"/>
      <c r="K212" s="6">
        <v>71729208.65</v>
      </c>
      <c r="L212" s="10">
        <f>L213</f>
        <v>0</v>
      </c>
      <c r="M212" s="10">
        <f>M213</f>
        <v>0</v>
      </c>
    </row>
    <row r="213" spans="1:13" ht="94.5" hidden="1" outlineLevel="6">
      <c r="A213" s="37" t="s">
        <v>243</v>
      </c>
      <c r="B213" s="7" t="s">
        <v>384</v>
      </c>
      <c r="C213" s="7" t="s">
        <v>401</v>
      </c>
      <c r="D213" s="7" t="s">
        <v>391</v>
      </c>
      <c r="E213" s="7" t="s">
        <v>441</v>
      </c>
      <c r="F213" s="7" t="s">
        <v>244</v>
      </c>
      <c r="G213" s="8"/>
      <c r="H213" s="9">
        <v>-69700.511</v>
      </c>
      <c r="I213" s="10">
        <v>0</v>
      </c>
      <c r="J213" s="11"/>
      <c r="K213" s="6">
        <v>71729208.65</v>
      </c>
      <c r="L213" s="10">
        <v>0</v>
      </c>
      <c r="M213" s="10">
        <v>0</v>
      </c>
    </row>
    <row r="214" spans="1:13" ht="78.75" hidden="1" outlineLevel="5">
      <c r="A214" s="37" t="s">
        <v>156</v>
      </c>
      <c r="B214" s="7" t="s">
        <v>384</v>
      </c>
      <c r="C214" s="7" t="s">
        <v>401</v>
      </c>
      <c r="D214" s="7" t="s">
        <v>391</v>
      </c>
      <c r="E214" s="7" t="s">
        <v>157</v>
      </c>
      <c r="F214" s="7"/>
      <c r="G214" s="8"/>
      <c r="H214" s="9"/>
      <c r="I214" s="10">
        <f>I215</f>
        <v>0</v>
      </c>
      <c r="J214" s="11"/>
      <c r="K214" s="6">
        <v>4606860</v>
      </c>
      <c r="L214" s="10">
        <f>L215</f>
        <v>0</v>
      </c>
      <c r="M214" s="10">
        <f>M215</f>
        <v>0</v>
      </c>
    </row>
    <row r="215" spans="1:13" ht="47.25" hidden="1" outlineLevel="6">
      <c r="A215" s="37" t="s">
        <v>192</v>
      </c>
      <c r="B215" s="7" t="s">
        <v>384</v>
      </c>
      <c r="C215" s="7" t="s">
        <v>401</v>
      </c>
      <c r="D215" s="7" t="s">
        <v>391</v>
      </c>
      <c r="E215" s="7" t="s">
        <v>157</v>
      </c>
      <c r="F215" s="7" t="s">
        <v>201</v>
      </c>
      <c r="G215" s="8"/>
      <c r="H215" s="9"/>
      <c r="I215" s="10">
        <v>0</v>
      </c>
      <c r="J215" s="11"/>
      <c r="K215" s="6">
        <v>4606860</v>
      </c>
      <c r="L215" s="10">
        <v>0</v>
      </c>
      <c r="M215" s="10">
        <v>0</v>
      </c>
    </row>
    <row r="216" spans="1:13" ht="47.25" hidden="1" outlineLevel="6">
      <c r="A216" s="37" t="s">
        <v>377</v>
      </c>
      <c r="B216" s="7"/>
      <c r="C216" s="7"/>
      <c r="D216" s="7"/>
      <c r="E216" s="7"/>
      <c r="F216" s="7" t="s">
        <v>202</v>
      </c>
      <c r="G216" s="8"/>
      <c r="H216" s="9"/>
      <c r="I216" s="10"/>
      <c r="J216" s="11"/>
      <c r="K216" s="6"/>
      <c r="L216" s="10"/>
      <c r="M216" s="10"/>
    </row>
    <row r="217" spans="1:13" ht="78.75" outlineLevel="6">
      <c r="A217" s="37" t="s">
        <v>477</v>
      </c>
      <c r="B217" s="7" t="s">
        <v>384</v>
      </c>
      <c r="C217" s="7" t="s">
        <v>401</v>
      </c>
      <c r="D217" s="7" t="s">
        <v>391</v>
      </c>
      <c r="E217" s="7" t="s">
        <v>416</v>
      </c>
      <c r="F217" s="7"/>
      <c r="G217" s="8"/>
      <c r="H217" s="9">
        <f>H219+H220</f>
        <v>93713.136</v>
      </c>
      <c r="I217" s="10">
        <f>I219+I220</f>
        <v>2018</v>
      </c>
      <c r="J217" s="11"/>
      <c r="K217" s="6"/>
      <c r="L217" s="10">
        <f>L219+L220</f>
        <v>0</v>
      </c>
      <c r="M217" s="10">
        <f>M219+M220</f>
        <v>0</v>
      </c>
    </row>
    <row r="218" spans="1:13" ht="15.75" outlineLevel="6">
      <c r="A218" s="37" t="s">
        <v>241</v>
      </c>
      <c r="B218" s="7" t="s">
        <v>384</v>
      </c>
      <c r="C218" s="7" t="s">
        <v>401</v>
      </c>
      <c r="D218" s="7" t="s">
        <v>391</v>
      </c>
      <c r="E218" s="7" t="s">
        <v>416</v>
      </c>
      <c r="F218" s="7" t="s">
        <v>242</v>
      </c>
      <c r="G218" s="8"/>
      <c r="H218" s="9"/>
      <c r="I218" s="10">
        <f>I219</f>
        <v>2018</v>
      </c>
      <c r="J218" s="10">
        <f>J219</f>
        <v>0</v>
      </c>
      <c r="K218" s="10">
        <f>K219</f>
        <v>0</v>
      </c>
      <c r="L218" s="10">
        <f>L219</f>
        <v>0</v>
      </c>
      <c r="M218" s="10">
        <f>M219</f>
        <v>0</v>
      </c>
    </row>
    <row r="219" spans="1:13" ht="110.25" outlineLevel="6">
      <c r="A219" s="37" t="s">
        <v>262</v>
      </c>
      <c r="B219" s="7" t="s">
        <v>384</v>
      </c>
      <c r="C219" s="7" t="s">
        <v>401</v>
      </c>
      <c r="D219" s="7" t="s">
        <v>391</v>
      </c>
      <c r="E219" s="7" t="s">
        <v>416</v>
      </c>
      <c r="F219" s="7" t="s">
        <v>244</v>
      </c>
      <c r="G219" s="8"/>
      <c r="H219" s="9">
        <v>89564.095</v>
      </c>
      <c r="I219" s="10">
        <v>2018</v>
      </c>
      <c r="J219" s="11"/>
      <c r="K219" s="6"/>
      <c r="L219" s="10">
        <v>0</v>
      </c>
      <c r="M219" s="10">
        <v>0</v>
      </c>
    </row>
    <row r="220" spans="1:13" ht="47.25" hidden="1" outlineLevel="6">
      <c r="A220" s="37" t="s">
        <v>192</v>
      </c>
      <c r="B220" s="7" t="s">
        <v>384</v>
      </c>
      <c r="C220" s="7" t="s">
        <v>401</v>
      </c>
      <c r="D220" s="7" t="s">
        <v>391</v>
      </c>
      <c r="E220" s="7" t="s">
        <v>416</v>
      </c>
      <c r="F220" s="7" t="s">
        <v>201</v>
      </c>
      <c r="G220" s="8"/>
      <c r="H220" s="9">
        <v>4149.041</v>
      </c>
      <c r="I220" s="10">
        <v>0</v>
      </c>
      <c r="J220" s="11"/>
      <c r="K220" s="6"/>
      <c r="L220" s="10">
        <v>0</v>
      </c>
      <c r="M220" s="10">
        <v>0</v>
      </c>
    </row>
    <row r="221" spans="1:13" ht="47.25" hidden="1" outlineLevel="6">
      <c r="A221" s="37" t="s">
        <v>377</v>
      </c>
      <c r="B221" s="7"/>
      <c r="C221" s="7"/>
      <c r="D221" s="7"/>
      <c r="E221" s="7"/>
      <c r="F221" s="7" t="s">
        <v>202</v>
      </c>
      <c r="G221" s="8"/>
      <c r="H221" s="9"/>
      <c r="I221" s="10"/>
      <c r="J221" s="11"/>
      <c r="K221" s="6"/>
      <c r="L221" s="10"/>
      <c r="M221" s="10"/>
    </row>
    <row r="222" spans="1:16" ht="15.75" outlineLevel="1" collapsed="1">
      <c r="A222" s="37" t="s">
        <v>8</v>
      </c>
      <c r="B222" s="1" t="s">
        <v>384</v>
      </c>
      <c r="C222" s="1" t="s">
        <v>135</v>
      </c>
      <c r="D222" s="1"/>
      <c r="E222" s="1"/>
      <c r="F222" s="1"/>
      <c r="G222" s="2"/>
      <c r="H222" s="3"/>
      <c r="I222" s="4">
        <f>I223+I242+I253</f>
        <v>39677.49999999999</v>
      </c>
      <c r="J222" s="4">
        <f>J223+J242+J253</f>
        <v>0</v>
      </c>
      <c r="K222" s="4">
        <f>K223+K242+K253</f>
        <v>30023839</v>
      </c>
      <c r="L222" s="4">
        <f>L223+L242+L253</f>
        <v>28563.4</v>
      </c>
      <c r="M222" s="4">
        <f>M223+M242+M253</f>
        <v>28563.4</v>
      </c>
      <c r="N222" s="27">
        <f>I222+I411</f>
        <v>345051.20000000007</v>
      </c>
      <c r="O222" s="27">
        <f>L222+L411</f>
        <v>333608.1000000001</v>
      </c>
      <c r="P222" s="27">
        <f>M222+M411</f>
        <v>333624.1000000001</v>
      </c>
    </row>
    <row r="223" spans="1:16" ht="15.75" outlineLevel="2">
      <c r="A223" s="37" t="s">
        <v>9</v>
      </c>
      <c r="B223" s="1" t="s">
        <v>384</v>
      </c>
      <c r="C223" s="1" t="s">
        <v>135</v>
      </c>
      <c r="D223" s="1" t="s">
        <v>415</v>
      </c>
      <c r="E223" s="1"/>
      <c r="F223" s="1"/>
      <c r="G223" s="2"/>
      <c r="H223" s="3"/>
      <c r="I223" s="4">
        <f>I224</f>
        <v>39102.899999999994</v>
      </c>
      <c r="J223" s="5"/>
      <c r="K223" s="6">
        <v>29240739</v>
      </c>
      <c r="L223" s="4">
        <f>L224</f>
        <v>28102.9</v>
      </c>
      <c r="M223" s="4">
        <f>M224</f>
        <v>28102.9</v>
      </c>
      <c r="N223" s="27">
        <f>I223+I425</f>
        <v>212932.1</v>
      </c>
      <c r="O223" s="27">
        <f>L223+L425</f>
        <v>207936.6</v>
      </c>
      <c r="P223" s="27">
        <f>M223+M425</f>
        <v>207952.6</v>
      </c>
    </row>
    <row r="224" spans="1:13" ht="31.5" outlineLevel="3">
      <c r="A224" s="37" t="s">
        <v>10</v>
      </c>
      <c r="B224" s="7" t="s">
        <v>384</v>
      </c>
      <c r="C224" s="7" t="s">
        <v>135</v>
      </c>
      <c r="D224" s="7" t="s">
        <v>415</v>
      </c>
      <c r="E224" s="7" t="s">
        <v>136</v>
      </c>
      <c r="F224" s="7"/>
      <c r="G224" s="8"/>
      <c r="H224" s="9"/>
      <c r="I224" s="10">
        <f>I225</f>
        <v>39102.899999999994</v>
      </c>
      <c r="J224" s="11"/>
      <c r="K224" s="6">
        <v>29240739</v>
      </c>
      <c r="L224" s="10">
        <f>L225</f>
        <v>28102.9</v>
      </c>
      <c r="M224" s="10">
        <f>M225</f>
        <v>28102.9</v>
      </c>
    </row>
    <row r="225" spans="1:13" ht="31.5" outlineLevel="4">
      <c r="A225" s="37" t="s">
        <v>359</v>
      </c>
      <c r="B225" s="7" t="s">
        <v>384</v>
      </c>
      <c r="C225" s="7" t="s">
        <v>135</v>
      </c>
      <c r="D225" s="7" t="s">
        <v>415</v>
      </c>
      <c r="E225" s="7" t="s">
        <v>137</v>
      </c>
      <c r="F225" s="7"/>
      <c r="G225" s="8"/>
      <c r="H225" s="9"/>
      <c r="I225" s="10">
        <f>I226+I230+I234+I238</f>
        <v>39102.899999999994</v>
      </c>
      <c r="J225" s="10">
        <f>J226+J230+J234+J238</f>
        <v>0</v>
      </c>
      <c r="K225" s="10">
        <f>K226+K230+K234+K238</f>
        <v>29240739</v>
      </c>
      <c r="L225" s="10">
        <f>L226+L230+L234+L238</f>
        <v>28102.9</v>
      </c>
      <c r="M225" s="10">
        <f>M226+M230+M234+M238</f>
        <v>28102.9</v>
      </c>
    </row>
    <row r="226" spans="1:13" ht="63" outlineLevel="5">
      <c r="A226" s="37" t="s">
        <v>57</v>
      </c>
      <c r="B226" s="7" t="s">
        <v>384</v>
      </c>
      <c r="C226" s="7" t="s">
        <v>135</v>
      </c>
      <c r="D226" s="7" t="s">
        <v>415</v>
      </c>
      <c r="E226" s="7" t="s">
        <v>138</v>
      </c>
      <c r="F226" s="7"/>
      <c r="G226" s="8"/>
      <c r="H226" s="9"/>
      <c r="I226" s="10">
        <f>I229</f>
        <v>14761.7</v>
      </c>
      <c r="J226" s="11"/>
      <c r="K226" s="6">
        <v>15899517</v>
      </c>
      <c r="L226" s="10">
        <f>L229</f>
        <v>14761.7</v>
      </c>
      <c r="M226" s="10">
        <f>M229</f>
        <v>14761.7</v>
      </c>
    </row>
    <row r="227" spans="1:13" ht="63" outlineLevel="5">
      <c r="A227" s="37" t="s">
        <v>451</v>
      </c>
      <c r="B227" s="7" t="s">
        <v>384</v>
      </c>
      <c r="C227" s="7" t="s">
        <v>135</v>
      </c>
      <c r="D227" s="7" t="s">
        <v>415</v>
      </c>
      <c r="E227" s="7" t="s">
        <v>138</v>
      </c>
      <c r="F227" s="7" t="s">
        <v>353</v>
      </c>
      <c r="G227" s="8"/>
      <c r="H227" s="9"/>
      <c r="I227" s="10">
        <f aca="true" t="shared" si="29" ref="I227:M228">I228</f>
        <v>14761.7</v>
      </c>
      <c r="J227" s="10">
        <f t="shared" si="29"/>
        <v>0</v>
      </c>
      <c r="K227" s="10">
        <f t="shared" si="29"/>
        <v>15899517</v>
      </c>
      <c r="L227" s="10">
        <f t="shared" si="29"/>
        <v>14761.7</v>
      </c>
      <c r="M227" s="10">
        <f t="shared" si="29"/>
        <v>14761.7</v>
      </c>
    </row>
    <row r="228" spans="1:13" ht="31.5" outlineLevel="5">
      <c r="A228" s="37" t="s">
        <v>346</v>
      </c>
      <c r="B228" s="7" t="s">
        <v>384</v>
      </c>
      <c r="C228" s="7" t="s">
        <v>135</v>
      </c>
      <c r="D228" s="7" t="s">
        <v>415</v>
      </c>
      <c r="E228" s="7" t="s">
        <v>138</v>
      </c>
      <c r="F228" s="7" t="s">
        <v>347</v>
      </c>
      <c r="G228" s="8"/>
      <c r="H228" s="9"/>
      <c r="I228" s="10">
        <f t="shared" si="29"/>
        <v>14761.7</v>
      </c>
      <c r="J228" s="10">
        <f t="shared" si="29"/>
        <v>0</v>
      </c>
      <c r="K228" s="10">
        <f t="shared" si="29"/>
        <v>15899517</v>
      </c>
      <c r="L228" s="10">
        <f t="shared" si="29"/>
        <v>14761.7</v>
      </c>
      <c r="M228" s="10">
        <f t="shared" si="29"/>
        <v>14761.7</v>
      </c>
    </row>
    <row r="229" spans="1:13" ht="94.5" outlineLevel="6">
      <c r="A229" s="37" t="s">
        <v>452</v>
      </c>
      <c r="B229" s="7" t="s">
        <v>384</v>
      </c>
      <c r="C229" s="7" t="s">
        <v>135</v>
      </c>
      <c r="D229" s="7" t="s">
        <v>415</v>
      </c>
      <c r="E229" s="7" t="s">
        <v>138</v>
      </c>
      <c r="F229" s="7" t="s">
        <v>302</v>
      </c>
      <c r="G229" s="8"/>
      <c r="H229" s="9"/>
      <c r="I229" s="10">
        <v>14761.7</v>
      </c>
      <c r="J229" s="11"/>
      <c r="K229" s="6">
        <v>15899517</v>
      </c>
      <c r="L229" s="10">
        <v>14761.7</v>
      </c>
      <c r="M229" s="10">
        <v>14761.7</v>
      </c>
    </row>
    <row r="230" spans="1:13" ht="47.25" outlineLevel="5">
      <c r="A230" s="37" t="s">
        <v>12</v>
      </c>
      <c r="B230" s="7" t="s">
        <v>384</v>
      </c>
      <c r="C230" s="7" t="s">
        <v>135</v>
      </c>
      <c r="D230" s="7" t="s">
        <v>415</v>
      </c>
      <c r="E230" s="7" t="s">
        <v>139</v>
      </c>
      <c r="F230" s="7"/>
      <c r="G230" s="8"/>
      <c r="H230" s="9"/>
      <c r="I230" s="10">
        <f>I233</f>
        <v>9447.4</v>
      </c>
      <c r="J230" s="11"/>
      <c r="K230" s="6">
        <v>9971700</v>
      </c>
      <c r="L230" s="10">
        <f>L233</f>
        <v>9444.7</v>
      </c>
      <c r="M230" s="10">
        <f>M233</f>
        <v>9456</v>
      </c>
    </row>
    <row r="231" spans="1:13" ht="63" outlineLevel="5">
      <c r="A231" s="37" t="s">
        <v>451</v>
      </c>
      <c r="B231" s="7" t="s">
        <v>384</v>
      </c>
      <c r="C231" s="7" t="s">
        <v>135</v>
      </c>
      <c r="D231" s="7" t="s">
        <v>415</v>
      </c>
      <c r="E231" s="7" t="s">
        <v>139</v>
      </c>
      <c r="F231" s="7" t="s">
        <v>353</v>
      </c>
      <c r="G231" s="8"/>
      <c r="H231" s="9"/>
      <c r="I231" s="10">
        <f aca="true" t="shared" si="30" ref="I231:M232">I232</f>
        <v>9447.4</v>
      </c>
      <c r="J231" s="10">
        <f t="shared" si="30"/>
        <v>0</v>
      </c>
      <c r="K231" s="10">
        <f t="shared" si="30"/>
        <v>9971700</v>
      </c>
      <c r="L231" s="10">
        <f t="shared" si="30"/>
        <v>9444.7</v>
      </c>
      <c r="M231" s="10">
        <f t="shared" si="30"/>
        <v>9456</v>
      </c>
    </row>
    <row r="232" spans="1:13" ht="31.5" outlineLevel="5">
      <c r="A232" s="37" t="s">
        <v>346</v>
      </c>
      <c r="B232" s="7" t="s">
        <v>384</v>
      </c>
      <c r="C232" s="7" t="s">
        <v>135</v>
      </c>
      <c r="D232" s="7" t="s">
        <v>415</v>
      </c>
      <c r="E232" s="7" t="s">
        <v>139</v>
      </c>
      <c r="F232" s="7" t="s">
        <v>347</v>
      </c>
      <c r="G232" s="8"/>
      <c r="H232" s="9"/>
      <c r="I232" s="10">
        <f t="shared" si="30"/>
        <v>9447.4</v>
      </c>
      <c r="J232" s="10">
        <f t="shared" si="30"/>
        <v>0</v>
      </c>
      <c r="K232" s="10">
        <f t="shared" si="30"/>
        <v>9971700</v>
      </c>
      <c r="L232" s="10">
        <f t="shared" si="30"/>
        <v>9444.7</v>
      </c>
      <c r="M232" s="10">
        <f t="shared" si="30"/>
        <v>9456</v>
      </c>
    </row>
    <row r="233" spans="1:13" ht="94.5" outlineLevel="6">
      <c r="A233" s="37" t="s">
        <v>452</v>
      </c>
      <c r="B233" s="7" t="s">
        <v>384</v>
      </c>
      <c r="C233" s="7" t="s">
        <v>135</v>
      </c>
      <c r="D233" s="7" t="s">
        <v>415</v>
      </c>
      <c r="E233" s="7" t="s">
        <v>139</v>
      </c>
      <c r="F233" s="7" t="s">
        <v>302</v>
      </c>
      <c r="G233" s="8"/>
      <c r="H233" s="9"/>
      <c r="I233" s="10">
        <v>9447.4</v>
      </c>
      <c r="J233" s="11"/>
      <c r="K233" s="6">
        <v>9971700</v>
      </c>
      <c r="L233" s="10">
        <v>9444.7</v>
      </c>
      <c r="M233" s="10">
        <v>9456</v>
      </c>
    </row>
    <row r="234" spans="1:13" ht="47.25" outlineLevel="5">
      <c r="A234" s="37" t="s">
        <v>13</v>
      </c>
      <c r="B234" s="7" t="s">
        <v>384</v>
      </c>
      <c r="C234" s="7" t="s">
        <v>135</v>
      </c>
      <c r="D234" s="7" t="s">
        <v>415</v>
      </c>
      <c r="E234" s="7" t="s">
        <v>140</v>
      </c>
      <c r="F234" s="7"/>
      <c r="G234" s="8"/>
      <c r="H234" s="9"/>
      <c r="I234" s="10">
        <f>I237</f>
        <v>3893.8</v>
      </c>
      <c r="J234" s="11"/>
      <c r="K234" s="6">
        <v>3369522</v>
      </c>
      <c r="L234" s="10">
        <f>L237</f>
        <v>3896.5</v>
      </c>
      <c r="M234" s="10">
        <f>M237</f>
        <v>3885.2</v>
      </c>
    </row>
    <row r="235" spans="1:13" ht="63" outlineLevel="5">
      <c r="A235" s="37" t="s">
        <v>451</v>
      </c>
      <c r="B235" s="7" t="s">
        <v>384</v>
      </c>
      <c r="C235" s="7" t="s">
        <v>135</v>
      </c>
      <c r="D235" s="7" t="s">
        <v>415</v>
      </c>
      <c r="E235" s="7" t="s">
        <v>140</v>
      </c>
      <c r="F235" s="7" t="s">
        <v>353</v>
      </c>
      <c r="G235" s="8"/>
      <c r="H235" s="9"/>
      <c r="I235" s="10">
        <f aca="true" t="shared" si="31" ref="I235:M236">I236</f>
        <v>3893.8</v>
      </c>
      <c r="J235" s="10">
        <f t="shared" si="31"/>
        <v>0</v>
      </c>
      <c r="K235" s="10">
        <f t="shared" si="31"/>
        <v>3369522</v>
      </c>
      <c r="L235" s="10">
        <f t="shared" si="31"/>
        <v>3896.5</v>
      </c>
      <c r="M235" s="10">
        <f t="shared" si="31"/>
        <v>3885.2</v>
      </c>
    </row>
    <row r="236" spans="1:13" ht="31.5" outlineLevel="5">
      <c r="A236" s="37" t="s">
        <v>346</v>
      </c>
      <c r="B236" s="7" t="s">
        <v>384</v>
      </c>
      <c r="C236" s="7" t="s">
        <v>135</v>
      </c>
      <c r="D236" s="7" t="s">
        <v>415</v>
      </c>
      <c r="E236" s="7" t="s">
        <v>140</v>
      </c>
      <c r="F236" s="7" t="s">
        <v>347</v>
      </c>
      <c r="G236" s="8"/>
      <c r="H236" s="9"/>
      <c r="I236" s="10">
        <f t="shared" si="31"/>
        <v>3893.8</v>
      </c>
      <c r="J236" s="10">
        <f t="shared" si="31"/>
        <v>0</v>
      </c>
      <c r="K236" s="10">
        <f t="shared" si="31"/>
        <v>3369522</v>
      </c>
      <c r="L236" s="10">
        <f t="shared" si="31"/>
        <v>3896.5</v>
      </c>
      <c r="M236" s="10">
        <f t="shared" si="31"/>
        <v>3885.2</v>
      </c>
    </row>
    <row r="237" spans="1:13" ht="94.5" outlineLevel="6">
      <c r="A237" s="37" t="s">
        <v>452</v>
      </c>
      <c r="B237" s="7" t="s">
        <v>384</v>
      </c>
      <c r="C237" s="7" t="s">
        <v>135</v>
      </c>
      <c r="D237" s="7" t="s">
        <v>415</v>
      </c>
      <c r="E237" s="7" t="s">
        <v>140</v>
      </c>
      <c r="F237" s="7" t="s">
        <v>302</v>
      </c>
      <c r="G237" s="8"/>
      <c r="H237" s="9"/>
      <c r="I237" s="10">
        <v>3893.8</v>
      </c>
      <c r="J237" s="11"/>
      <c r="K237" s="6">
        <v>3369522</v>
      </c>
      <c r="L237" s="10">
        <v>3896.5</v>
      </c>
      <c r="M237" s="10">
        <v>3885.2</v>
      </c>
    </row>
    <row r="238" spans="1:13" ht="47.25" outlineLevel="6">
      <c r="A238" s="37" t="s">
        <v>11</v>
      </c>
      <c r="B238" s="7" t="s">
        <v>384</v>
      </c>
      <c r="C238" s="7" t="s">
        <v>135</v>
      </c>
      <c r="D238" s="7" t="s">
        <v>415</v>
      </c>
      <c r="E238" s="7" t="s">
        <v>56</v>
      </c>
      <c r="F238" s="7"/>
      <c r="G238" s="8"/>
      <c r="H238" s="9"/>
      <c r="I238" s="10">
        <f>I239</f>
        <v>11000</v>
      </c>
      <c r="J238" s="11"/>
      <c r="K238" s="6"/>
      <c r="L238" s="10"/>
      <c r="M238" s="10"/>
    </row>
    <row r="239" spans="1:13" ht="63" outlineLevel="6">
      <c r="A239" s="37" t="s">
        <v>451</v>
      </c>
      <c r="B239" s="7" t="s">
        <v>384</v>
      </c>
      <c r="C239" s="7" t="s">
        <v>135</v>
      </c>
      <c r="D239" s="7" t="s">
        <v>415</v>
      </c>
      <c r="E239" s="7" t="s">
        <v>56</v>
      </c>
      <c r="F239" s="7" t="s">
        <v>353</v>
      </c>
      <c r="G239" s="8"/>
      <c r="H239" s="9"/>
      <c r="I239" s="10">
        <f>I240</f>
        <v>11000</v>
      </c>
      <c r="J239" s="11"/>
      <c r="K239" s="6"/>
      <c r="L239" s="10"/>
      <c r="M239" s="10"/>
    </row>
    <row r="240" spans="1:13" ht="31.5" outlineLevel="6">
      <c r="A240" s="37" t="s">
        <v>346</v>
      </c>
      <c r="B240" s="7" t="s">
        <v>384</v>
      </c>
      <c r="C240" s="7" t="s">
        <v>135</v>
      </c>
      <c r="D240" s="7" t="s">
        <v>415</v>
      </c>
      <c r="E240" s="7" t="s">
        <v>56</v>
      </c>
      <c r="F240" s="7" t="s">
        <v>347</v>
      </c>
      <c r="G240" s="8"/>
      <c r="H240" s="9"/>
      <c r="I240" s="10">
        <f>I241</f>
        <v>11000</v>
      </c>
      <c r="J240" s="11"/>
      <c r="K240" s="6"/>
      <c r="L240" s="10"/>
      <c r="M240" s="10"/>
    </row>
    <row r="241" spans="1:13" ht="94.5" outlineLevel="6">
      <c r="A241" s="37" t="s">
        <v>452</v>
      </c>
      <c r="B241" s="7" t="s">
        <v>384</v>
      </c>
      <c r="C241" s="7" t="s">
        <v>135</v>
      </c>
      <c r="D241" s="7" t="s">
        <v>415</v>
      </c>
      <c r="E241" s="7" t="s">
        <v>56</v>
      </c>
      <c r="F241" s="7" t="s">
        <v>302</v>
      </c>
      <c r="G241" s="8"/>
      <c r="H241" s="9"/>
      <c r="I241" s="10">
        <v>11000</v>
      </c>
      <c r="J241" s="11"/>
      <c r="K241" s="6"/>
      <c r="L241" s="10"/>
      <c r="M241" s="10"/>
    </row>
    <row r="242" spans="1:13" ht="31.5" outlineLevel="2">
      <c r="A242" s="37" t="s">
        <v>14</v>
      </c>
      <c r="B242" s="7" t="s">
        <v>384</v>
      </c>
      <c r="C242" s="7" t="s">
        <v>135</v>
      </c>
      <c r="D242" s="7" t="s">
        <v>135</v>
      </c>
      <c r="E242" s="7"/>
      <c r="F242" s="7"/>
      <c r="G242" s="8"/>
      <c r="H242" s="9"/>
      <c r="I242" s="10">
        <f>I243+I248</f>
        <v>460.5</v>
      </c>
      <c r="J242" s="11"/>
      <c r="K242" s="6">
        <v>783100</v>
      </c>
      <c r="L242" s="10">
        <f>L243+L248</f>
        <v>460.5</v>
      </c>
      <c r="M242" s="10">
        <f>M243+M248</f>
        <v>460.5</v>
      </c>
    </row>
    <row r="243" spans="1:13" ht="47.25" outlineLevel="3">
      <c r="A243" s="37" t="s">
        <v>15</v>
      </c>
      <c r="B243" s="7" t="s">
        <v>384</v>
      </c>
      <c r="C243" s="7" t="s">
        <v>135</v>
      </c>
      <c r="D243" s="7" t="s">
        <v>135</v>
      </c>
      <c r="E243" s="7" t="s">
        <v>142</v>
      </c>
      <c r="F243" s="7"/>
      <c r="G243" s="8"/>
      <c r="H243" s="9"/>
      <c r="I243" s="10">
        <f>I244</f>
        <v>100</v>
      </c>
      <c r="J243" s="11"/>
      <c r="K243" s="6">
        <v>422600</v>
      </c>
      <c r="L243" s="10">
        <f aca="true" t="shared" si="32" ref="L243:M246">L244</f>
        <v>100</v>
      </c>
      <c r="M243" s="10">
        <f t="shared" si="32"/>
        <v>100</v>
      </c>
    </row>
    <row r="244" spans="1:13" ht="31.5" outlineLevel="4">
      <c r="A244" s="37" t="s">
        <v>16</v>
      </c>
      <c r="B244" s="7" t="s">
        <v>384</v>
      </c>
      <c r="C244" s="7" t="s">
        <v>135</v>
      </c>
      <c r="D244" s="7" t="s">
        <v>135</v>
      </c>
      <c r="E244" s="7" t="s">
        <v>143</v>
      </c>
      <c r="F244" s="7"/>
      <c r="G244" s="8"/>
      <c r="H244" s="9"/>
      <c r="I244" s="10">
        <f>I245</f>
        <v>100</v>
      </c>
      <c r="J244" s="10">
        <f aca="true" t="shared" si="33" ref="J244:K246">J245</f>
        <v>0</v>
      </c>
      <c r="K244" s="10">
        <f t="shared" si="33"/>
        <v>0</v>
      </c>
      <c r="L244" s="10">
        <f t="shared" si="32"/>
        <v>100</v>
      </c>
      <c r="M244" s="10">
        <f t="shared" si="32"/>
        <v>100</v>
      </c>
    </row>
    <row r="245" spans="1:13" ht="31.5" outlineLevel="4">
      <c r="A245" s="37" t="s">
        <v>259</v>
      </c>
      <c r="B245" s="7" t="s">
        <v>384</v>
      </c>
      <c r="C245" s="7" t="s">
        <v>135</v>
      </c>
      <c r="D245" s="7" t="s">
        <v>135</v>
      </c>
      <c r="E245" s="7" t="s">
        <v>143</v>
      </c>
      <c r="F245" s="7" t="s">
        <v>315</v>
      </c>
      <c r="G245" s="8"/>
      <c r="H245" s="9"/>
      <c r="I245" s="10">
        <f>I246</f>
        <v>100</v>
      </c>
      <c r="J245" s="10">
        <f t="shared" si="33"/>
        <v>0</v>
      </c>
      <c r="K245" s="10">
        <f t="shared" si="33"/>
        <v>0</v>
      </c>
      <c r="L245" s="10">
        <f>L246</f>
        <v>100</v>
      </c>
      <c r="M245" s="10">
        <f>M246</f>
        <v>100</v>
      </c>
    </row>
    <row r="246" spans="1:13" ht="31.5" outlineLevel="6">
      <c r="A246" s="37" t="s">
        <v>260</v>
      </c>
      <c r="B246" s="7" t="s">
        <v>384</v>
      </c>
      <c r="C246" s="7" t="s">
        <v>135</v>
      </c>
      <c r="D246" s="7" t="s">
        <v>135</v>
      </c>
      <c r="E246" s="7" t="s">
        <v>143</v>
      </c>
      <c r="F246" s="7" t="s">
        <v>201</v>
      </c>
      <c r="G246" s="8"/>
      <c r="H246" s="9"/>
      <c r="I246" s="10">
        <f>I247</f>
        <v>100</v>
      </c>
      <c r="J246" s="10">
        <f t="shared" si="33"/>
        <v>0</v>
      </c>
      <c r="K246" s="10">
        <f t="shared" si="33"/>
        <v>0</v>
      </c>
      <c r="L246" s="10">
        <f t="shared" si="32"/>
        <v>100</v>
      </c>
      <c r="M246" s="10">
        <f t="shared" si="32"/>
        <v>100</v>
      </c>
    </row>
    <row r="247" spans="1:13" ht="31.5" outlineLevel="6">
      <c r="A247" s="37" t="s">
        <v>261</v>
      </c>
      <c r="B247" s="7" t="s">
        <v>384</v>
      </c>
      <c r="C247" s="7" t="s">
        <v>135</v>
      </c>
      <c r="D247" s="7" t="s">
        <v>135</v>
      </c>
      <c r="E247" s="7" t="s">
        <v>143</v>
      </c>
      <c r="F247" s="7" t="s">
        <v>202</v>
      </c>
      <c r="G247" s="8"/>
      <c r="H247" s="9"/>
      <c r="I247" s="10">
        <v>100</v>
      </c>
      <c r="J247" s="11"/>
      <c r="K247" s="6"/>
      <c r="L247" s="10">
        <v>100</v>
      </c>
      <c r="M247" s="10">
        <v>100</v>
      </c>
    </row>
    <row r="248" spans="1:13" ht="31.5" outlineLevel="3">
      <c r="A248" s="37" t="s">
        <v>411</v>
      </c>
      <c r="B248" s="7" t="s">
        <v>384</v>
      </c>
      <c r="C248" s="7" t="s">
        <v>135</v>
      </c>
      <c r="D248" s="7" t="s">
        <v>135</v>
      </c>
      <c r="E248" s="7" t="s">
        <v>412</v>
      </c>
      <c r="F248" s="7"/>
      <c r="G248" s="8"/>
      <c r="H248" s="9"/>
      <c r="I248" s="10">
        <f>I249</f>
        <v>360.5</v>
      </c>
      <c r="J248" s="11"/>
      <c r="K248" s="6">
        <v>360500</v>
      </c>
      <c r="L248" s="10">
        <f aca="true" t="shared" si="34" ref="L248:M251">L249</f>
        <v>360.5</v>
      </c>
      <c r="M248" s="10">
        <f t="shared" si="34"/>
        <v>360.5</v>
      </c>
    </row>
    <row r="249" spans="1:13" ht="63" outlineLevel="5">
      <c r="A249" s="37" t="s">
        <v>311</v>
      </c>
      <c r="B249" s="7" t="s">
        <v>384</v>
      </c>
      <c r="C249" s="7" t="s">
        <v>135</v>
      </c>
      <c r="D249" s="7" t="s">
        <v>135</v>
      </c>
      <c r="E249" s="7" t="s">
        <v>144</v>
      </c>
      <c r="F249" s="7"/>
      <c r="G249" s="8"/>
      <c r="H249" s="9"/>
      <c r="I249" s="10">
        <f>I250</f>
        <v>360.5</v>
      </c>
      <c r="J249" s="10">
        <f aca="true" t="shared" si="35" ref="J249:K251">J250</f>
        <v>0</v>
      </c>
      <c r="K249" s="10">
        <f t="shared" si="35"/>
        <v>0</v>
      </c>
      <c r="L249" s="10">
        <f t="shared" si="34"/>
        <v>360.5</v>
      </c>
      <c r="M249" s="10">
        <f t="shared" si="34"/>
        <v>360.5</v>
      </c>
    </row>
    <row r="250" spans="1:13" ht="31.5" outlineLevel="5">
      <c r="A250" s="37" t="s">
        <v>259</v>
      </c>
      <c r="B250" s="7" t="s">
        <v>384</v>
      </c>
      <c r="C250" s="7" t="s">
        <v>135</v>
      </c>
      <c r="D250" s="7" t="s">
        <v>135</v>
      </c>
      <c r="E250" s="7" t="s">
        <v>144</v>
      </c>
      <c r="F250" s="7" t="s">
        <v>315</v>
      </c>
      <c r="G250" s="8"/>
      <c r="H250" s="9"/>
      <c r="I250" s="10">
        <f>I251</f>
        <v>360.5</v>
      </c>
      <c r="J250" s="10">
        <f t="shared" si="35"/>
        <v>0</v>
      </c>
      <c r="K250" s="10">
        <f t="shared" si="35"/>
        <v>0</v>
      </c>
      <c r="L250" s="10">
        <f>L251</f>
        <v>360.5</v>
      </c>
      <c r="M250" s="10">
        <f>M251</f>
        <v>360.5</v>
      </c>
    </row>
    <row r="251" spans="1:13" ht="31.5" outlineLevel="6">
      <c r="A251" s="37" t="s">
        <v>260</v>
      </c>
      <c r="B251" s="7" t="s">
        <v>384</v>
      </c>
      <c r="C251" s="7" t="s">
        <v>135</v>
      </c>
      <c r="D251" s="7" t="s">
        <v>135</v>
      </c>
      <c r="E251" s="7" t="s">
        <v>144</v>
      </c>
      <c r="F251" s="7" t="s">
        <v>201</v>
      </c>
      <c r="G251" s="8"/>
      <c r="H251" s="9"/>
      <c r="I251" s="10">
        <f>I252</f>
        <v>360.5</v>
      </c>
      <c r="J251" s="10">
        <f t="shared" si="35"/>
        <v>0</v>
      </c>
      <c r="K251" s="10">
        <f t="shared" si="35"/>
        <v>0</v>
      </c>
      <c r="L251" s="10">
        <f t="shared" si="34"/>
        <v>360.5</v>
      </c>
      <c r="M251" s="10">
        <f t="shared" si="34"/>
        <v>360.5</v>
      </c>
    </row>
    <row r="252" spans="1:13" ht="31.5" outlineLevel="6">
      <c r="A252" s="37" t="s">
        <v>261</v>
      </c>
      <c r="B252" s="7" t="s">
        <v>384</v>
      </c>
      <c r="C252" s="7" t="s">
        <v>135</v>
      </c>
      <c r="D252" s="7" t="s">
        <v>135</v>
      </c>
      <c r="E252" s="7" t="s">
        <v>144</v>
      </c>
      <c r="F252" s="7" t="s">
        <v>202</v>
      </c>
      <c r="G252" s="8"/>
      <c r="H252" s="9"/>
      <c r="I252" s="10">
        <v>360.5</v>
      </c>
      <c r="J252" s="11"/>
      <c r="K252" s="6"/>
      <c r="L252" s="10">
        <v>360.5</v>
      </c>
      <c r="M252" s="10">
        <v>360.5</v>
      </c>
    </row>
    <row r="253" spans="1:13" ht="31.5" outlineLevel="6">
      <c r="A253" s="37" t="s">
        <v>106</v>
      </c>
      <c r="B253" s="7" t="s">
        <v>384</v>
      </c>
      <c r="C253" s="7" t="s">
        <v>135</v>
      </c>
      <c r="D253" s="7" t="s">
        <v>417</v>
      </c>
      <c r="E253" s="7"/>
      <c r="F253" s="7"/>
      <c r="G253" s="8"/>
      <c r="H253" s="9"/>
      <c r="I253" s="10">
        <f>I254</f>
        <v>114.1</v>
      </c>
      <c r="J253" s="11"/>
      <c r="K253" s="6"/>
      <c r="L253" s="10"/>
      <c r="M253" s="10"/>
    </row>
    <row r="254" spans="1:13" ht="31.5" outlineLevel="6">
      <c r="A254" s="37" t="s">
        <v>371</v>
      </c>
      <c r="B254" s="7" t="s">
        <v>384</v>
      </c>
      <c r="C254" s="7" t="s">
        <v>135</v>
      </c>
      <c r="D254" s="7" t="s">
        <v>417</v>
      </c>
      <c r="E254" s="7" t="s">
        <v>412</v>
      </c>
      <c r="F254" s="7"/>
      <c r="G254" s="8"/>
      <c r="H254" s="9"/>
      <c r="I254" s="10">
        <f>I255</f>
        <v>114.1</v>
      </c>
      <c r="J254" s="11"/>
      <c r="K254" s="6"/>
      <c r="L254" s="10"/>
      <c r="M254" s="10"/>
    </row>
    <row r="255" spans="1:13" ht="126" outlineLevel="6">
      <c r="A255" s="37" t="s">
        <v>303</v>
      </c>
      <c r="B255" s="7" t="s">
        <v>384</v>
      </c>
      <c r="C255" s="7" t="s">
        <v>135</v>
      </c>
      <c r="D255" s="7" t="s">
        <v>417</v>
      </c>
      <c r="E255" s="7" t="s">
        <v>414</v>
      </c>
      <c r="F255" s="7"/>
      <c r="G255" s="8"/>
      <c r="H255" s="9"/>
      <c r="I255" s="10">
        <f>I256</f>
        <v>114.1</v>
      </c>
      <c r="J255" s="11"/>
      <c r="K255" s="6"/>
      <c r="L255" s="10"/>
      <c r="M255" s="10"/>
    </row>
    <row r="256" spans="1:13" ht="78.75" outlineLevel="6">
      <c r="A256" s="37" t="s">
        <v>335</v>
      </c>
      <c r="B256" s="7" t="s">
        <v>384</v>
      </c>
      <c r="C256" s="7" t="s">
        <v>135</v>
      </c>
      <c r="D256" s="7" t="s">
        <v>417</v>
      </c>
      <c r="E256" s="7" t="s">
        <v>414</v>
      </c>
      <c r="F256" s="7" t="s">
        <v>353</v>
      </c>
      <c r="G256" s="8"/>
      <c r="H256" s="9"/>
      <c r="I256" s="10">
        <f>I257</f>
        <v>114.1</v>
      </c>
      <c r="J256" s="11"/>
      <c r="K256" s="6"/>
      <c r="L256" s="10"/>
      <c r="M256" s="10"/>
    </row>
    <row r="257" spans="1:13" ht="31.5" outlineLevel="6">
      <c r="A257" s="37" t="s">
        <v>346</v>
      </c>
      <c r="B257" s="7" t="s">
        <v>384</v>
      </c>
      <c r="C257" s="7" t="s">
        <v>135</v>
      </c>
      <c r="D257" s="7" t="s">
        <v>417</v>
      </c>
      <c r="E257" s="7" t="s">
        <v>414</v>
      </c>
      <c r="F257" s="7" t="s">
        <v>347</v>
      </c>
      <c r="G257" s="8"/>
      <c r="H257" s="9"/>
      <c r="I257" s="10">
        <f>I258</f>
        <v>114.1</v>
      </c>
      <c r="J257" s="11"/>
      <c r="K257" s="6"/>
      <c r="L257" s="10"/>
      <c r="M257" s="10"/>
    </row>
    <row r="258" spans="1:13" ht="31.5" outlineLevel="6">
      <c r="A258" s="37" t="s">
        <v>351</v>
      </c>
      <c r="B258" s="7" t="s">
        <v>384</v>
      </c>
      <c r="C258" s="7" t="s">
        <v>135</v>
      </c>
      <c r="D258" s="7" t="s">
        <v>417</v>
      </c>
      <c r="E258" s="7" t="s">
        <v>414</v>
      </c>
      <c r="F258" s="7" t="s">
        <v>352</v>
      </c>
      <c r="G258" s="8"/>
      <c r="H258" s="9"/>
      <c r="I258" s="10">
        <v>114.1</v>
      </c>
      <c r="J258" s="11"/>
      <c r="K258" s="6"/>
      <c r="L258" s="10"/>
      <c r="M258" s="10"/>
    </row>
    <row r="259" spans="1:13" ht="31.5" outlineLevel="1">
      <c r="A259" s="37" t="s">
        <v>17</v>
      </c>
      <c r="B259" s="1" t="s">
        <v>384</v>
      </c>
      <c r="C259" s="1" t="s">
        <v>423</v>
      </c>
      <c r="D259" s="1"/>
      <c r="E259" s="1"/>
      <c r="F259" s="1"/>
      <c r="G259" s="2"/>
      <c r="H259" s="3">
        <f>H260+H288</f>
        <v>593.315</v>
      </c>
      <c r="I259" s="4">
        <f>I260+I288</f>
        <v>24711.100000000002</v>
      </c>
      <c r="J259" s="5"/>
      <c r="K259" s="6">
        <v>23648589</v>
      </c>
      <c r="L259" s="4">
        <f>L260+L288</f>
        <v>22442.800000000003</v>
      </c>
      <c r="M259" s="4">
        <f>M260+M288</f>
        <v>22442.800000000003</v>
      </c>
    </row>
    <row r="260" spans="1:13" ht="15.75" outlineLevel="2">
      <c r="A260" s="37" t="s">
        <v>18</v>
      </c>
      <c r="B260" s="1" t="s">
        <v>384</v>
      </c>
      <c r="C260" s="1" t="s">
        <v>423</v>
      </c>
      <c r="D260" s="1" t="s">
        <v>387</v>
      </c>
      <c r="E260" s="1"/>
      <c r="F260" s="1"/>
      <c r="G260" s="2"/>
      <c r="H260" s="3">
        <f>H261+H276+H282</f>
        <v>0</v>
      </c>
      <c r="I260" s="4">
        <f>I261+I276+I282</f>
        <v>18584.600000000002</v>
      </c>
      <c r="J260" s="5"/>
      <c r="K260" s="6">
        <v>18844166</v>
      </c>
      <c r="L260" s="4">
        <f>L261+L276+L282</f>
        <v>18584.600000000002</v>
      </c>
      <c r="M260" s="4">
        <f>M261+M276+M282</f>
        <v>18584.600000000002</v>
      </c>
    </row>
    <row r="261" spans="1:13" ht="31.5" outlineLevel="3">
      <c r="A261" s="37" t="s">
        <v>19</v>
      </c>
      <c r="B261" s="7" t="s">
        <v>384</v>
      </c>
      <c r="C261" s="7" t="s">
        <v>423</v>
      </c>
      <c r="D261" s="7" t="s">
        <v>387</v>
      </c>
      <c r="E261" s="7" t="s">
        <v>145</v>
      </c>
      <c r="F261" s="7"/>
      <c r="G261" s="8"/>
      <c r="H261" s="9">
        <f>H262</f>
        <v>0</v>
      </c>
      <c r="I261" s="10">
        <f>I262</f>
        <v>10793.9</v>
      </c>
      <c r="J261" s="11"/>
      <c r="K261" s="6">
        <v>11054332</v>
      </c>
      <c r="L261" s="10">
        <f>L262</f>
        <v>10793.9</v>
      </c>
      <c r="M261" s="10">
        <f>M262</f>
        <v>10793.9</v>
      </c>
    </row>
    <row r="262" spans="1:13" ht="31.5" outlineLevel="4">
      <c r="A262" s="37" t="s">
        <v>359</v>
      </c>
      <c r="B262" s="7" t="s">
        <v>384</v>
      </c>
      <c r="C262" s="7" t="s">
        <v>423</v>
      </c>
      <c r="D262" s="7" t="s">
        <v>387</v>
      </c>
      <c r="E262" s="7" t="s">
        <v>146</v>
      </c>
      <c r="F262" s="7"/>
      <c r="G262" s="8"/>
      <c r="H262" s="9">
        <f>H263+H267+H271</f>
        <v>0</v>
      </c>
      <c r="I262" s="10">
        <f>I263+I267+I271</f>
        <v>10793.9</v>
      </c>
      <c r="J262" s="11"/>
      <c r="K262" s="6">
        <v>11054332</v>
      </c>
      <c r="L262" s="10">
        <f>L263+L267+L271</f>
        <v>10793.9</v>
      </c>
      <c r="M262" s="10">
        <f>M263+M267+M271</f>
        <v>10793.9</v>
      </c>
    </row>
    <row r="263" spans="1:13" ht="63" outlineLevel="5">
      <c r="A263" s="37" t="s">
        <v>20</v>
      </c>
      <c r="B263" s="7" t="s">
        <v>384</v>
      </c>
      <c r="C263" s="7" t="s">
        <v>423</v>
      </c>
      <c r="D263" s="7" t="s">
        <v>387</v>
      </c>
      <c r="E263" s="7" t="s">
        <v>147</v>
      </c>
      <c r="F263" s="7"/>
      <c r="G263" s="8"/>
      <c r="H263" s="9">
        <f>H264</f>
        <v>0</v>
      </c>
      <c r="I263" s="10">
        <f>I264</f>
        <v>5321.5</v>
      </c>
      <c r="J263" s="11"/>
      <c r="K263" s="6">
        <v>5172148</v>
      </c>
      <c r="L263" s="10">
        <f aca="true" t="shared" si="36" ref="L263:M265">L264</f>
        <v>5321.5</v>
      </c>
      <c r="M263" s="10">
        <f t="shared" si="36"/>
        <v>5321.5</v>
      </c>
    </row>
    <row r="264" spans="1:13" ht="63" outlineLevel="6">
      <c r="A264" s="37" t="s">
        <v>451</v>
      </c>
      <c r="B264" s="7" t="s">
        <v>384</v>
      </c>
      <c r="C264" s="7" t="s">
        <v>423</v>
      </c>
      <c r="D264" s="7" t="s">
        <v>387</v>
      </c>
      <c r="E264" s="7" t="s">
        <v>147</v>
      </c>
      <c r="F264" s="7" t="s">
        <v>353</v>
      </c>
      <c r="G264" s="8"/>
      <c r="H264" s="9">
        <v>0</v>
      </c>
      <c r="I264" s="10">
        <f aca="true" t="shared" si="37" ref="I264:K265">I265</f>
        <v>5321.5</v>
      </c>
      <c r="J264" s="10">
        <f t="shared" si="37"/>
        <v>0</v>
      </c>
      <c r="K264" s="10">
        <f t="shared" si="37"/>
        <v>0</v>
      </c>
      <c r="L264" s="10">
        <f t="shared" si="36"/>
        <v>5321.5</v>
      </c>
      <c r="M264" s="10">
        <f t="shared" si="36"/>
        <v>5321.5</v>
      </c>
    </row>
    <row r="265" spans="1:13" ht="31.5" outlineLevel="6">
      <c r="A265" s="37" t="s">
        <v>346</v>
      </c>
      <c r="B265" s="7" t="s">
        <v>384</v>
      </c>
      <c r="C265" s="7" t="s">
        <v>423</v>
      </c>
      <c r="D265" s="7" t="s">
        <v>387</v>
      </c>
      <c r="E265" s="7" t="s">
        <v>147</v>
      </c>
      <c r="F265" s="7" t="s">
        <v>347</v>
      </c>
      <c r="G265" s="8"/>
      <c r="H265" s="9"/>
      <c r="I265" s="10">
        <f t="shared" si="37"/>
        <v>5321.5</v>
      </c>
      <c r="J265" s="10">
        <f t="shared" si="37"/>
        <v>0</v>
      </c>
      <c r="K265" s="10">
        <f t="shared" si="37"/>
        <v>0</v>
      </c>
      <c r="L265" s="10">
        <f t="shared" si="36"/>
        <v>5321.5</v>
      </c>
      <c r="M265" s="10">
        <f t="shared" si="36"/>
        <v>5321.5</v>
      </c>
    </row>
    <row r="266" spans="1:13" ht="94.5" outlineLevel="6">
      <c r="A266" s="37" t="s">
        <v>452</v>
      </c>
      <c r="B266" s="7" t="s">
        <v>384</v>
      </c>
      <c r="C266" s="7" t="s">
        <v>423</v>
      </c>
      <c r="D266" s="7" t="s">
        <v>387</v>
      </c>
      <c r="E266" s="7" t="s">
        <v>147</v>
      </c>
      <c r="F266" s="7" t="s">
        <v>302</v>
      </c>
      <c r="G266" s="8"/>
      <c r="H266" s="9"/>
      <c r="I266" s="10">
        <v>5321.5</v>
      </c>
      <c r="J266" s="11"/>
      <c r="K266" s="6"/>
      <c r="L266" s="10">
        <v>5321.5</v>
      </c>
      <c r="M266" s="10">
        <v>5321.5</v>
      </c>
    </row>
    <row r="267" spans="1:13" ht="63" outlineLevel="5">
      <c r="A267" s="37" t="s">
        <v>21</v>
      </c>
      <c r="B267" s="7" t="s">
        <v>384</v>
      </c>
      <c r="C267" s="7" t="s">
        <v>423</v>
      </c>
      <c r="D267" s="7" t="s">
        <v>387</v>
      </c>
      <c r="E267" s="7" t="s">
        <v>148</v>
      </c>
      <c r="F267" s="7"/>
      <c r="G267" s="8"/>
      <c r="H267" s="9"/>
      <c r="I267" s="10">
        <f>I268</f>
        <v>4672.4</v>
      </c>
      <c r="J267" s="10" t="e">
        <f aca="true" t="shared" si="38" ref="J267:M268">J268</f>
        <v>#REF!</v>
      </c>
      <c r="K267" s="10" t="e">
        <f t="shared" si="38"/>
        <v>#REF!</v>
      </c>
      <c r="L267" s="10">
        <f t="shared" si="38"/>
        <v>4672.4</v>
      </c>
      <c r="M267" s="10">
        <f t="shared" si="38"/>
        <v>4672.4</v>
      </c>
    </row>
    <row r="268" spans="1:13" ht="63" outlineLevel="5">
      <c r="A268" s="37" t="s">
        <v>451</v>
      </c>
      <c r="B268" s="7" t="s">
        <v>384</v>
      </c>
      <c r="C268" s="7" t="s">
        <v>423</v>
      </c>
      <c r="D268" s="7" t="s">
        <v>387</v>
      </c>
      <c r="E268" s="7" t="s">
        <v>148</v>
      </c>
      <c r="F268" s="7" t="s">
        <v>353</v>
      </c>
      <c r="G268" s="8"/>
      <c r="H268" s="9"/>
      <c r="I268" s="10">
        <f>I269</f>
        <v>4672.4</v>
      </c>
      <c r="J268" s="10" t="e">
        <f t="shared" si="38"/>
        <v>#REF!</v>
      </c>
      <c r="K268" s="10" t="e">
        <f t="shared" si="38"/>
        <v>#REF!</v>
      </c>
      <c r="L268" s="10">
        <f t="shared" si="38"/>
        <v>4672.4</v>
      </c>
      <c r="M268" s="10">
        <f t="shared" si="38"/>
        <v>4672.4</v>
      </c>
    </row>
    <row r="269" spans="1:13" ht="31.5" outlineLevel="5">
      <c r="A269" s="37" t="s">
        <v>346</v>
      </c>
      <c r="B269" s="7" t="s">
        <v>384</v>
      </c>
      <c r="C269" s="7" t="s">
        <v>423</v>
      </c>
      <c r="D269" s="7" t="s">
        <v>387</v>
      </c>
      <c r="E269" s="7" t="s">
        <v>148</v>
      </c>
      <c r="F269" s="7" t="s">
        <v>347</v>
      </c>
      <c r="G269" s="8"/>
      <c r="H269" s="9"/>
      <c r="I269" s="10">
        <f>I270</f>
        <v>4672.4</v>
      </c>
      <c r="J269" s="10" t="e">
        <f>J270</f>
        <v>#REF!</v>
      </c>
      <c r="K269" s="10" t="e">
        <f>K270</f>
        <v>#REF!</v>
      </c>
      <c r="L269" s="10">
        <f>L270</f>
        <v>4672.4</v>
      </c>
      <c r="M269" s="10">
        <f>M270</f>
        <v>4672.4</v>
      </c>
    </row>
    <row r="270" spans="1:13" ht="94.5" outlineLevel="6">
      <c r="A270" s="37" t="s">
        <v>452</v>
      </c>
      <c r="B270" s="7" t="s">
        <v>384</v>
      </c>
      <c r="C270" s="7" t="s">
        <v>423</v>
      </c>
      <c r="D270" s="7" t="s">
        <v>387</v>
      </c>
      <c r="E270" s="7" t="s">
        <v>148</v>
      </c>
      <c r="F270" s="7" t="s">
        <v>302</v>
      </c>
      <c r="G270" s="8"/>
      <c r="H270" s="9"/>
      <c r="I270" s="10">
        <v>4672.4</v>
      </c>
      <c r="J270" s="10" t="e">
        <f>#REF!</f>
        <v>#REF!</v>
      </c>
      <c r="K270" s="10" t="e">
        <f>#REF!</f>
        <v>#REF!</v>
      </c>
      <c r="L270" s="10">
        <v>4672.4</v>
      </c>
      <c r="M270" s="10">
        <v>4672.4</v>
      </c>
    </row>
    <row r="271" spans="1:13" ht="78.75" outlineLevel="5">
      <c r="A271" s="37" t="s">
        <v>149</v>
      </c>
      <c r="B271" s="7" t="s">
        <v>384</v>
      </c>
      <c r="C271" s="7" t="s">
        <v>423</v>
      </c>
      <c r="D271" s="7" t="s">
        <v>387</v>
      </c>
      <c r="E271" s="7" t="s">
        <v>150</v>
      </c>
      <c r="F271" s="7"/>
      <c r="G271" s="8"/>
      <c r="H271" s="9"/>
      <c r="I271" s="10">
        <f>I272</f>
        <v>800</v>
      </c>
      <c r="J271" s="11"/>
      <c r="K271" s="6">
        <v>1209756</v>
      </c>
      <c r="L271" s="10">
        <f aca="true" t="shared" si="39" ref="L271:M273">L272</f>
        <v>800</v>
      </c>
      <c r="M271" s="10">
        <f t="shared" si="39"/>
        <v>800</v>
      </c>
    </row>
    <row r="272" spans="1:13" ht="63" outlineLevel="6">
      <c r="A272" s="37" t="s">
        <v>451</v>
      </c>
      <c r="B272" s="7" t="s">
        <v>384</v>
      </c>
      <c r="C272" s="7" t="s">
        <v>423</v>
      </c>
      <c r="D272" s="7" t="s">
        <v>387</v>
      </c>
      <c r="E272" s="7" t="s">
        <v>150</v>
      </c>
      <c r="F272" s="7" t="s">
        <v>353</v>
      </c>
      <c r="G272" s="8"/>
      <c r="H272" s="9"/>
      <c r="I272" s="10">
        <f>I273</f>
        <v>800</v>
      </c>
      <c r="J272" s="10">
        <f>J273</f>
        <v>0</v>
      </c>
      <c r="K272" s="10">
        <f>K273</f>
        <v>0</v>
      </c>
      <c r="L272" s="10">
        <f t="shared" si="39"/>
        <v>800</v>
      </c>
      <c r="M272" s="10">
        <f t="shared" si="39"/>
        <v>800</v>
      </c>
    </row>
    <row r="273" spans="1:13" ht="31.5" outlineLevel="6">
      <c r="A273" s="37" t="s">
        <v>346</v>
      </c>
      <c r="B273" s="7" t="s">
        <v>384</v>
      </c>
      <c r="C273" s="7" t="s">
        <v>423</v>
      </c>
      <c r="D273" s="7" t="s">
        <v>387</v>
      </c>
      <c r="E273" s="7" t="s">
        <v>150</v>
      </c>
      <c r="F273" s="7" t="s">
        <v>347</v>
      </c>
      <c r="G273" s="8"/>
      <c r="H273" s="9"/>
      <c r="I273" s="10">
        <f>I274</f>
        <v>800</v>
      </c>
      <c r="J273" s="10">
        <f>J274</f>
        <v>0</v>
      </c>
      <c r="K273" s="10">
        <f>K274</f>
        <v>0</v>
      </c>
      <c r="L273" s="10">
        <f t="shared" si="39"/>
        <v>800</v>
      </c>
      <c r="M273" s="10">
        <f t="shared" si="39"/>
        <v>800</v>
      </c>
    </row>
    <row r="274" spans="1:13" ht="94.5" outlineLevel="6">
      <c r="A274" s="37" t="s">
        <v>452</v>
      </c>
      <c r="B274" s="7" t="s">
        <v>384</v>
      </c>
      <c r="C274" s="7" t="s">
        <v>423</v>
      </c>
      <c r="D274" s="7" t="s">
        <v>387</v>
      </c>
      <c r="E274" s="7" t="s">
        <v>150</v>
      </c>
      <c r="F274" s="7" t="s">
        <v>302</v>
      </c>
      <c r="G274" s="8"/>
      <c r="H274" s="9"/>
      <c r="I274" s="10">
        <v>800</v>
      </c>
      <c r="J274" s="11"/>
      <c r="K274" s="6"/>
      <c r="L274" s="10">
        <v>800</v>
      </c>
      <c r="M274" s="10">
        <v>800</v>
      </c>
    </row>
    <row r="275" spans="1:13" ht="31.5" hidden="1" outlineLevel="6">
      <c r="A275" s="37" t="s">
        <v>351</v>
      </c>
      <c r="B275" s="7" t="s">
        <v>384</v>
      </c>
      <c r="C275" s="7" t="s">
        <v>423</v>
      </c>
      <c r="D275" s="7" t="s">
        <v>387</v>
      </c>
      <c r="E275" s="7" t="s">
        <v>150</v>
      </c>
      <c r="F275" s="7" t="s">
        <v>352</v>
      </c>
      <c r="G275" s="8"/>
      <c r="H275" s="9"/>
      <c r="I275" s="10"/>
      <c r="J275" s="11"/>
      <c r="K275" s="6"/>
      <c r="L275" s="10"/>
      <c r="M275" s="10"/>
    </row>
    <row r="276" spans="1:13" ht="15.75" outlineLevel="3" collapsed="1">
      <c r="A276" s="37" t="s">
        <v>22</v>
      </c>
      <c r="B276" s="7" t="s">
        <v>384</v>
      </c>
      <c r="C276" s="7" t="s">
        <v>423</v>
      </c>
      <c r="D276" s="7" t="s">
        <v>387</v>
      </c>
      <c r="E276" s="7" t="s">
        <v>151</v>
      </c>
      <c r="F276" s="7"/>
      <c r="G276" s="8"/>
      <c r="H276" s="9"/>
      <c r="I276" s="10">
        <f>I277</f>
        <v>7774.8</v>
      </c>
      <c r="J276" s="11"/>
      <c r="K276" s="6">
        <v>7774834</v>
      </c>
      <c r="L276" s="10">
        <f aca="true" t="shared" si="40" ref="L276:M278">L277</f>
        <v>7774.8</v>
      </c>
      <c r="M276" s="10">
        <f t="shared" si="40"/>
        <v>7774.8</v>
      </c>
    </row>
    <row r="277" spans="1:13" ht="31.5" outlineLevel="4">
      <c r="A277" s="37" t="s">
        <v>359</v>
      </c>
      <c r="B277" s="7" t="s">
        <v>384</v>
      </c>
      <c r="C277" s="7" t="s">
        <v>423</v>
      </c>
      <c r="D277" s="7" t="s">
        <v>387</v>
      </c>
      <c r="E277" s="7" t="s">
        <v>152</v>
      </c>
      <c r="F277" s="7"/>
      <c r="G277" s="8"/>
      <c r="H277" s="9"/>
      <c r="I277" s="10">
        <f>I278</f>
        <v>7774.8</v>
      </c>
      <c r="J277" s="11"/>
      <c r="K277" s="6">
        <v>7774834</v>
      </c>
      <c r="L277" s="10">
        <f t="shared" si="40"/>
        <v>7774.8</v>
      </c>
      <c r="M277" s="10">
        <f t="shared" si="40"/>
        <v>7774.8</v>
      </c>
    </row>
    <row r="278" spans="1:13" ht="63" outlineLevel="6">
      <c r="A278" s="37" t="s">
        <v>451</v>
      </c>
      <c r="B278" s="7" t="s">
        <v>384</v>
      </c>
      <c r="C278" s="7" t="s">
        <v>423</v>
      </c>
      <c r="D278" s="7" t="s">
        <v>387</v>
      </c>
      <c r="E278" s="7" t="s">
        <v>152</v>
      </c>
      <c r="F278" s="7" t="s">
        <v>353</v>
      </c>
      <c r="G278" s="8"/>
      <c r="H278" s="9"/>
      <c r="I278" s="10">
        <f>I279</f>
        <v>7774.8</v>
      </c>
      <c r="J278" s="10">
        <f>J279</f>
        <v>0</v>
      </c>
      <c r="K278" s="10">
        <f>K279</f>
        <v>0</v>
      </c>
      <c r="L278" s="10">
        <f t="shared" si="40"/>
        <v>7774.8</v>
      </c>
      <c r="M278" s="10">
        <f t="shared" si="40"/>
        <v>7774.8</v>
      </c>
    </row>
    <row r="279" spans="1:13" ht="31.5" outlineLevel="6">
      <c r="A279" s="37" t="s">
        <v>346</v>
      </c>
      <c r="B279" s="7" t="s">
        <v>384</v>
      </c>
      <c r="C279" s="7" t="s">
        <v>423</v>
      </c>
      <c r="D279" s="7" t="s">
        <v>387</v>
      </c>
      <c r="E279" s="7" t="s">
        <v>152</v>
      </c>
      <c r="F279" s="7" t="s">
        <v>347</v>
      </c>
      <c r="G279" s="8"/>
      <c r="H279" s="9"/>
      <c r="I279" s="10">
        <f>I280</f>
        <v>7774.8</v>
      </c>
      <c r="J279" s="10">
        <f>J280</f>
        <v>0</v>
      </c>
      <c r="K279" s="10">
        <f>K280</f>
        <v>0</v>
      </c>
      <c r="L279" s="10">
        <f>L280</f>
        <v>7774.8</v>
      </c>
      <c r="M279" s="10">
        <f>M280</f>
        <v>7774.8</v>
      </c>
    </row>
    <row r="280" spans="1:13" ht="94.5" outlineLevel="6">
      <c r="A280" s="37" t="s">
        <v>452</v>
      </c>
      <c r="B280" s="7" t="s">
        <v>384</v>
      </c>
      <c r="C280" s="7" t="s">
        <v>423</v>
      </c>
      <c r="D280" s="7" t="s">
        <v>387</v>
      </c>
      <c r="E280" s="7" t="s">
        <v>152</v>
      </c>
      <c r="F280" s="7" t="s">
        <v>302</v>
      </c>
      <c r="G280" s="8"/>
      <c r="H280" s="9"/>
      <c r="I280" s="10">
        <v>7774.8</v>
      </c>
      <c r="J280" s="11"/>
      <c r="K280" s="6"/>
      <c r="L280" s="10">
        <v>7774.8</v>
      </c>
      <c r="M280" s="10">
        <v>7774.8</v>
      </c>
    </row>
    <row r="281" spans="1:13" ht="31.5" hidden="1" outlineLevel="6">
      <c r="A281" s="37" t="s">
        <v>351</v>
      </c>
      <c r="B281" s="7"/>
      <c r="C281" s="7"/>
      <c r="D281" s="7"/>
      <c r="E281" s="7"/>
      <c r="F281" s="7" t="s">
        <v>352</v>
      </c>
      <c r="G281" s="8"/>
      <c r="H281" s="9"/>
      <c r="I281" s="10"/>
      <c r="J281" s="11"/>
      <c r="K281" s="6"/>
      <c r="L281" s="10"/>
      <c r="M281" s="10"/>
    </row>
    <row r="282" spans="1:13" ht="94.5" outlineLevel="3" collapsed="1">
      <c r="A282" s="37" t="s">
        <v>471</v>
      </c>
      <c r="B282" s="7" t="s">
        <v>384</v>
      </c>
      <c r="C282" s="7" t="s">
        <v>423</v>
      </c>
      <c r="D282" s="7" t="s">
        <v>387</v>
      </c>
      <c r="E282" s="7" t="s">
        <v>408</v>
      </c>
      <c r="F282" s="7"/>
      <c r="G282" s="8"/>
      <c r="H282" s="9"/>
      <c r="I282" s="10">
        <f>I283</f>
        <v>15.9</v>
      </c>
      <c r="J282" s="11"/>
      <c r="K282" s="6">
        <v>15000</v>
      </c>
      <c r="L282" s="10">
        <f>L283</f>
        <v>15.9</v>
      </c>
      <c r="M282" s="10">
        <f>M283</f>
        <v>15.9</v>
      </c>
    </row>
    <row r="283" spans="1:13" ht="78.75" outlineLevel="4">
      <c r="A283" s="37" t="s">
        <v>472</v>
      </c>
      <c r="B283" s="7" t="s">
        <v>384</v>
      </c>
      <c r="C283" s="7" t="s">
        <v>423</v>
      </c>
      <c r="D283" s="7" t="s">
        <v>387</v>
      </c>
      <c r="E283" s="7" t="s">
        <v>409</v>
      </c>
      <c r="F283" s="7"/>
      <c r="G283" s="8"/>
      <c r="H283" s="9"/>
      <c r="I283" s="10">
        <f>I284</f>
        <v>15.9</v>
      </c>
      <c r="J283" s="11"/>
      <c r="K283" s="6">
        <v>15000</v>
      </c>
      <c r="L283" s="10">
        <f>L284</f>
        <v>15.9</v>
      </c>
      <c r="M283" s="10">
        <f>M284</f>
        <v>15.9</v>
      </c>
    </row>
    <row r="284" spans="1:13" ht="126" outlineLevel="5">
      <c r="A284" s="37" t="s">
        <v>360</v>
      </c>
      <c r="B284" s="7" t="s">
        <v>384</v>
      </c>
      <c r="C284" s="7" t="s">
        <v>423</v>
      </c>
      <c r="D284" s="7" t="s">
        <v>387</v>
      </c>
      <c r="E284" s="7" t="s">
        <v>153</v>
      </c>
      <c r="F284" s="7"/>
      <c r="G284" s="8"/>
      <c r="H284" s="9"/>
      <c r="I284" s="10">
        <f>I287</f>
        <v>15.9</v>
      </c>
      <c r="J284" s="11"/>
      <c r="K284" s="6">
        <v>15000</v>
      </c>
      <c r="L284" s="10">
        <f>L287</f>
        <v>15.9</v>
      </c>
      <c r="M284" s="10">
        <f>M287</f>
        <v>15.9</v>
      </c>
    </row>
    <row r="285" spans="1:13" ht="31.5" outlineLevel="5">
      <c r="A285" s="37" t="s">
        <v>389</v>
      </c>
      <c r="B285" s="7" t="s">
        <v>384</v>
      </c>
      <c r="C285" s="7" t="s">
        <v>423</v>
      </c>
      <c r="D285" s="7" t="s">
        <v>387</v>
      </c>
      <c r="E285" s="7" t="s">
        <v>153</v>
      </c>
      <c r="F285" s="7" t="s">
        <v>375</v>
      </c>
      <c r="G285" s="8"/>
      <c r="H285" s="9"/>
      <c r="I285" s="10">
        <f aca="true" t="shared" si="41" ref="I285:M286">I286</f>
        <v>15.9</v>
      </c>
      <c r="J285" s="10">
        <f t="shared" si="41"/>
        <v>0</v>
      </c>
      <c r="K285" s="10">
        <f t="shared" si="41"/>
        <v>0</v>
      </c>
      <c r="L285" s="10">
        <f t="shared" si="41"/>
        <v>15.9</v>
      </c>
      <c r="M285" s="10">
        <f t="shared" si="41"/>
        <v>15.9</v>
      </c>
    </row>
    <row r="286" spans="1:13" ht="63" outlineLevel="5">
      <c r="A286" s="37" t="s">
        <v>348</v>
      </c>
      <c r="B286" s="7" t="s">
        <v>384</v>
      </c>
      <c r="C286" s="7" t="s">
        <v>423</v>
      </c>
      <c r="D286" s="7" t="s">
        <v>387</v>
      </c>
      <c r="E286" s="7" t="s">
        <v>153</v>
      </c>
      <c r="F286" s="7" t="s">
        <v>345</v>
      </c>
      <c r="G286" s="8"/>
      <c r="H286" s="9"/>
      <c r="I286" s="10">
        <f t="shared" si="41"/>
        <v>15.9</v>
      </c>
      <c r="J286" s="10">
        <f t="shared" si="41"/>
        <v>0</v>
      </c>
      <c r="K286" s="10">
        <f t="shared" si="41"/>
        <v>0</v>
      </c>
      <c r="L286" s="10">
        <f t="shared" si="41"/>
        <v>15.9</v>
      </c>
      <c r="M286" s="10">
        <f t="shared" si="41"/>
        <v>15.9</v>
      </c>
    </row>
    <row r="287" spans="1:13" ht="63" outlineLevel="6">
      <c r="A287" s="37" t="s">
        <v>376</v>
      </c>
      <c r="B287" s="7" t="s">
        <v>384</v>
      </c>
      <c r="C287" s="7" t="s">
        <v>423</v>
      </c>
      <c r="D287" s="7" t="s">
        <v>387</v>
      </c>
      <c r="E287" s="7" t="s">
        <v>153</v>
      </c>
      <c r="F287" s="7" t="s">
        <v>365</v>
      </c>
      <c r="G287" s="8"/>
      <c r="H287" s="9"/>
      <c r="I287" s="10">
        <v>15.9</v>
      </c>
      <c r="J287" s="11"/>
      <c r="K287" s="6"/>
      <c r="L287" s="10">
        <v>15.9</v>
      </c>
      <c r="M287" s="10">
        <v>15.9</v>
      </c>
    </row>
    <row r="288" spans="1:13" ht="31.5" outlineLevel="2">
      <c r="A288" s="37" t="s">
        <v>357</v>
      </c>
      <c r="B288" s="1" t="s">
        <v>384</v>
      </c>
      <c r="C288" s="1" t="s">
        <v>423</v>
      </c>
      <c r="D288" s="1" t="s">
        <v>396</v>
      </c>
      <c r="E288" s="1"/>
      <c r="F288" s="1"/>
      <c r="G288" s="2"/>
      <c r="H288" s="3">
        <f>H289+H295+H306</f>
        <v>593.315</v>
      </c>
      <c r="I288" s="4">
        <f>I289+I295+I306</f>
        <v>6126.5</v>
      </c>
      <c r="J288" s="5"/>
      <c r="K288" s="6">
        <v>4804423</v>
      </c>
      <c r="L288" s="4">
        <f>L289+L295+L306</f>
        <v>3858.2</v>
      </c>
      <c r="M288" s="4">
        <f>M289+M295+M306</f>
        <v>3858.2</v>
      </c>
    </row>
    <row r="289" spans="1:13" ht="126" outlineLevel="3">
      <c r="A289" s="37" t="s">
        <v>358</v>
      </c>
      <c r="B289" s="7" t="s">
        <v>384</v>
      </c>
      <c r="C289" s="7" t="s">
        <v>423</v>
      </c>
      <c r="D289" s="7" t="s">
        <v>396</v>
      </c>
      <c r="E289" s="7" t="s">
        <v>154</v>
      </c>
      <c r="F289" s="7"/>
      <c r="G289" s="8"/>
      <c r="H289" s="9"/>
      <c r="I289" s="10">
        <f>I290</f>
        <v>1858.2</v>
      </c>
      <c r="J289" s="11"/>
      <c r="K289" s="6">
        <v>1907000</v>
      </c>
      <c r="L289" s="10">
        <f aca="true" t="shared" si="42" ref="L289:M291">L290</f>
        <v>1858.2</v>
      </c>
      <c r="M289" s="10">
        <f t="shared" si="42"/>
        <v>1858.2</v>
      </c>
    </row>
    <row r="290" spans="1:13" ht="31.5" outlineLevel="4">
      <c r="A290" s="37" t="s">
        <v>359</v>
      </c>
      <c r="B290" s="7" t="s">
        <v>384</v>
      </c>
      <c r="C290" s="7" t="s">
        <v>423</v>
      </c>
      <c r="D290" s="7" t="s">
        <v>396</v>
      </c>
      <c r="E290" s="7" t="s">
        <v>155</v>
      </c>
      <c r="F290" s="7"/>
      <c r="G290" s="8"/>
      <c r="H290" s="9"/>
      <c r="I290" s="10">
        <f>I291</f>
        <v>1858.2</v>
      </c>
      <c r="J290" s="11"/>
      <c r="K290" s="6">
        <v>1907000</v>
      </c>
      <c r="L290" s="10">
        <f t="shared" si="42"/>
        <v>1858.2</v>
      </c>
      <c r="M290" s="10">
        <f t="shared" si="42"/>
        <v>1858.2</v>
      </c>
    </row>
    <row r="291" spans="1:13" ht="63" outlineLevel="6">
      <c r="A291" s="37" t="s">
        <v>451</v>
      </c>
      <c r="B291" s="7" t="s">
        <v>384</v>
      </c>
      <c r="C291" s="7" t="s">
        <v>423</v>
      </c>
      <c r="D291" s="7" t="s">
        <v>396</v>
      </c>
      <c r="E291" s="7" t="s">
        <v>155</v>
      </c>
      <c r="F291" s="7" t="s">
        <v>353</v>
      </c>
      <c r="G291" s="8"/>
      <c r="H291" s="9"/>
      <c r="I291" s="10">
        <f>I292</f>
        <v>1858.2</v>
      </c>
      <c r="J291" s="10">
        <f>J292</f>
        <v>0</v>
      </c>
      <c r="K291" s="10">
        <f>K292</f>
        <v>0</v>
      </c>
      <c r="L291" s="10">
        <f t="shared" si="42"/>
        <v>1858.2</v>
      </c>
      <c r="M291" s="10">
        <f t="shared" si="42"/>
        <v>1858.2</v>
      </c>
    </row>
    <row r="292" spans="1:13" ht="31.5" outlineLevel="6">
      <c r="A292" s="37" t="s">
        <v>346</v>
      </c>
      <c r="B292" s="7" t="s">
        <v>384</v>
      </c>
      <c r="C292" s="7" t="s">
        <v>423</v>
      </c>
      <c r="D292" s="7" t="s">
        <v>396</v>
      </c>
      <c r="E292" s="7" t="s">
        <v>155</v>
      </c>
      <c r="F292" s="7" t="s">
        <v>347</v>
      </c>
      <c r="G292" s="8"/>
      <c r="H292" s="9"/>
      <c r="I292" s="10">
        <f>I293</f>
        <v>1858.2</v>
      </c>
      <c r="J292" s="10">
        <f>J293</f>
        <v>0</v>
      </c>
      <c r="K292" s="10">
        <f>K293</f>
        <v>0</v>
      </c>
      <c r="L292" s="10">
        <f>L293</f>
        <v>1858.2</v>
      </c>
      <c r="M292" s="10">
        <f>M293</f>
        <v>1858.2</v>
      </c>
    </row>
    <row r="293" spans="1:13" ht="94.5" outlineLevel="6">
      <c r="A293" s="37" t="s">
        <v>452</v>
      </c>
      <c r="B293" s="7" t="s">
        <v>384</v>
      </c>
      <c r="C293" s="7" t="s">
        <v>423</v>
      </c>
      <c r="D293" s="7" t="s">
        <v>396</v>
      </c>
      <c r="E293" s="7" t="s">
        <v>155</v>
      </c>
      <c r="F293" s="7" t="s">
        <v>302</v>
      </c>
      <c r="G293" s="8"/>
      <c r="H293" s="9"/>
      <c r="I293" s="10">
        <v>1858.2</v>
      </c>
      <c r="J293" s="11"/>
      <c r="K293" s="6"/>
      <c r="L293" s="10">
        <v>1858.2</v>
      </c>
      <c r="M293" s="10">
        <v>1858.2</v>
      </c>
    </row>
    <row r="294" spans="1:13" ht="31.5" hidden="1" outlineLevel="6">
      <c r="A294" s="37" t="s">
        <v>351</v>
      </c>
      <c r="B294" s="7" t="s">
        <v>384</v>
      </c>
      <c r="C294" s="7" t="s">
        <v>423</v>
      </c>
      <c r="D294" s="7" t="s">
        <v>396</v>
      </c>
      <c r="E294" s="7" t="s">
        <v>155</v>
      </c>
      <c r="F294" s="7" t="s">
        <v>352</v>
      </c>
      <c r="G294" s="8"/>
      <c r="H294" s="9"/>
      <c r="I294" s="10"/>
      <c r="J294" s="11"/>
      <c r="K294" s="6"/>
      <c r="L294" s="10"/>
      <c r="M294" s="10"/>
    </row>
    <row r="295" spans="1:13" ht="31.5" outlineLevel="3" collapsed="1">
      <c r="A295" s="37" t="s">
        <v>371</v>
      </c>
      <c r="B295" s="7" t="s">
        <v>384</v>
      </c>
      <c r="C295" s="7" t="s">
        <v>423</v>
      </c>
      <c r="D295" s="7" t="s">
        <v>396</v>
      </c>
      <c r="E295" s="7" t="s">
        <v>412</v>
      </c>
      <c r="F295" s="7"/>
      <c r="G295" s="8"/>
      <c r="H295" s="9">
        <f>H296+H299</f>
        <v>593.315</v>
      </c>
      <c r="I295" s="10">
        <f>I296+I299</f>
        <v>3357</v>
      </c>
      <c r="J295" s="11"/>
      <c r="K295" s="6">
        <v>2897423</v>
      </c>
      <c r="L295" s="10">
        <f>L296+L299</f>
        <v>2000</v>
      </c>
      <c r="M295" s="10">
        <f>M296+M299</f>
        <v>2000</v>
      </c>
    </row>
    <row r="296" spans="1:13" ht="63" hidden="1" outlineLevel="5">
      <c r="A296" s="37" t="s">
        <v>440</v>
      </c>
      <c r="B296" s="7" t="s">
        <v>384</v>
      </c>
      <c r="C296" s="7" t="s">
        <v>423</v>
      </c>
      <c r="D296" s="7" t="s">
        <v>396</v>
      </c>
      <c r="E296" s="7" t="s">
        <v>441</v>
      </c>
      <c r="F296" s="7"/>
      <c r="G296" s="8"/>
      <c r="H296" s="9"/>
      <c r="I296" s="10">
        <f>I297</f>
        <v>0</v>
      </c>
      <c r="J296" s="11"/>
      <c r="K296" s="6">
        <v>615000</v>
      </c>
      <c r="L296" s="10">
        <f>L297</f>
        <v>0</v>
      </c>
      <c r="M296" s="10">
        <f>M297</f>
        <v>0</v>
      </c>
    </row>
    <row r="297" spans="1:13" ht="47.25" hidden="1" outlineLevel="6">
      <c r="A297" s="37" t="s">
        <v>192</v>
      </c>
      <c r="B297" s="7" t="s">
        <v>384</v>
      </c>
      <c r="C297" s="7" t="s">
        <v>423</v>
      </c>
      <c r="D297" s="7" t="s">
        <v>396</v>
      </c>
      <c r="E297" s="7" t="s">
        <v>441</v>
      </c>
      <c r="F297" s="7" t="s">
        <v>201</v>
      </c>
      <c r="G297" s="8"/>
      <c r="H297" s="9"/>
      <c r="I297" s="10">
        <v>0</v>
      </c>
      <c r="J297" s="11"/>
      <c r="K297" s="6">
        <v>615000</v>
      </c>
      <c r="L297" s="10">
        <v>0</v>
      </c>
      <c r="M297" s="10">
        <v>0</v>
      </c>
    </row>
    <row r="298" spans="1:13" ht="47.25" hidden="1" outlineLevel="6">
      <c r="A298" s="37" t="s">
        <v>377</v>
      </c>
      <c r="B298" s="7"/>
      <c r="C298" s="7"/>
      <c r="D298" s="7"/>
      <c r="E298" s="7"/>
      <c r="F298" s="7" t="s">
        <v>202</v>
      </c>
      <c r="G298" s="8"/>
      <c r="H298" s="9"/>
      <c r="I298" s="10"/>
      <c r="J298" s="11"/>
      <c r="K298" s="6"/>
      <c r="L298" s="10"/>
      <c r="M298" s="10"/>
    </row>
    <row r="299" spans="1:13" ht="78.75" outlineLevel="5" collapsed="1">
      <c r="A299" s="37" t="s">
        <v>23</v>
      </c>
      <c r="B299" s="7" t="s">
        <v>384</v>
      </c>
      <c r="C299" s="7" t="s">
        <v>423</v>
      </c>
      <c r="D299" s="7" t="s">
        <v>396</v>
      </c>
      <c r="E299" s="7" t="s">
        <v>157</v>
      </c>
      <c r="F299" s="7"/>
      <c r="G299" s="8"/>
      <c r="H299" s="9">
        <f>H301</f>
        <v>593.315</v>
      </c>
      <c r="I299" s="10">
        <f>I300+I303</f>
        <v>3357</v>
      </c>
      <c r="J299" s="10">
        <f>J300+J303</f>
        <v>0</v>
      </c>
      <c r="K299" s="10">
        <f>K300+K303</f>
        <v>0</v>
      </c>
      <c r="L299" s="10">
        <f>L300+L303</f>
        <v>2000</v>
      </c>
      <c r="M299" s="10">
        <f>M300+M303</f>
        <v>2000</v>
      </c>
    </row>
    <row r="300" spans="1:13" ht="31.5" outlineLevel="5">
      <c r="A300" s="37" t="s">
        <v>259</v>
      </c>
      <c r="B300" s="7" t="s">
        <v>384</v>
      </c>
      <c r="C300" s="7" t="s">
        <v>423</v>
      </c>
      <c r="D300" s="7" t="s">
        <v>396</v>
      </c>
      <c r="E300" s="7" t="s">
        <v>157</v>
      </c>
      <c r="F300" s="7" t="s">
        <v>315</v>
      </c>
      <c r="G300" s="8"/>
      <c r="H300" s="9"/>
      <c r="I300" s="10">
        <f aca="true" t="shared" si="43" ref="I300:M301">I301</f>
        <v>2000</v>
      </c>
      <c r="J300" s="10">
        <f t="shared" si="43"/>
        <v>0</v>
      </c>
      <c r="K300" s="10">
        <f t="shared" si="43"/>
        <v>0</v>
      </c>
      <c r="L300" s="10">
        <f t="shared" si="43"/>
        <v>2000</v>
      </c>
      <c r="M300" s="10">
        <f t="shared" si="43"/>
        <v>2000</v>
      </c>
    </row>
    <row r="301" spans="1:13" ht="31.5" outlineLevel="6">
      <c r="A301" s="37" t="s">
        <v>260</v>
      </c>
      <c r="B301" s="7" t="s">
        <v>384</v>
      </c>
      <c r="C301" s="7" t="s">
        <v>423</v>
      </c>
      <c r="D301" s="7" t="s">
        <v>396</v>
      </c>
      <c r="E301" s="7" t="s">
        <v>157</v>
      </c>
      <c r="F301" s="7" t="s">
        <v>201</v>
      </c>
      <c r="G301" s="8"/>
      <c r="H301" s="9">
        <v>593.315</v>
      </c>
      <c r="I301" s="10">
        <f t="shared" si="43"/>
        <v>2000</v>
      </c>
      <c r="J301" s="10">
        <f t="shared" si="43"/>
        <v>0</v>
      </c>
      <c r="K301" s="10">
        <f t="shared" si="43"/>
        <v>0</v>
      </c>
      <c r="L301" s="10">
        <f t="shared" si="43"/>
        <v>2000</v>
      </c>
      <c r="M301" s="10">
        <f t="shared" si="43"/>
        <v>2000</v>
      </c>
    </row>
    <row r="302" spans="1:13" ht="31.5" outlineLevel="6">
      <c r="A302" s="37" t="s">
        <v>261</v>
      </c>
      <c r="B302" s="7" t="s">
        <v>384</v>
      </c>
      <c r="C302" s="7" t="s">
        <v>423</v>
      </c>
      <c r="D302" s="7" t="s">
        <v>396</v>
      </c>
      <c r="E302" s="7" t="s">
        <v>157</v>
      </c>
      <c r="F302" s="7" t="s">
        <v>202</v>
      </c>
      <c r="G302" s="8"/>
      <c r="H302" s="9"/>
      <c r="I302" s="10">
        <v>2000</v>
      </c>
      <c r="J302" s="11"/>
      <c r="K302" s="6"/>
      <c r="L302" s="10">
        <v>2000</v>
      </c>
      <c r="M302" s="10">
        <v>2000</v>
      </c>
    </row>
    <row r="303" spans="1:13" ht="63" outlineLevel="6">
      <c r="A303" s="37" t="s">
        <v>451</v>
      </c>
      <c r="B303" s="7" t="s">
        <v>384</v>
      </c>
      <c r="C303" s="7" t="s">
        <v>423</v>
      </c>
      <c r="D303" s="7" t="s">
        <v>396</v>
      </c>
      <c r="E303" s="7" t="s">
        <v>157</v>
      </c>
      <c r="F303" s="7" t="s">
        <v>353</v>
      </c>
      <c r="G303" s="8"/>
      <c r="H303" s="9"/>
      <c r="I303" s="10">
        <f>I304</f>
        <v>1357</v>
      </c>
      <c r="J303" s="11"/>
      <c r="K303" s="6"/>
      <c r="L303" s="10"/>
      <c r="M303" s="10"/>
    </row>
    <row r="304" spans="1:13" ht="31.5" outlineLevel="6">
      <c r="A304" s="37" t="s">
        <v>346</v>
      </c>
      <c r="B304" s="7" t="s">
        <v>384</v>
      </c>
      <c r="C304" s="7" t="s">
        <v>423</v>
      </c>
      <c r="D304" s="7" t="s">
        <v>396</v>
      </c>
      <c r="E304" s="7" t="s">
        <v>157</v>
      </c>
      <c r="F304" s="7" t="s">
        <v>347</v>
      </c>
      <c r="G304" s="8"/>
      <c r="H304" s="9"/>
      <c r="I304" s="10">
        <f>I305</f>
        <v>1357</v>
      </c>
      <c r="J304" s="10">
        <f>J305</f>
        <v>0</v>
      </c>
      <c r="K304" s="10">
        <f>K305</f>
        <v>0</v>
      </c>
      <c r="L304" s="10"/>
      <c r="M304" s="10"/>
    </row>
    <row r="305" spans="1:13" ht="31.5" outlineLevel="6">
      <c r="A305" s="37" t="s">
        <v>351</v>
      </c>
      <c r="B305" s="7" t="s">
        <v>384</v>
      </c>
      <c r="C305" s="7" t="s">
        <v>423</v>
      </c>
      <c r="D305" s="7" t="s">
        <v>396</v>
      </c>
      <c r="E305" s="7" t="s">
        <v>157</v>
      </c>
      <c r="F305" s="7" t="s">
        <v>352</v>
      </c>
      <c r="G305" s="8"/>
      <c r="H305" s="9"/>
      <c r="I305" s="10">
        <v>1357</v>
      </c>
      <c r="J305" s="11"/>
      <c r="K305" s="6"/>
      <c r="L305" s="10"/>
      <c r="M305" s="10"/>
    </row>
    <row r="306" spans="1:13" ht="126" outlineLevel="5">
      <c r="A306" s="37" t="s">
        <v>303</v>
      </c>
      <c r="B306" s="7" t="s">
        <v>384</v>
      </c>
      <c r="C306" s="7" t="s">
        <v>423</v>
      </c>
      <c r="D306" s="7" t="s">
        <v>396</v>
      </c>
      <c r="E306" s="7" t="s">
        <v>414</v>
      </c>
      <c r="F306" s="7"/>
      <c r="G306" s="8"/>
      <c r="H306" s="9"/>
      <c r="I306" s="10">
        <f>I307</f>
        <v>911.3</v>
      </c>
      <c r="J306" s="11"/>
      <c r="K306" s="6">
        <v>740000</v>
      </c>
      <c r="L306" s="10">
        <f>L307</f>
        <v>0</v>
      </c>
      <c r="M306" s="10">
        <f>M307</f>
        <v>0</v>
      </c>
    </row>
    <row r="307" spans="1:13" ht="63" outlineLevel="6">
      <c r="A307" s="37" t="s">
        <v>451</v>
      </c>
      <c r="B307" s="7" t="s">
        <v>384</v>
      </c>
      <c r="C307" s="7" t="s">
        <v>423</v>
      </c>
      <c r="D307" s="7" t="s">
        <v>396</v>
      </c>
      <c r="E307" s="7" t="s">
        <v>414</v>
      </c>
      <c r="F307" s="7" t="s">
        <v>353</v>
      </c>
      <c r="G307" s="8"/>
      <c r="H307" s="9"/>
      <c r="I307" s="10">
        <f>I308</f>
        <v>911.3</v>
      </c>
      <c r="J307" s="10">
        <f>J309</f>
        <v>0</v>
      </c>
      <c r="K307" s="10">
        <f>K309</f>
        <v>0</v>
      </c>
      <c r="L307" s="10">
        <f>L309</f>
        <v>0</v>
      </c>
      <c r="M307" s="10">
        <f>M309</f>
        <v>0</v>
      </c>
    </row>
    <row r="308" spans="1:13" ht="31.5" outlineLevel="6">
      <c r="A308" s="37" t="s">
        <v>346</v>
      </c>
      <c r="B308" s="7" t="s">
        <v>384</v>
      </c>
      <c r="C308" s="7" t="s">
        <v>423</v>
      </c>
      <c r="D308" s="7" t="s">
        <v>396</v>
      </c>
      <c r="E308" s="7" t="s">
        <v>414</v>
      </c>
      <c r="F308" s="7" t="s">
        <v>347</v>
      </c>
      <c r="G308" s="8"/>
      <c r="H308" s="9"/>
      <c r="I308" s="10">
        <f>I309</f>
        <v>911.3</v>
      </c>
      <c r="J308" s="12"/>
      <c r="K308" s="20"/>
      <c r="L308" s="10"/>
      <c r="M308" s="10"/>
    </row>
    <row r="309" spans="1:13" ht="31.5" outlineLevel="6">
      <c r="A309" s="37" t="s">
        <v>351</v>
      </c>
      <c r="B309" s="7" t="s">
        <v>384</v>
      </c>
      <c r="C309" s="7" t="s">
        <v>423</v>
      </c>
      <c r="D309" s="7" t="s">
        <v>396</v>
      </c>
      <c r="E309" s="7" t="s">
        <v>414</v>
      </c>
      <c r="F309" s="7" t="s">
        <v>352</v>
      </c>
      <c r="G309" s="8"/>
      <c r="H309" s="9"/>
      <c r="I309" s="10">
        <v>911.3</v>
      </c>
      <c r="J309" s="11"/>
      <c r="K309" s="6"/>
      <c r="L309" s="10"/>
      <c r="M309" s="10"/>
    </row>
    <row r="310" spans="1:13" ht="15.75" hidden="1" outlineLevel="1">
      <c r="A310" s="37" t="s">
        <v>158</v>
      </c>
      <c r="B310" s="7" t="s">
        <v>384</v>
      </c>
      <c r="C310" s="7" t="s">
        <v>417</v>
      </c>
      <c r="D310" s="7"/>
      <c r="E310" s="7"/>
      <c r="F310" s="7"/>
      <c r="G310" s="8" t="e">
        <f>G311+#REF!</f>
        <v>#REF!</v>
      </c>
      <c r="H310" s="9"/>
      <c r="I310" s="10">
        <f>I311</f>
        <v>0</v>
      </c>
      <c r="J310" s="11"/>
      <c r="K310" s="6">
        <v>11000000</v>
      </c>
      <c r="L310" s="10">
        <f aca="true" t="shared" si="44" ref="L310:M314">L311</f>
        <v>0</v>
      </c>
      <c r="M310" s="10">
        <f t="shared" si="44"/>
        <v>0</v>
      </c>
    </row>
    <row r="311" spans="1:13" ht="31.5" hidden="1" outlineLevel="2">
      <c r="A311" s="37" t="s">
        <v>159</v>
      </c>
      <c r="B311" s="7" t="s">
        <v>384</v>
      </c>
      <c r="C311" s="7" t="s">
        <v>417</v>
      </c>
      <c r="D311" s="7" t="s">
        <v>387</v>
      </c>
      <c r="E311" s="7"/>
      <c r="F311" s="7"/>
      <c r="G311" s="8"/>
      <c r="H311" s="9"/>
      <c r="I311" s="10">
        <f>I312</f>
        <v>0</v>
      </c>
      <c r="J311" s="11"/>
      <c r="K311" s="6">
        <v>11000000</v>
      </c>
      <c r="L311" s="10">
        <f t="shared" si="44"/>
        <v>0</v>
      </c>
      <c r="M311" s="10">
        <f t="shared" si="44"/>
        <v>0</v>
      </c>
    </row>
    <row r="312" spans="1:13" ht="78.75" hidden="1" outlineLevel="3">
      <c r="A312" s="37" t="s">
        <v>160</v>
      </c>
      <c r="B312" s="7" t="s">
        <v>384</v>
      </c>
      <c r="C312" s="7" t="s">
        <v>417</v>
      </c>
      <c r="D312" s="7" t="s">
        <v>387</v>
      </c>
      <c r="E312" s="7" t="s">
        <v>161</v>
      </c>
      <c r="F312" s="7"/>
      <c r="G312" s="8"/>
      <c r="H312" s="9"/>
      <c r="I312" s="10">
        <f>I313</f>
        <v>0</v>
      </c>
      <c r="J312" s="11"/>
      <c r="K312" s="6">
        <v>11000000</v>
      </c>
      <c r="L312" s="10">
        <f t="shared" si="44"/>
        <v>0</v>
      </c>
      <c r="M312" s="10">
        <f t="shared" si="44"/>
        <v>0</v>
      </c>
    </row>
    <row r="313" spans="1:13" ht="31.5" hidden="1" outlineLevel="4">
      <c r="A313" s="37" t="s">
        <v>162</v>
      </c>
      <c r="B313" s="7" t="s">
        <v>384</v>
      </c>
      <c r="C313" s="7" t="s">
        <v>417</v>
      </c>
      <c r="D313" s="7" t="s">
        <v>387</v>
      </c>
      <c r="E313" s="7" t="s">
        <v>163</v>
      </c>
      <c r="F313" s="7"/>
      <c r="G313" s="8"/>
      <c r="H313" s="9"/>
      <c r="I313" s="10">
        <f>I314</f>
        <v>0</v>
      </c>
      <c r="J313" s="11"/>
      <c r="K313" s="6">
        <v>11000000</v>
      </c>
      <c r="L313" s="10">
        <f t="shared" si="44"/>
        <v>0</v>
      </c>
      <c r="M313" s="10">
        <f t="shared" si="44"/>
        <v>0</v>
      </c>
    </row>
    <row r="314" spans="1:13" ht="78.75" hidden="1" outlineLevel="5">
      <c r="A314" s="37" t="s">
        <v>164</v>
      </c>
      <c r="B314" s="7" t="s">
        <v>384</v>
      </c>
      <c r="C314" s="7" t="s">
        <v>417</v>
      </c>
      <c r="D314" s="7" t="s">
        <v>387</v>
      </c>
      <c r="E314" s="7" t="s">
        <v>165</v>
      </c>
      <c r="F314" s="7"/>
      <c r="G314" s="8"/>
      <c r="H314" s="9"/>
      <c r="I314" s="10">
        <f>I315</f>
        <v>0</v>
      </c>
      <c r="J314" s="11"/>
      <c r="K314" s="6">
        <v>11000000</v>
      </c>
      <c r="L314" s="10">
        <f t="shared" si="44"/>
        <v>0</v>
      </c>
      <c r="M314" s="10">
        <f t="shared" si="44"/>
        <v>0</v>
      </c>
    </row>
    <row r="315" spans="1:13" ht="94.5" hidden="1" outlineLevel="6">
      <c r="A315" s="37" t="s">
        <v>362</v>
      </c>
      <c r="B315" s="7" t="s">
        <v>384</v>
      </c>
      <c r="C315" s="7" t="s">
        <v>417</v>
      </c>
      <c r="D315" s="7" t="s">
        <v>387</v>
      </c>
      <c r="E315" s="7" t="s">
        <v>165</v>
      </c>
      <c r="F315" s="7" t="s">
        <v>361</v>
      </c>
      <c r="G315" s="8"/>
      <c r="H315" s="9"/>
      <c r="I315" s="10">
        <v>0</v>
      </c>
      <c r="J315" s="11"/>
      <c r="K315" s="6">
        <v>11000000</v>
      </c>
      <c r="L315" s="10">
        <v>0</v>
      </c>
      <c r="M315" s="10">
        <v>0</v>
      </c>
    </row>
    <row r="316" spans="1:13" ht="110.25" hidden="1" outlineLevel="6">
      <c r="A316" s="37" t="s">
        <v>363</v>
      </c>
      <c r="B316" s="7" t="s">
        <v>384</v>
      </c>
      <c r="C316" s="7" t="s">
        <v>417</v>
      </c>
      <c r="D316" s="7" t="s">
        <v>387</v>
      </c>
      <c r="E316" s="7" t="s">
        <v>165</v>
      </c>
      <c r="F316" s="7" t="s">
        <v>364</v>
      </c>
      <c r="G316" s="8"/>
      <c r="H316" s="9"/>
      <c r="I316" s="10"/>
      <c r="J316" s="11"/>
      <c r="K316" s="6"/>
      <c r="L316" s="10"/>
      <c r="M316" s="10"/>
    </row>
    <row r="317" spans="1:13" ht="15.75" outlineLevel="1" collapsed="1">
      <c r="A317" s="37" t="s">
        <v>24</v>
      </c>
      <c r="B317" s="1" t="s">
        <v>384</v>
      </c>
      <c r="C317" s="1" t="s">
        <v>421</v>
      </c>
      <c r="D317" s="1"/>
      <c r="E317" s="1"/>
      <c r="F317" s="1"/>
      <c r="G317" s="2" t="e">
        <f>G318+G324+G341+G358</f>
        <v>#REF!</v>
      </c>
      <c r="H317" s="3" t="e">
        <f>H318+H324+H341+H358</f>
        <v>#REF!</v>
      </c>
      <c r="I317" s="4">
        <f>I318+I324+I341+I358</f>
        <v>24862.3</v>
      </c>
      <c r="J317" s="5"/>
      <c r="K317" s="6">
        <v>20633552</v>
      </c>
      <c r="L317" s="4">
        <f>L318+L324+L341+L358</f>
        <v>24699.9</v>
      </c>
      <c r="M317" s="4">
        <f>M318+M324+M341+M358</f>
        <v>26141.4</v>
      </c>
    </row>
    <row r="318" spans="1:13" ht="15.75" outlineLevel="2">
      <c r="A318" s="37" t="s">
        <v>25</v>
      </c>
      <c r="B318" s="1" t="s">
        <v>384</v>
      </c>
      <c r="C318" s="1" t="s">
        <v>421</v>
      </c>
      <c r="D318" s="1" t="s">
        <v>387</v>
      </c>
      <c r="E318" s="1"/>
      <c r="F318" s="1"/>
      <c r="G318" s="2"/>
      <c r="H318" s="3">
        <f>H319</f>
        <v>-75</v>
      </c>
      <c r="I318" s="4">
        <f>I319</f>
        <v>2857.2</v>
      </c>
      <c r="J318" s="5"/>
      <c r="K318" s="6">
        <v>2681998</v>
      </c>
      <c r="L318" s="4">
        <f>L319</f>
        <v>3159.8</v>
      </c>
      <c r="M318" s="4">
        <f>M319</f>
        <v>3494.3</v>
      </c>
    </row>
    <row r="319" spans="1:13" ht="47.25" outlineLevel="3">
      <c r="A319" s="37" t="s">
        <v>26</v>
      </c>
      <c r="B319" s="7" t="s">
        <v>384</v>
      </c>
      <c r="C319" s="7" t="s">
        <v>421</v>
      </c>
      <c r="D319" s="7" t="s">
        <v>387</v>
      </c>
      <c r="E319" s="7" t="s">
        <v>168</v>
      </c>
      <c r="F319" s="7"/>
      <c r="G319" s="8"/>
      <c r="H319" s="9">
        <f>H320</f>
        <v>-75</v>
      </c>
      <c r="I319" s="10">
        <f>I320</f>
        <v>2857.2</v>
      </c>
      <c r="J319" s="11"/>
      <c r="K319" s="6">
        <v>2681998</v>
      </c>
      <c r="L319" s="10">
        <f>L320</f>
        <v>3159.8</v>
      </c>
      <c r="M319" s="10">
        <f>M320</f>
        <v>3494.3</v>
      </c>
    </row>
    <row r="320" spans="1:13" ht="78.75" outlineLevel="4">
      <c r="A320" s="37" t="s">
        <v>27</v>
      </c>
      <c r="B320" s="7" t="s">
        <v>384</v>
      </c>
      <c r="C320" s="7" t="s">
        <v>421</v>
      </c>
      <c r="D320" s="7" t="s">
        <v>387</v>
      </c>
      <c r="E320" s="7" t="s">
        <v>169</v>
      </c>
      <c r="F320" s="7"/>
      <c r="G320" s="8"/>
      <c r="H320" s="9">
        <f>H323</f>
        <v>-75</v>
      </c>
      <c r="I320" s="10">
        <f>I323</f>
        <v>2857.2</v>
      </c>
      <c r="J320" s="11"/>
      <c r="K320" s="6">
        <v>2681998</v>
      </c>
      <c r="L320" s="10">
        <f>L323</f>
        <v>3159.8</v>
      </c>
      <c r="M320" s="10">
        <f>M323</f>
        <v>3494.3</v>
      </c>
    </row>
    <row r="321" spans="1:13" ht="31.5" outlineLevel="4">
      <c r="A321" s="37" t="s">
        <v>389</v>
      </c>
      <c r="B321" s="7" t="s">
        <v>384</v>
      </c>
      <c r="C321" s="7" t="s">
        <v>421</v>
      </c>
      <c r="D321" s="7" t="s">
        <v>387</v>
      </c>
      <c r="E321" s="7" t="s">
        <v>169</v>
      </c>
      <c r="F321" s="7" t="s">
        <v>375</v>
      </c>
      <c r="G321" s="8"/>
      <c r="H321" s="9"/>
      <c r="I321" s="10">
        <f aca="true" t="shared" si="45" ref="I321:M322">I322</f>
        <v>2857.2</v>
      </c>
      <c r="J321" s="10">
        <f t="shared" si="45"/>
        <v>0</v>
      </c>
      <c r="K321" s="10">
        <f t="shared" si="45"/>
        <v>2681998</v>
      </c>
      <c r="L321" s="10">
        <f t="shared" si="45"/>
        <v>3159.8</v>
      </c>
      <c r="M321" s="10">
        <f t="shared" si="45"/>
        <v>3494.3</v>
      </c>
    </row>
    <row r="322" spans="1:13" ht="47.25" outlineLevel="4">
      <c r="A322" s="37" t="s">
        <v>349</v>
      </c>
      <c r="B322" s="7" t="s">
        <v>384</v>
      </c>
      <c r="C322" s="7" t="s">
        <v>421</v>
      </c>
      <c r="D322" s="7" t="s">
        <v>387</v>
      </c>
      <c r="E322" s="7" t="s">
        <v>169</v>
      </c>
      <c r="F322" s="7" t="s">
        <v>350</v>
      </c>
      <c r="G322" s="8"/>
      <c r="H322" s="9"/>
      <c r="I322" s="10">
        <f t="shared" si="45"/>
        <v>2857.2</v>
      </c>
      <c r="J322" s="10">
        <f t="shared" si="45"/>
        <v>0</v>
      </c>
      <c r="K322" s="10">
        <f t="shared" si="45"/>
        <v>2681998</v>
      </c>
      <c r="L322" s="10">
        <f t="shared" si="45"/>
        <v>3159.8</v>
      </c>
      <c r="M322" s="10">
        <f t="shared" si="45"/>
        <v>3494.3</v>
      </c>
    </row>
    <row r="323" spans="1:13" ht="47.25" outlineLevel="6">
      <c r="A323" s="37" t="s">
        <v>119</v>
      </c>
      <c r="B323" s="7" t="s">
        <v>384</v>
      </c>
      <c r="C323" s="7" t="s">
        <v>421</v>
      </c>
      <c r="D323" s="7" t="s">
        <v>387</v>
      </c>
      <c r="E323" s="7" t="s">
        <v>169</v>
      </c>
      <c r="F323" s="7" t="s">
        <v>379</v>
      </c>
      <c r="G323" s="8"/>
      <c r="H323" s="9">
        <v>-75</v>
      </c>
      <c r="I323" s="10">
        <v>2857.2</v>
      </c>
      <c r="J323" s="11"/>
      <c r="K323" s="6">
        <v>2681998</v>
      </c>
      <c r="L323" s="10">
        <v>3159.8</v>
      </c>
      <c r="M323" s="10">
        <v>3494.3</v>
      </c>
    </row>
    <row r="324" spans="1:13" ht="31.5" outlineLevel="2">
      <c r="A324" s="37" t="s">
        <v>28</v>
      </c>
      <c r="B324" s="1" t="s">
        <v>384</v>
      </c>
      <c r="C324" s="1" t="s">
        <v>421</v>
      </c>
      <c r="D324" s="1" t="s">
        <v>391</v>
      </c>
      <c r="E324" s="1"/>
      <c r="F324" s="1"/>
      <c r="G324" s="2" t="e">
        <f>#REF!+G331+G336</f>
        <v>#REF!</v>
      </c>
      <c r="H324" s="3" t="e">
        <f>#REF!+H331+H336</f>
        <v>#REF!</v>
      </c>
      <c r="I324" s="4">
        <f>I325+I331+I336</f>
        <v>2218.8</v>
      </c>
      <c r="J324" s="4">
        <f>J325+J331+J336</f>
        <v>0</v>
      </c>
      <c r="K324" s="4">
        <f>K325+K331+K336</f>
        <v>552600</v>
      </c>
      <c r="L324" s="4">
        <f>L325+L331+L336</f>
        <v>735</v>
      </c>
      <c r="M324" s="4">
        <f>M325+M331+M336</f>
        <v>835</v>
      </c>
    </row>
    <row r="325" spans="1:13" ht="31.5" outlineLevel="2">
      <c r="A325" s="37" t="s">
        <v>448</v>
      </c>
      <c r="B325" s="14" t="s">
        <v>384</v>
      </c>
      <c r="C325" s="14" t="s">
        <v>421</v>
      </c>
      <c r="D325" s="14" t="s">
        <v>391</v>
      </c>
      <c r="E325" s="14" t="s">
        <v>449</v>
      </c>
      <c r="F325" s="7"/>
      <c r="G325" s="8"/>
      <c r="H325" s="9"/>
      <c r="I325" s="10">
        <f>I326</f>
        <v>1433.8</v>
      </c>
      <c r="J325" s="12"/>
      <c r="K325" s="13"/>
      <c r="L325" s="10"/>
      <c r="M325" s="10"/>
    </row>
    <row r="326" spans="1:13" ht="47.25" outlineLevel="2">
      <c r="A326" s="38" t="s">
        <v>443</v>
      </c>
      <c r="B326" s="14" t="s">
        <v>384</v>
      </c>
      <c r="C326" s="14" t="s">
        <v>421</v>
      </c>
      <c r="D326" s="14" t="s">
        <v>391</v>
      </c>
      <c r="E326" s="14" t="s">
        <v>444</v>
      </c>
      <c r="F326" s="14"/>
      <c r="G326" s="15"/>
      <c r="H326" s="16"/>
      <c r="I326" s="17">
        <f>I327</f>
        <v>1433.8</v>
      </c>
      <c r="J326" s="17">
        <f>J328</f>
        <v>0</v>
      </c>
      <c r="K326" s="17">
        <f>K328</f>
        <v>0</v>
      </c>
      <c r="L326" s="17">
        <f>L328</f>
        <v>0</v>
      </c>
      <c r="M326" s="17">
        <f>M328</f>
        <v>0</v>
      </c>
    </row>
    <row r="327" spans="1:13" ht="63" outlineLevel="2">
      <c r="A327" s="38" t="s">
        <v>445</v>
      </c>
      <c r="B327" s="14" t="s">
        <v>384</v>
      </c>
      <c r="C327" s="14" t="s">
        <v>421</v>
      </c>
      <c r="D327" s="14" t="s">
        <v>391</v>
      </c>
      <c r="E327" s="14" t="s">
        <v>446</v>
      </c>
      <c r="F327" s="14"/>
      <c r="G327" s="15"/>
      <c r="H327" s="16"/>
      <c r="I327" s="17">
        <f>I328</f>
        <v>1433.8</v>
      </c>
      <c r="J327" s="18"/>
      <c r="K327" s="19"/>
      <c r="L327" s="17"/>
      <c r="M327" s="17"/>
    </row>
    <row r="328" spans="1:13" ht="31.5" outlineLevel="2">
      <c r="A328" s="38" t="s">
        <v>389</v>
      </c>
      <c r="B328" s="14" t="s">
        <v>384</v>
      </c>
      <c r="C328" s="14" t="s">
        <v>421</v>
      </c>
      <c r="D328" s="14" t="s">
        <v>391</v>
      </c>
      <c r="E328" s="14" t="s">
        <v>447</v>
      </c>
      <c r="F328" s="14" t="s">
        <v>375</v>
      </c>
      <c r="G328" s="15"/>
      <c r="H328" s="16"/>
      <c r="I328" s="17">
        <f>I329</f>
        <v>1433.8</v>
      </c>
      <c r="J328" s="18"/>
      <c r="K328" s="19"/>
      <c r="L328" s="17"/>
      <c r="M328" s="17"/>
    </row>
    <row r="329" spans="1:13" ht="63" outlineLevel="2">
      <c r="A329" s="37" t="s">
        <v>348</v>
      </c>
      <c r="B329" s="14" t="s">
        <v>384</v>
      </c>
      <c r="C329" s="14" t="s">
        <v>421</v>
      </c>
      <c r="D329" s="14" t="s">
        <v>391</v>
      </c>
      <c r="E329" s="14" t="s">
        <v>344</v>
      </c>
      <c r="F329" s="14" t="s">
        <v>345</v>
      </c>
      <c r="G329" s="15"/>
      <c r="H329" s="16"/>
      <c r="I329" s="17">
        <f>I330</f>
        <v>1433.8</v>
      </c>
      <c r="J329" s="18"/>
      <c r="K329" s="19"/>
      <c r="L329" s="17"/>
      <c r="M329" s="17"/>
    </row>
    <row r="330" spans="1:13" ht="31.5" outlineLevel="2">
      <c r="A330" s="37" t="s">
        <v>249</v>
      </c>
      <c r="B330" s="14" t="s">
        <v>384</v>
      </c>
      <c r="C330" s="14" t="s">
        <v>421</v>
      </c>
      <c r="D330" s="14" t="s">
        <v>391</v>
      </c>
      <c r="E330" s="14" t="s">
        <v>446</v>
      </c>
      <c r="F330" s="14" t="s">
        <v>248</v>
      </c>
      <c r="G330" s="15"/>
      <c r="H330" s="16"/>
      <c r="I330" s="17">
        <v>1433.8</v>
      </c>
      <c r="J330" s="18"/>
      <c r="K330" s="19"/>
      <c r="L330" s="17"/>
      <c r="M330" s="17"/>
    </row>
    <row r="331" spans="1:13" ht="15.75" outlineLevel="3">
      <c r="A331" s="37" t="s">
        <v>29</v>
      </c>
      <c r="B331" s="7" t="s">
        <v>384</v>
      </c>
      <c r="C331" s="7" t="s">
        <v>421</v>
      </c>
      <c r="D331" s="7" t="s">
        <v>391</v>
      </c>
      <c r="E331" s="7" t="s">
        <v>170</v>
      </c>
      <c r="F331" s="7"/>
      <c r="G331" s="8"/>
      <c r="H331" s="9"/>
      <c r="I331" s="10">
        <f>I332</f>
        <v>135</v>
      </c>
      <c r="J331" s="11"/>
      <c r="K331" s="6">
        <v>152600</v>
      </c>
      <c r="L331" s="10">
        <f>L332</f>
        <v>135</v>
      </c>
      <c r="M331" s="10">
        <f>M332</f>
        <v>135</v>
      </c>
    </row>
    <row r="332" spans="1:13" ht="94.5" outlineLevel="4">
      <c r="A332" s="37" t="s">
        <v>30</v>
      </c>
      <c r="B332" s="7" t="s">
        <v>384</v>
      </c>
      <c r="C332" s="7" t="s">
        <v>421</v>
      </c>
      <c r="D332" s="7" t="s">
        <v>391</v>
      </c>
      <c r="E332" s="7" t="s">
        <v>173</v>
      </c>
      <c r="F332" s="7"/>
      <c r="G332" s="8"/>
      <c r="H332" s="9"/>
      <c r="I332" s="10">
        <f>I335</f>
        <v>135</v>
      </c>
      <c r="J332" s="10">
        <f>J335</f>
        <v>0</v>
      </c>
      <c r="K332" s="10">
        <f>K335</f>
        <v>0</v>
      </c>
      <c r="L332" s="10">
        <f>L335</f>
        <v>135</v>
      </c>
      <c r="M332" s="10">
        <f>M335</f>
        <v>135</v>
      </c>
    </row>
    <row r="333" spans="1:13" ht="31.5" outlineLevel="4">
      <c r="A333" s="37" t="s">
        <v>389</v>
      </c>
      <c r="B333" s="7" t="s">
        <v>384</v>
      </c>
      <c r="C333" s="7" t="s">
        <v>421</v>
      </c>
      <c r="D333" s="7" t="s">
        <v>391</v>
      </c>
      <c r="E333" s="7" t="s">
        <v>173</v>
      </c>
      <c r="F333" s="7" t="s">
        <v>375</v>
      </c>
      <c r="G333" s="8"/>
      <c r="H333" s="9"/>
      <c r="I333" s="10">
        <f aca="true" t="shared" si="46" ref="I333:M334">I334</f>
        <v>135</v>
      </c>
      <c r="J333" s="10">
        <f t="shared" si="46"/>
        <v>0</v>
      </c>
      <c r="K333" s="10">
        <f t="shared" si="46"/>
        <v>0</v>
      </c>
      <c r="L333" s="10">
        <f t="shared" si="46"/>
        <v>135</v>
      </c>
      <c r="M333" s="10">
        <f t="shared" si="46"/>
        <v>135</v>
      </c>
    </row>
    <row r="334" spans="1:13" ht="63" outlineLevel="4">
      <c r="A334" s="37" t="s">
        <v>348</v>
      </c>
      <c r="B334" s="7" t="s">
        <v>384</v>
      </c>
      <c r="C334" s="7" t="s">
        <v>421</v>
      </c>
      <c r="D334" s="7" t="s">
        <v>391</v>
      </c>
      <c r="E334" s="7" t="s">
        <v>173</v>
      </c>
      <c r="F334" s="7" t="s">
        <v>345</v>
      </c>
      <c r="G334" s="8"/>
      <c r="H334" s="9"/>
      <c r="I334" s="10">
        <f t="shared" si="46"/>
        <v>135</v>
      </c>
      <c r="J334" s="10">
        <f t="shared" si="46"/>
        <v>0</v>
      </c>
      <c r="K334" s="10">
        <f t="shared" si="46"/>
        <v>0</v>
      </c>
      <c r="L334" s="10">
        <f t="shared" si="46"/>
        <v>135</v>
      </c>
      <c r="M334" s="10">
        <f t="shared" si="46"/>
        <v>135</v>
      </c>
    </row>
    <row r="335" spans="1:13" ht="63" outlineLevel="6">
      <c r="A335" s="37" t="s">
        <v>376</v>
      </c>
      <c r="B335" s="7" t="s">
        <v>384</v>
      </c>
      <c r="C335" s="7" t="s">
        <v>421</v>
      </c>
      <c r="D335" s="7" t="s">
        <v>391</v>
      </c>
      <c r="E335" s="7" t="s">
        <v>173</v>
      </c>
      <c r="F335" s="7" t="s">
        <v>365</v>
      </c>
      <c r="G335" s="8"/>
      <c r="H335" s="9"/>
      <c r="I335" s="10">
        <v>135</v>
      </c>
      <c r="J335" s="11"/>
      <c r="K335" s="6"/>
      <c r="L335" s="10">
        <v>135</v>
      </c>
      <c r="M335" s="10">
        <v>135</v>
      </c>
    </row>
    <row r="336" spans="1:13" ht="31.5" outlineLevel="3">
      <c r="A336" s="37" t="s">
        <v>371</v>
      </c>
      <c r="B336" s="7" t="s">
        <v>384</v>
      </c>
      <c r="C336" s="7" t="s">
        <v>421</v>
      </c>
      <c r="D336" s="7" t="s">
        <v>391</v>
      </c>
      <c r="E336" s="7" t="s">
        <v>412</v>
      </c>
      <c r="F336" s="7"/>
      <c r="G336" s="8"/>
      <c r="H336" s="9"/>
      <c r="I336" s="10">
        <f>I337</f>
        <v>650</v>
      </c>
      <c r="J336" s="11"/>
      <c r="K336" s="6">
        <v>400000</v>
      </c>
      <c r="L336" s="10">
        <f>L337</f>
        <v>600</v>
      </c>
      <c r="M336" s="10">
        <f>M337</f>
        <v>700</v>
      </c>
    </row>
    <row r="337" spans="1:13" ht="63" outlineLevel="5">
      <c r="A337" s="37" t="s">
        <v>31</v>
      </c>
      <c r="B337" s="7" t="s">
        <v>384</v>
      </c>
      <c r="C337" s="7" t="s">
        <v>421</v>
      </c>
      <c r="D337" s="7" t="s">
        <v>391</v>
      </c>
      <c r="E337" s="7" t="s">
        <v>174</v>
      </c>
      <c r="F337" s="7"/>
      <c r="G337" s="8"/>
      <c r="H337" s="9"/>
      <c r="I337" s="10">
        <f>I338</f>
        <v>650</v>
      </c>
      <c r="J337" s="10">
        <f>J338</f>
        <v>0</v>
      </c>
      <c r="K337" s="10">
        <f>K338</f>
        <v>400000</v>
      </c>
      <c r="L337" s="10">
        <f>L338</f>
        <v>600</v>
      </c>
      <c r="M337" s="10">
        <f>M338</f>
        <v>700</v>
      </c>
    </row>
    <row r="338" spans="1:13" ht="31.5" outlineLevel="5">
      <c r="A338" s="37" t="s">
        <v>389</v>
      </c>
      <c r="B338" s="7" t="s">
        <v>384</v>
      </c>
      <c r="C338" s="7" t="s">
        <v>421</v>
      </c>
      <c r="D338" s="7" t="s">
        <v>391</v>
      </c>
      <c r="E338" s="7" t="s">
        <v>174</v>
      </c>
      <c r="F338" s="7" t="s">
        <v>375</v>
      </c>
      <c r="G338" s="8"/>
      <c r="H338" s="9"/>
      <c r="I338" s="10">
        <f>I340</f>
        <v>650</v>
      </c>
      <c r="J338" s="10">
        <f>J340</f>
        <v>0</v>
      </c>
      <c r="K338" s="10">
        <f>K340</f>
        <v>400000</v>
      </c>
      <c r="L338" s="10">
        <f>L340</f>
        <v>600</v>
      </c>
      <c r="M338" s="10">
        <f>M340</f>
        <v>700</v>
      </c>
    </row>
    <row r="339" spans="1:13" ht="63" outlineLevel="5">
      <c r="A339" s="37" t="s">
        <v>348</v>
      </c>
      <c r="B339" s="7" t="s">
        <v>384</v>
      </c>
      <c r="C339" s="7" t="s">
        <v>421</v>
      </c>
      <c r="D339" s="7" t="s">
        <v>391</v>
      </c>
      <c r="E339" s="7" t="s">
        <v>174</v>
      </c>
      <c r="F339" s="7" t="s">
        <v>345</v>
      </c>
      <c r="G339" s="8"/>
      <c r="H339" s="9"/>
      <c r="I339" s="10"/>
      <c r="J339" s="12"/>
      <c r="K339" s="20"/>
      <c r="L339" s="10"/>
      <c r="M339" s="10"/>
    </row>
    <row r="340" spans="1:13" ht="31.5" outlineLevel="6">
      <c r="A340" s="37" t="s">
        <v>249</v>
      </c>
      <c r="B340" s="7" t="s">
        <v>384</v>
      </c>
      <c r="C340" s="7" t="s">
        <v>421</v>
      </c>
      <c r="D340" s="7" t="s">
        <v>391</v>
      </c>
      <c r="E340" s="7" t="s">
        <v>174</v>
      </c>
      <c r="F340" s="7" t="s">
        <v>248</v>
      </c>
      <c r="G340" s="8"/>
      <c r="H340" s="9"/>
      <c r="I340" s="10">
        <v>650</v>
      </c>
      <c r="J340" s="11"/>
      <c r="K340" s="6">
        <v>400000</v>
      </c>
      <c r="L340" s="10">
        <v>600</v>
      </c>
      <c r="M340" s="10">
        <v>700</v>
      </c>
    </row>
    <row r="341" spans="1:13" ht="15.75" outlineLevel="2">
      <c r="A341" s="37" t="s">
        <v>32</v>
      </c>
      <c r="B341" s="1" t="s">
        <v>384</v>
      </c>
      <c r="C341" s="1" t="s">
        <v>421</v>
      </c>
      <c r="D341" s="1" t="s">
        <v>396</v>
      </c>
      <c r="E341" s="1"/>
      <c r="F341" s="1"/>
      <c r="G341" s="2"/>
      <c r="H341" s="3"/>
      <c r="I341" s="4">
        <f>I342+I348</f>
        <v>17810.3</v>
      </c>
      <c r="J341" s="5"/>
      <c r="K341" s="6">
        <v>15082800</v>
      </c>
      <c r="L341" s="4">
        <f>L342+L348</f>
        <v>18773.100000000002</v>
      </c>
      <c r="M341" s="4">
        <f>M342+M348</f>
        <v>19772.100000000002</v>
      </c>
    </row>
    <row r="342" spans="1:13" ht="15.75" outlineLevel="3">
      <c r="A342" s="37" t="s">
        <v>29</v>
      </c>
      <c r="B342" s="7" t="s">
        <v>384</v>
      </c>
      <c r="C342" s="7" t="s">
        <v>421</v>
      </c>
      <c r="D342" s="7" t="s">
        <v>396</v>
      </c>
      <c r="E342" s="7" t="s">
        <v>170</v>
      </c>
      <c r="F342" s="7"/>
      <c r="G342" s="8"/>
      <c r="H342" s="9"/>
      <c r="I342" s="10">
        <f>I343</f>
        <v>629.5</v>
      </c>
      <c r="J342" s="11"/>
      <c r="K342" s="6">
        <v>392000</v>
      </c>
      <c r="L342" s="10">
        <f>L343</f>
        <v>664.2</v>
      </c>
      <c r="M342" s="10">
        <f>M343</f>
        <v>697.4</v>
      </c>
    </row>
    <row r="343" spans="1:13" ht="63" outlineLevel="4">
      <c r="A343" s="37" t="s">
        <v>33</v>
      </c>
      <c r="B343" s="7" t="s">
        <v>384</v>
      </c>
      <c r="C343" s="7" t="s">
        <v>421</v>
      </c>
      <c r="D343" s="7" t="s">
        <v>396</v>
      </c>
      <c r="E343" s="7" t="s">
        <v>175</v>
      </c>
      <c r="F343" s="7"/>
      <c r="G343" s="8"/>
      <c r="H343" s="9"/>
      <c r="I343" s="10">
        <f>I344</f>
        <v>629.5</v>
      </c>
      <c r="J343" s="11"/>
      <c r="K343" s="6">
        <v>392000</v>
      </c>
      <c r="L343" s="10">
        <f>L344</f>
        <v>664.2</v>
      </c>
      <c r="M343" s="10">
        <f>M344</f>
        <v>697.4</v>
      </c>
    </row>
    <row r="344" spans="1:13" ht="78.75" outlineLevel="5">
      <c r="A344" s="37" t="s">
        <v>34</v>
      </c>
      <c r="B344" s="7" t="s">
        <v>384</v>
      </c>
      <c r="C344" s="7" t="s">
        <v>421</v>
      </c>
      <c r="D344" s="7" t="s">
        <v>396</v>
      </c>
      <c r="E344" s="7" t="s">
        <v>176</v>
      </c>
      <c r="F344" s="7"/>
      <c r="G344" s="8"/>
      <c r="H344" s="9"/>
      <c r="I344" s="10">
        <f>I347</f>
        <v>629.5</v>
      </c>
      <c r="J344" s="11"/>
      <c r="K344" s="6">
        <v>392000</v>
      </c>
      <c r="L344" s="10">
        <f>L347</f>
        <v>664.2</v>
      </c>
      <c r="M344" s="10">
        <f>M347</f>
        <v>697.4</v>
      </c>
    </row>
    <row r="345" spans="1:13" ht="31.5" outlineLevel="5">
      <c r="A345" s="37" t="s">
        <v>389</v>
      </c>
      <c r="B345" s="7" t="s">
        <v>384</v>
      </c>
      <c r="C345" s="7" t="s">
        <v>421</v>
      </c>
      <c r="D345" s="7" t="s">
        <v>396</v>
      </c>
      <c r="E345" s="7" t="s">
        <v>176</v>
      </c>
      <c r="F345" s="7" t="s">
        <v>375</v>
      </c>
      <c r="G345" s="8"/>
      <c r="H345" s="9"/>
      <c r="I345" s="10">
        <f>I346</f>
        <v>629.5</v>
      </c>
      <c r="J345" s="10">
        <f aca="true" t="shared" si="47" ref="J345:M346">J346</f>
        <v>0</v>
      </c>
      <c r="K345" s="10">
        <f t="shared" si="47"/>
        <v>0</v>
      </c>
      <c r="L345" s="10">
        <f t="shared" si="47"/>
        <v>664.2</v>
      </c>
      <c r="M345" s="10">
        <f t="shared" si="47"/>
        <v>697.4</v>
      </c>
    </row>
    <row r="346" spans="1:13" ht="63" outlineLevel="5">
      <c r="A346" s="37" t="s">
        <v>348</v>
      </c>
      <c r="B346" s="7" t="s">
        <v>384</v>
      </c>
      <c r="C346" s="7" t="s">
        <v>421</v>
      </c>
      <c r="D346" s="7" t="s">
        <v>396</v>
      </c>
      <c r="E346" s="7" t="s">
        <v>176</v>
      </c>
      <c r="F346" s="7" t="s">
        <v>345</v>
      </c>
      <c r="G346" s="8"/>
      <c r="H346" s="9"/>
      <c r="I346" s="10">
        <f>I347</f>
        <v>629.5</v>
      </c>
      <c r="J346" s="10">
        <f t="shared" si="47"/>
        <v>0</v>
      </c>
      <c r="K346" s="10">
        <f t="shared" si="47"/>
        <v>0</v>
      </c>
      <c r="L346" s="10">
        <f t="shared" si="47"/>
        <v>664.2</v>
      </c>
      <c r="M346" s="10">
        <f t="shared" si="47"/>
        <v>697.4</v>
      </c>
    </row>
    <row r="347" spans="1:13" ht="47.25" outlineLevel="6">
      <c r="A347" s="37" t="s">
        <v>366</v>
      </c>
      <c r="B347" s="7" t="s">
        <v>384</v>
      </c>
      <c r="C347" s="7" t="s">
        <v>421</v>
      </c>
      <c r="D347" s="7" t="s">
        <v>396</v>
      </c>
      <c r="E347" s="7" t="s">
        <v>176</v>
      </c>
      <c r="F347" s="7" t="s">
        <v>365</v>
      </c>
      <c r="G347" s="8"/>
      <c r="H347" s="9"/>
      <c r="I347" s="10">
        <v>629.5</v>
      </c>
      <c r="J347" s="11"/>
      <c r="K347" s="6"/>
      <c r="L347" s="10">
        <v>664.2</v>
      </c>
      <c r="M347" s="10">
        <v>697.4</v>
      </c>
    </row>
    <row r="348" spans="1:13" ht="31.5" outlineLevel="3">
      <c r="A348" s="37" t="s">
        <v>35</v>
      </c>
      <c r="B348" s="7" t="s">
        <v>384</v>
      </c>
      <c r="C348" s="7" t="s">
        <v>421</v>
      </c>
      <c r="D348" s="7" t="s">
        <v>396</v>
      </c>
      <c r="E348" s="7" t="s">
        <v>177</v>
      </c>
      <c r="F348" s="7"/>
      <c r="G348" s="8"/>
      <c r="H348" s="9"/>
      <c r="I348" s="10">
        <f>I349</f>
        <v>17180.8</v>
      </c>
      <c r="J348" s="11"/>
      <c r="K348" s="6">
        <v>14690800</v>
      </c>
      <c r="L348" s="10">
        <f>L349</f>
        <v>18108.9</v>
      </c>
      <c r="M348" s="10">
        <f>M349</f>
        <v>19074.7</v>
      </c>
    </row>
    <row r="349" spans="1:13" ht="63" outlineLevel="4">
      <c r="A349" s="37" t="s">
        <v>36</v>
      </c>
      <c r="B349" s="7" t="s">
        <v>384</v>
      </c>
      <c r="C349" s="7" t="s">
        <v>421</v>
      </c>
      <c r="D349" s="7" t="s">
        <v>396</v>
      </c>
      <c r="E349" s="7" t="s">
        <v>178</v>
      </c>
      <c r="F349" s="7"/>
      <c r="G349" s="8"/>
      <c r="H349" s="9"/>
      <c r="I349" s="10">
        <f>I350+I354</f>
        <v>17180.8</v>
      </c>
      <c r="J349" s="11"/>
      <c r="K349" s="6">
        <v>14690800</v>
      </c>
      <c r="L349" s="10">
        <f>L350+L354</f>
        <v>18108.9</v>
      </c>
      <c r="M349" s="10">
        <f>M350+M354</f>
        <v>19074.7</v>
      </c>
    </row>
    <row r="350" spans="1:13" ht="94.5" outlineLevel="5">
      <c r="A350" s="37" t="s">
        <v>37</v>
      </c>
      <c r="B350" s="7" t="s">
        <v>384</v>
      </c>
      <c r="C350" s="7" t="s">
        <v>421</v>
      </c>
      <c r="D350" s="7" t="s">
        <v>396</v>
      </c>
      <c r="E350" s="7" t="s">
        <v>179</v>
      </c>
      <c r="F350" s="7"/>
      <c r="G350" s="8"/>
      <c r="H350" s="9"/>
      <c r="I350" s="10">
        <f aca="true" t="shared" si="48" ref="I350:M352">I351</f>
        <v>3103.8</v>
      </c>
      <c r="J350" s="10">
        <f t="shared" si="48"/>
        <v>0</v>
      </c>
      <c r="K350" s="10">
        <f t="shared" si="48"/>
        <v>0</v>
      </c>
      <c r="L350" s="10">
        <f t="shared" si="48"/>
        <v>3256.7</v>
      </c>
      <c r="M350" s="10">
        <f t="shared" si="48"/>
        <v>3479.8</v>
      </c>
    </row>
    <row r="351" spans="1:13" ht="31.5" outlineLevel="5">
      <c r="A351" s="37" t="s">
        <v>389</v>
      </c>
      <c r="B351" s="7" t="s">
        <v>384</v>
      </c>
      <c r="C351" s="7" t="s">
        <v>421</v>
      </c>
      <c r="D351" s="7" t="s">
        <v>396</v>
      </c>
      <c r="E351" s="7" t="s">
        <v>179</v>
      </c>
      <c r="F351" s="7" t="s">
        <v>375</v>
      </c>
      <c r="G351" s="8"/>
      <c r="H351" s="9"/>
      <c r="I351" s="10">
        <f>I352</f>
        <v>3103.8</v>
      </c>
      <c r="J351" s="10">
        <f t="shared" si="48"/>
        <v>0</v>
      </c>
      <c r="K351" s="10">
        <f t="shared" si="48"/>
        <v>0</v>
      </c>
      <c r="L351" s="10">
        <f t="shared" si="48"/>
        <v>3256.7</v>
      </c>
      <c r="M351" s="10">
        <f t="shared" si="48"/>
        <v>3479.8</v>
      </c>
    </row>
    <row r="352" spans="1:13" ht="63" outlineLevel="5">
      <c r="A352" s="37" t="s">
        <v>348</v>
      </c>
      <c r="B352" s="7" t="s">
        <v>384</v>
      </c>
      <c r="C352" s="7" t="s">
        <v>421</v>
      </c>
      <c r="D352" s="7" t="s">
        <v>396</v>
      </c>
      <c r="E352" s="7" t="s">
        <v>179</v>
      </c>
      <c r="F352" s="7" t="s">
        <v>345</v>
      </c>
      <c r="G352" s="8"/>
      <c r="H352" s="9"/>
      <c r="I352" s="10">
        <f>I353</f>
        <v>3103.8</v>
      </c>
      <c r="J352" s="10">
        <f t="shared" si="48"/>
        <v>0</v>
      </c>
      <c r="K352" s="10">
        <f t="shared" si="48"/>
        <v>0</v>
      </c>
      <c r="L352" s="10">
        <f t="shared" si="48"/>
        <v>3256.7</v>
      </c>
      <c r="M352" s="10">
        <f t="shared" si="48"/>
        <v>3479.8</v>
      </c>
    </row>
    <row r="353" spans="1:13" ht="47.25" outlineLevel="6">
      <c r="A353" s="37" t="s">
        <v>366</v>
      </c>
      <c r="B353" s="7" t="s">
        <v>384</v>
      </c>
      <c r="C353" s="7" t="s">
        <v>421</v>
      </c>
      <c r="D353" s="7" t="s">
        <v>396</v>
      </c>
      <c r="E353" s="7" t="s">
        <v>179</v>
      </c>
      <c r="F353" s="7" t="s">
        <v>365</v>
      </c>
      <c r="G353" s="8"/>
      <c r="H353" s="9"/>
      <c r="I353" s="10">
        <v>3103.8</v>
      </c>
      <c r="J353" s="11"/>
      <c r="K353" s="6"/>
      <c r="L353" s="10">
        <v>3256.7</v>
      </c>
      <c r="M353" s="10">
        <v>3479.8</v>
      </c>
    </row>
    <row r="354" spans="1:13" ht="31.5" outlineLevel="5">
      <c r="A354" s="37" t="s">
        <v>38</v>
      </c>
      <c r="B354" s="7" t="s">
        <v>384</v>
      </c>
      <c r="C354" s="7" t="s">
        <v>421</v>
      </c>
      <c r="D354" s="7" t="s">
        <v>396</v>
      </c>
      <c r="E354" s="7" t="s">
        <v>327</v>
      </c>
      <c r="F354" s="7"/>
      <c r="G354" s="8"/>
      <c r="H354" s="9"/>
      <c r="I354" s="10">
        <f>I357</f>
        <v>14077</v>
      </c>
      <c r="J354" s="11"/>
      <c r="K354" s="6">
        <v>12482900</v>
      </c>
      <c r="L354" s="10">
        <f>L357</f>
        <v>14852.2</v>
      </c>
      <c r="M354" s="10">
        <f>M357</f>
        <v>15594.9</v>
      </c>
    </row>
    <row r="355" spans="1:13" ht="31.5" outlineLevel="5">
      <c r="A355" s="37" t="s">
        <v>389</v>
      </c>
      <c r="B355" s="7" t="s">
        <v>384</v>
      </c>
      <c r="C355" s="7" t="s">
        <v>421</v>
      </c>
      <c r="D355" s="7" t="s">
        <v>396</v>
      </c>
      <c r="E355" s="7" t="s">
        <v>327</v>
      </c>
      <c r="F355" s="7" t="s">
        <v>375</v>
      </c>
      <c r="G355" s="8"/>
      <c r="H355" s="9"/>
      <c r="I355" s="10">
        <f>I356</f>
        <v>14077</v>
      </c>
      <c r="J355" s="10">
        <f aca="true" t="shared" si="49" ref="J355:M356">J356</f>
        <v>0</v>
      </c>
      <c r="K355" s="10">
        <f t="shared" si="49"/>
        <v>0</v>
      </c>
      <c r="L355" s="10">
        <f t="shared" si="49"/>
        <v>14852.2</v>
      </c>
      <c r="M355" s="10">
        <f t="shared" si="49"/>
        <v>15594.9</v>
      </c>
    </row>
    <row r="356" spans="1:13" ht="63" outlineLevel="5">
      <c r="A356" s="37" t="s">
        <v>348</v>
      </c>
      <c r="B356" s="7" t="s">
        <v>384</v>
      </c>
      <c r="C356" s="7" t="s">
        <v>421</v>
      </c>
      <c r="D356" s="7" t="s">
        <v>396</v>
      </c>
      <c r="E356" s="7" t="s">
        <v>327</v>
      </c>
      <c r="F356" s="7" t="s">
        <v>345</v>
      </c>
      <c r="G356" s="8"/>
      <c r="H356" s="9"/>
      <c r="I356" s="10">
        <f>I357</f>
        <v>14077</v>
      </c>
      <c r="J356" s="10">
        <f t="shared" si="49"/>
        <v>0</v>
      </c>
      <c r="K356" s="10">
        <f t="shared" si="49"/>
        <v>0</v>
      </c>
      <c r="L356" s="10">
        <f t="shared" si="49"/>
        <v>14852.2</v>
      </c>
      <c r="M356" s="10">
        <f t="shared" si="49"/>
        <v>15594.9</v>
      </c>
    </row>
    <row r="357" spans="1:13" ht="63" outlineLevel="6">
      <c r="A357" s="37" t="s">
        <v>376</v>
      </c>
      <c r="B357" s="7" t="s">
        <v>384</v>
      </c>
      <c r="C357" s="7" t="s">
        <v>421</v>
      </c>
      <c r="D357" s="7" t="s">
        <v>396</v>
      </c>
      <c r="E357" s="7" t="s">
        <v>327</v>
      </c>
      <c r="F357" s="7" t="s">
        <v>365</v>
      </c>
      <c r="G357" s="8"/>
      <c r="H357" s="9"/>
      <c r="I357" s="10">
        <v>14077</v>
      </c>
      <c r="J357" s="11"/>
      <c r="K357" s="6"/>
      <c r="L357" s="10">
        <v>14852.2</v>
      </c>
      <c r="M357" s="10">
        <v>15594.9</v>
      </c>
    </row>
    <row r="358" spans="1:13" ht="31.5" outlineLevel="2">
      <c r="A358" s="37" t="s">
        <v>39</v>
      </c>
      <c r="B358" s="1" t="s">
        <v>384</v>
      </c>
      <c r="C358" s="1" t="s">
        <v>421</v>
      </c>
      <c r="D358" s="1" t="s">
        <v>404</v>
      </c>
      <c r="E358" s="1"/>
      <c r="F358" s="1"/>
      <c r="G358" s="2"/>
      <c r="H358" s="3"/>
      <c r="I358" s="4">
        <f>I359</f>
        <v>1975.9999999999998</v>
      </c>
      <c r="J358" s="5"/>
      <c r="K358" s="6">
        <v>1809500</v>
      </c>
      <c r="L358" s="4">
        <f>L359</f>
        <v>2031.9999999999998</v>
      </c>
      <c r="M358" s="4">
        <f>M359</f>
        <v>2039.9999999999998</v>
      </c>
    </row>
    <row r="359" spans="1:13" ht="94.5" outlineLevel="3">
      <c r="A359" s="37" t="s">
        <v>471</v>
      </c>
      <c r="B359" s="7" t="s">
        <v>384</v>
      </c>
      <c r="C359" s="7" t="s">
        <v>421</v>
      </c>
      <c r="D359" s="7" t="s">
        <v>404</v>
      </c>
      <c r="E359" s="7" t="s">
        <v>408</v>
      </c>
      <c r="F359" s="7"/>
      <c r="G359" s="8"/>
      <c r="H359" s="9"/>
      <c r="I359" s="10">
        <f>I360</f>
        <v>1975.9999999999998</v>
      </c>
      <c r="J359" s="11"/>
      <c r="K359" s="6">
        <v>1809500</v>
      </c>
      <c r="L359" s="10">
        <f>L360</f>
        <v>2031.9999999999998</v>
      </c>
      <c r="M359" s="10">
        <f>M360</f>
        <v>2039.9999999999998</v>
      </c>
    </row>
    <row r="360" spans="1:13" ht="78.75" outlineLevel="4">
      <c r="A360" s="37" t="s">
        <v>472</v>
      </c>
      <c r="B360" s="7" t="s">
        <v>384</v>
      </c>
      <c r="C360" s="7" t="s">
        <v>421</v>
      </c>
      <c r="D360" s="7" t="s">
        <v>404</v>
      </c>
      <c r="E360" s="7" t="s">
        <v>409</v>
      </c>
      <c r="F360" s="7"/>
      <c r="G360" s="8"/>
      <c r="H360" s="9"/>
      <c r="I360" s="10">
        <f>I361+I368</f>
        <v>1975.9999999999998</v>
      </c>
      <c r="J360" s="11"/>
      <c r="K360" s="6">
        <v>1809500</v>
      </c>
      <c r="L360" s="10">
        <f>L361+L368</f>
        <v>2031.9999999999998</v>
      </c>
      <c r="M360" s="10">
        <f>M361+M368</f>
        <v>2039.9999999999998</v>
      </c>
    </row>
    <row r="361" spans="1:13" ht="78.75" outlineLevel="5">
      <c r="A361" s="37" t="s">
        <v>40</v>
      </c>
      <c r="B361" s="7" t="s">
        <v>384</v>
      </c>
      <c r="C361" s="7" t="s">
        <v>421</v>
      </c>
      <c r="D361" s="7" t="s">
        <v>404</v>
      </c>
      <c r="E361" s="7" t="s">
        <v>180</v>
      </c>
      <c r="F361" s="7"/>
      <c r="G361" s="8"/>
      <c r="H361" s="9"/>
      <c r="I361" s="10">
        <f>I362+I365</f>
        <v>741</v>
      </c>
      <c r="J361" s="10">
        <f>J362+J365</f>
        <v>0</v>
      </c>
      <c r="K361" s="10">
        <f>K362+K365</f>
        <v>0</v>
      </c>
      <c r="L361" s="10">
        <f>L362+L365</f>
        <v>762</v>
      </c>
      <c r="M361" s="10">
        <f>M362+M365</f>
        <v>765</v>
      </c>
    </row>
    <row r="362" spans="1:13" ht="78.75" outlineLevel="5">
      <c r="A362" s="37" t="s">
        <v>257</v>
      </c>
      <c r="B362" s="7" t="s">
        <v>384</v>
      </c>
      <c r="C362" s="7" t="s">
        <v>421</v>
      </c>
      <c r="D362" s="7" t="s">
        <v>404</v>
      </c>
      <c r="E362" s="7" t="s">
        <v>180</v>
      </c>
      <c r="F362" s="7" t="s">
        <v>314</v>
      </c>
      <c r="G362" s="8"/>
      <c r="H362" s="9"/>
      <c r="I362" s="10">
        <f aca="true" t="shared" si="50" ref="I362:M363">I363</f>
        <v>619.9</v>
      </c>
      <c r="J362" s="10">
        <f t="shared" si="50"/>
        <v>0</v>
      </c>
      <c r="K362" s="10">
        <f t="shared" si="50"/>
        <v>0</v>
      </c>
      <c r="L362" s="10">
        <f t="shared" si="50"/>
        <v>619.9</v>
      </c>
      <c r="M362" s="10">
        <f t="shared" si="50"/>
        <v>619.9</v>
      </c>
    </row>
    <row r="363" spans="1:13" ht="31.5" outlineLevel="6">
      <c r="A363" s="37" t="s">
        <v>258</v>
      </c>
      <c r="B363" s="7" t="s">
        <v>384</v>
      </c>
      <c r="C363" s="7" t="s">
        <v>421</v>
      </c>
      <c r="D363" s="7" t="s">
        <v>404</v>
      </c>
      <c r="E363" s="7" t="s">
        <v>180</v>
      </c>
      <c r="F363" s="7" t="s">
        <v>190</v>
      </c>
      <c r="G363" s="8"/>
      <c r="H363" s="9"/>
      <c r="I363" s="10">
        <f t="shared" si="50"/>
        <v>619.9</v>
      </c>
      <c r="J363" s="10">
        <f t="shared" si="50"/>
        <v>0</v>
      </c>
      <c r="K363" s="10">
        <f t="shared" si="50"/>
        <v>0</v>
      </c>
      <c r="L363" s="10">
        <f t="shared" si="50"/>
        <v>619.9</v>
      </c>
      <c r="M363" s="10">
        <f t="shared" si="50"/>
        <v>619.9</v>
      </c>
    </row>
    <row r="364" spans="1:13" ht="31.5" outlineLevel="6">
      <c r="A364" s="37" t="s">
        <v>194</v>
      </c>
      <c r="B364" s="7" t="s">
        <v>384</v>
      </c>
      <c r="C364" s="7" t="s">
        <v>421</v>
      </c>
      <c r="D364" s="7" t="s">
        <v>404</v>
      </c>
      <c r="E364" s="7" t="s">
        <v>180</v>
      </c>
      <c r="F364" s="7" t="s">
        <v>195</v>
      </c>
      <c r="G364" s="8"/>
      <c r="H364" s="9"/>
      <c r="I364" s="10">
        <v>619.9</v>
      </c>
      <c r="J364" s="11"/>
      <c r="K364" s="6"/>
      <c r="L364" s="10">
        <v>619.9</v>
      </c>
      <c r="M364" s="10">
        <v>619.9</v>
      </c>
    </row>
    <row r="365" spans="1:13" ht="31.5" outlineLevel="6">
      <c r="A365" s="37" t="s">
        <v>259</v>
      </c>
      <c r="B365" s="7" t="s">
        <v>384</v>
      </c>
      <c r="C365" s="7" t="s">
        <v>421</v>
      </c>
      <c r="D365" s="7" t="s">
        <v>404</v>
      </c>
      <c r="E365" s="7" t="s">
        <v>180</v>
      </c>
      <c r="F365" s="7" t="s">
        <v>315</v>
      </c>
      <c r="G365" s="8"/>
      <c r="H365" s="9"/>
      <c r="I365" s="10">
        <f aca="true" t="shared" si="51" ref="I365:M366">I366</f>
        <v>121.1</v>
      </c>
      <c r="J365" s="10">
        <f t="shared" si="51"/>
        <v>0</v>
      </c>
      <c r="K365" s="10">
        <f t="shared" si="51"/>
        <v>0</v>
      </c>
      <c r="L365" s="10">
        <f t="shared" si="51"/>
        <v>142.1</v>
      </c>
      <c r="M365" s="10">
        <f t="shared" si="51"/>
        <v>145.1</v>
      </c>
    </row>
    <row r="366" spans="1:13" ht="31.5" outlineLevel="6">
      <c r="A366" s="37" t="s">
        <v>260</v>
      </c>
      <c r="B366" s="7" t="s">
        <v>384</v>
      </c>
      <c r="C366" s="7" t="s">
        <v>421</v>
      </c>
      <c r="D366" s="7" t="s">
        <v>404</v>
      </c>
      <c r="E366" s="7" t="s">
        <v>180</v>
      </c>
      <c r="F366" s="7" t="s">
        <v>201</v>
      </c>
      <c r="G366" s="8"/>
      <c r="H366" s="9"/>
      <c r="I366" s="10">
        <f t="shared" si="51"/>
        <v>121.1</v>
      </c>
      <c r="J366" s="10">
        <f t="shared" si="51"/>
        <v>0</v>
      </c>
      <c r="K366" s="10">
        <f t="shared" si="51"/>
        <v>0</v>
      </c>
      <c r="L366" s="10">
        <f t="shared" si="51"/>
        <v>142.1</v>
      </c>
      <c r="M366" s="10">
        <f t="shared" si="51"/>
        <v>145.1</v>
      </c>
    </row>
    <row r="367" spans="1:13" ht="31.5" outlineLevel="6">
      <c r="A367" s="37" t="s">
        <v>261</v>
      </c>
      <c r="B367" s="7" t="s">
        <v>384</v>
      </c>
      <c r="C367" s="7" t="s">
        <v>421</v>
      </c>
      <c r="D367" s="7" t="s">
        <v>404</v>
      </c>
      <c r="E367" s="7" t="s">
        <v>180</v>
      </c>
      <c r="F367" s="7" t="s">
        <v>202</v>
      </c>
      <c r="G367" s="8"/>
      <c r="H367" s="9"/>
      <c r="I367" s="10">
        <v>121.1</v>
      </c>
      <c r="J367" s="11"/>
      <c r="K367" s="6"/>
      <c r="L367" s="10">
        <v>142.1</v>
      </c>
      <c r="M367" s="10">
        <v>145.1</v>
      </c>
    </row>
    <row r="368" spans="1:13" ht="47.25" outlineLevel="5">
      <c r="A368" s="37" t="s">
        <v>41</v>
      </c>
      <c r="B368" s="7" t="s">
        <v>384</v>
      </c>
      <c r="C368" s="7" t="s">
        <v>421</v>
      </c>
      <c r="D368" s="7" t="s">
        <v>404</v>
      </c>
      <c r="E368" s="7" t="s">
        <v>181</v>
      </c>
      <c r="F368" s="7"/>
      <c r="G368" s="8"/>
      <c r="H368" s="9"/>
      <c r="I368" s="10">
        <f>I369+I373</f>
        <v>1234.9999999999998</v>
      </c>
      <c r="J368" s="10">
        <f>J369+J373</f>
        <v>0</v>
      </c>
      <c r="K368" s="10">
        <f>K369+K373</f>
        <v>0</v>
      </c>
      <c r="L368" s="10">
        <f>L369+L373</f>
        <v>1269.9999999999998</v>
      </c>
      <c r="M368" s="10">
        <f>M369+M373</f>
        <v>1274.9999999999998</v>
      </c>
    </row>
    <row r="369" spans="1:13" ht="78.75" outlineLevel="5">
      <c r="A369" s="37" t="s">
        <v>257</v>
      </c>
      <c r="B369" s="7" t="s">
        <v>384</v>
      </c>
      <c r="C369" s="7" t="s">
        <v>421</v>
      </c>
      <c r="D369" s="7" t="s">
        <v>404</v>
      </c>
      <c r="E369" s="7" t="s">
        <v>181</v>
      </c>
      <c r="F369" s="7" t="s">
        <v>314</v>
      </c>
      <c r="G369" s="8"/>
      <c r="H369" s="9"/>
      <c r="I369" s="10">
        <f>I370</f>
        <v>1077.8999999999999</v>
      </c>
      <c r="J369" s="10">
        <f>J370</f>
        <v>0</v>
      </c>
      <c r="K369" s="10">
        <f>K370</f>
        <v>0</v>
      </c>
      <c r="L369" s="10">
        <f>L370</f>
        <v>1077.8999999999999</v>
      </c>
      <c r="M369" s="10">
        <f>M370</f>
        <v>1077.8999999999999</v>
      </c>
    </row>
    <row r="370" spans="1:13" ht="31.5" outlineLevel="6">
      <c r="A370" s="37" t="s">
        <v>258</v>
      </c>
      <c r="B370" s="7" t="s">
        <v>384</v>
      </c>
      <c r="C370" s="7" t="s">
        <v>421</v>
      </c>
      <c r="D370" s="7" t="s">
        <v>404</v>
      </c>
      <c r="E370" s="7" t="s">
        <v>181</v>
      </c>
      <c r="F370" s="7" t="s">
        <v>190</v>
      </c>
      <c r="G370" s="8"/>
      <c r="H370" s="9"/>
      <c r="I370" s="10">
        <f>I371+I372</f>
        <v>1077.8999999999999</v>
      </c>
      <c r="J370" s="10">
        <f>J371+J372</f>
        <v>0</v>
      </c>
      <c r="K370" s="10">
        <f>K371+K372</f>
        <v>0</v>
      </c>
      <c r="L370" s="10">
        <f>L371+L372</f>
        <v>1077.8999999999999</v>
      </c>
      <c r="M370" s="10">
        <f>M371+M372</f>
        <v>1077.8999999999999</v>
      </c>
    </row>
    <row r="371" spans="1:13" ht="31.5" outlineLevel="6">
      <c r="A371" s="37" t="s">
        <v>194</v>
      </c>
      <c r="B371" s="7" t="s">
        <v>384</v>
      </c>
      <c r="C371" s="7" t="s">
        <v>421</v>
      </c>
      <c r="D371" s="7" t="s">
        <v>404</v>
      </c>
      <c r="E371" s="7" t="s">
        <v>181</v>
      </c>
      <c r="F371" s="7" t="s">
        <v>195</v>
      </c>
      <c r="G371" s="8"/>
      <c r="H371" s="9"/>
      <c r="I371" s="10">
        <v>1073.3</v>
      </c>
      <c r="J371" s="11"/>
      <c r="K371" s="6"/>
      <c r="L371" s="10">
        <v>1073.3</v>
      </c>
      <c r="M371" s="10">
        <v>1073.3</v>
      </c>
    </row>
    <row r="372" spans="1:13" ht="47.25" outlineLevel="6">
      <c r="A372" s="37" t="s">
        <v>196</v>
      </c>
      <c r="B372" s="7" t="s">
        <v>384</v>
      </c>
      <c r="C372" s="7" t="s">
        <v>421</v>
      </c>
      <c r="D372" s="7" t="s">
        <v>404</v>
      </c>
      <c r="E372" s="7" t="s">
        <v>181</v>
      </c>
      <c r="F372" s="7" t="s">
        <v>197</v>
      </c>
      <c r="G372" s="8"/>
      <c r="H372" s="9"/>
      <c r="I372" s="10">
        <v>4.6</v>
      </c>
      <c r="J372" s="11"/>
      <c r="K372" s="6"/>
      <c r="L372" s="10">
        <v>4.6</v>
      </c>
      <c r="M372" s="10">
        <v>4.6</v>
      </c>
    </row>
    <row r="373" spans="1:13" ht="31.5" outlineLevel="6">
      <c r="A373" s="37" t="s">
        <v>259</v>
      </c>
      <c r="B373" s="7" t="s">
        <v>384</v>
      </c>
      <c r="C373" s="7" t="s">
        <v>421</v>
      </c>
      <c r="D373" s="7" t="s">
        <v>404</v>
      </c>
      <c r="E373" s="7" t="s">
        <v>181</v>
      </c>
      <c r="F373" s="7" t="s">
        <v>315</v>
      </c>
      <c r="G373" s="8"/>
      <c r="H373" s="9"/>
      <c r="I373" s="10">
        <f aca="true" t="shared" si="52" ref="I373:M374">I374</f>
        <v>157.1</v>
      </c>
      <c r="J373" s="10">
        <f t="shared" si="52"/>
        <v>0</v>
      </c>
      <c r="K373" s="10">
        <f t="shared" si="52"/>
        <v>0</v>
      </c>
      <c r="L373" s="10">
        <f t="shared" si="52"/>
        <v>192.1</v>
      </c>
      <c r="M373" s="10">
        <f t="shared" si="52"/>
        <v>197.1</v>
      </c>
    </row>
    <row r="374" spans="1:13" ht="31.5" outlineLevel="6">
      <c r="A374" s="37" t="s">
        <v>260</v>
      </c>
      <c r="B374" s="7" t="s">
        <v>384</v>
      </c>
      <c r="C374" s="7" t="s">
        <v>421</v>
      </c>
      <c r="D374" s="7" t="s">
        <v>404</v>
      </c>
      <c r="E374" s="7" t="s">
        <v>181</v>
      </c>
      <c r="F374" s="7" t="s">
        <v>201</v>
      </c>
      <c r="G374" s="8"/>
      <c r="H374" s="9"/>
      <c r="I374" s="10">
        <f t="shared" si="52"/>
        <v>157.1</v>
      </c>
      <c r="J374" s="10">
        <f t="shared" si="52"/>
        <v>0</v>
      </c>
      <c r="K374" s="10">
        <f t="shared" si="52"/>
        <v>0</v>
      </c>
      <c r="L374" s="10">
        <f t="shared" si="52"/>
        <v>192.1</v>
      </c>
      <c r="M374" s="10">
        <f t="shared" si="52"/>
        <v>197.1</v>
      </c>
    </row>
    <row r="375" spans="1:13" ht="31.5" outlineLevel="6">
      <c r="A375" s="37" t="s">
        <v>261</v>
      </c>
      <c r="B375" s="7" t="s">
        <v>384</v>
      </c>
      <c r="C375" s="7" t="s">
        <v>421</v>
      </c>
      <c r="D375" s="7" t="s">
        <v>404</v>
      </c>
      <c r="E375" s="7" t="s">
        <v>181</v>
      </c>
      <c r="F375" s="7" t="s">
        <v>202</v>
      </c>
      <c r="G375" s="8"/>
      <c r="H375" s="9"/>
      <c r="I375" s="10">
        <v>157.1</v>
      </c>
      <c r="J375" s="11"/>
      <c r="K375" s="6"/>
      <c r="L375" s="10">
        <v>192.1</v>
      </c>
      <c r="M375" s="10">
        <v>197.1</v>
      </c>
    </row>
    <row r="376" spans="1:13" ht="15.75" outlineLevel="1">
      <c r="A376" s="37" t="s">
        <v>367</v>
      </c>
      <c r="B376" s="7" t="s">
        <v>384</v>
      </c>
      <c r="C376" s="1" t="s">
        <v>406</v>
      </c>
      <c r="D376" s="1"/>
      <c r="E376" s="1"/>
      <c r="F376" s="1"/>
      <c r="G376" s="2"/>
      <c r="H376" s="3" t="e">
        <f>H377</f>
        <v>#REF!</v>
      </c>
      <c r="I376" s="4">
        <f>I377</f>
        <v>917.9</v>
      </c>
      <c r="J376" s="5"/>
      <c r="K376" s="6">
        <v>1202900</v>
      </c>
      <c r="L376" s="4">
        <f>L377</f>
        <v>917.9</v>
      </c>
      <c r="M376" s="4">
        <f>M377</f>
        <v>917.9</v>
      </c>
    </row>
    <row r="377" spans="1:13" ht="15.75" outlineLevel="2">
      <c r="A377" s="37" t="s">
        <v>368</v>
      </c>
      <c r="B377" s="7" t="s">
        <v>384</v>
      </c>
      <c r="C377" s="1" t="s">
        <v>406</v>
      </c>
      <c r="D377" s="1" t="s">
        <v>387</v>
      </c>
      <c r="E377" s="1"/>
      <c r="F377" s="1"/>
      <c r="G377" s="2"/>
      <c r="H377" s="3" t="e">
        <f>H378+H383+#REF!</f>
        <v>#REF!</v>
      </c>
      <c r="I377" s="4">
        <f>I378+I383</f>
        <v>917.9</v>
      </c>
      <c r="J377" s="4">
        <f>J378+J383</f>
        <v>0</v>
      </c>
      <c r="K377" s="4">
        <f>K378+K383</f>
        <v>1202900</v>
      </c>
      <c r="L377" s="4">
        <f>L378+L383</f>
        <v>917.9</v>
      </c>
      <c r="M377" s="4">
        <f>M378+M383</f>
        <v>917.9</v>
      </c>
    </row>
    <row r="378" spans="1:13" ht="47.25" outlineLevel="3">
      <c r="A378" s="37" t="s">
        <v>369</v>
      </c>
      <c r="B378" s="7" t="s">
        <v>384</v>
      </c>
      <c r="C378" s="7" t="s">
        <v>406</v>
      </c>
      <c r="D378" s="7" t="s">
        <v>387</v>
      </c>
      <c r="E378" s="7" t="s">
        <v>182</v>
      </c>
      <c r="F378" s="7"/>
      <c r="G378" s="8"/>
      <c r="H378" s="9"/>
      <c r="I378" s="10">
        <f>I379</f>
        <v>917.9</v>
      </c>
      <c r="J378" s="11"/>
      <c r="K378" s="6">
        <v>917900</v>
      </c>
      <c r="L378" s="10">
        <f aca="true" t="shared" si="53" ref="L378:M381">L379</f>
        <v>917.9</v>
      </c>
      <c r="M378" s="10">
        <f t="shared" si="53"/>
        <v>917.9</v>
      </c>
    </row>
    <row r="379" spans="1:13" ht="47.25" outlineLevel="4">
      <c r="A379" s="37" t="s">
        <v>370</v>
      </c>
      <c r="B379" s="7" t="s">
        <v>384</v>
      </c>
      <c r="C379" s="7" t="s">
        <v>406</v>
      </c>
      <c r="D379" s="7" t="s">
        <v>387</v>
      </c>
      <c r="E379" s="7" t="s">
        <v>183</v>
      </c>
      <c r="F379" s="7"/>
      <c r="G379" s="8"/>
      <c r="H379" s="9"/>
      <c r="I379" s="10">
        <f>I380</f>
        <v>917.9</v>
      </c>
      <c r="J379" s="10">
        <f aca="true" t="shared" si="54" ref="J379:K381">J380</f>
        <v>0</v>
      </c>
      <c r="K379" s="10">
        <f t="shared" si="54"/>
        <v>0</v>
      </c>
      <c r="L379" s="10">
        <f t="shared" si="53"/>
        <v>917.9</v>
      </c>
      <c r="M379" s="10">
        <f t="shared" si="53"/>
        <v>917.9</v>
      </c>
    </row>
    <row r="380" spans="1:13" ht="31.5" outlineLevel="4">
      <c r="A380" s="37" t="s">
        <v>259</v>
      </c>
      <c r="B380" s="7" t="s">
        <v>384</v>
      </c>
      <c r="C380" s="7" t="s">
        <v>406</v>
      </c>
      <c r="D380" s="7" t="s">
        <v>387</v>
      </c>
      <c r="E380" s="7" t="s">
        <v>183</v>
      </c>
      <c r="F380" s="7" t="s">
        <v>315</v>
      </c>
      <c r="G380" s="8"/>
      <c r="H380" s="9"/>
      <c r="I380" s="10">
        <f>I381</f>
        <v>917.9</v>
      </c>
      <c r="J380" s="10">
        <f t="shared" si="54"/>
        <v>0</v>
      </c>
      <c r="K380" s="10">
        <f t="shared" si="54"/>
        <v>0</v>
      </c>
      <c r="L380" s="10">
        <f>L381</f>
        <v>917.9</v>
      </c>
      <c r="M380" s="10">
        <f>M381</f>
        <v>917.9</v>
      </c>
    </row>
    <row r="381" spans="1:13" ht="31.5" outlineLevel="6">
      <c r="A381" s="37" t="s">
        <v>260</v>
      </c>
      <c r="B381" s="7" t="s">
        <v>384</v>
      </c>
      <c r="C381" s="7" t="s">
        <v>406</v>
      </c>
      <c r="D381" s="7" t="s">
        <v>387</v>
      </c>
      <c r="E381" s="7" t="s">
        <v>183</v>
      </c>
      <c r="F381" s="7" t="s">
        <v>201</v>
      </c>
      <c r="G381" s="8"/>
      <c r="H381" s="9"/>
      <c r="I381" s="10">
        <f>I382</f>
        <v>917.9</v>
      </c>
      <c r="J381" s="10">
        <f t="shared" si="54"/>
        <v>0</v>
      </c>
      <c r="K381" s="10">
        <f t="shared" si="54"/>
        <v>0</v>
      </c>
      <c r="L381" s="10">
        <f t="shared" si="53"/>
        <v>917.9</v>
      </c>
      <c r="M381" s="10">
        <f t="shared" si="53"/>
        <v>917.9</v>
      </c>
    </row>
    <row r="382" spans="1:13" ht="31.5" outlineLevel="6">
      <c r="A382" s="37" t="s">
        <v>261</v>
      </c>
      <c r="B382" s="7" t="s">
        <v>384</v>
      </c>
      <c r="C382" s="7" t="s">
        <v>406</v>
      </c>
      <c r="D382" s="7" t="s">
        <v>387</v>
      </c>
      <c r="E382" s="7" t="s">
        <v>183</v>
      </c>
      <c r="F382" s="7" t="s">
        <v>202</v>
      </c>
      <c r="G382" s="8"/>
      <c r="H382" s="9"/>
      <c r="I382" s="10">
        <v>917.9</v>
      </c>
      <c r="J382" s="11"/>
      <c r="K382" s="6"/>
      <c r="L382" s="10">
        <v>917.9</v>
      </c>
      <c r="M382" s="10">
        <v>917.9</v>
      </c>
    </row>
    <row r="383" spans="1:13" ht="31.5" hidden="1" outlineLevel="3">
      <c r="A383" s="37" t="s">
        <v>371</v>
      </c>
      <c r="B383" s="7" t="s">
        <v>384</v>
      </c>
      <c r="C383" s="7" t="s">
        <v>406</v>
      </c>
      <c r="D383" s="7" t="s">
        <v>387</v>
      </c>
      <c r="E383" s="7" t="s">
        <v>412</v>
      </c>
      <c r="F383" s="7"/>
      <c r="G383" s="8"/>
      <c r="H383" s="9"/>
      <c r="I383" s="10">
        <f>I384</f>
        <v>0</v>
      </c>
      <c r="J383" s="11"/>
      <c r="K383" s="6">
        <v>285000</v>
      </c>
      <c r="L383" s="10">
        <f aca="true" t="shared" si="55" ref="L383:M385">L384</f>
        <v>0</v>
      </c>
      <c r="M383" s="10">
        <f t="shared" si="55"/>
        <v>0</v>
      </c>
    </row>
    <row r="384" spans="1:13" ht="63" hidden="1" outlineLevel="5">
      <c r="A384" s="37" t="s">
        <v>184</v>
      </c>
      <c r="B384" s="7" t="s">
        <v>384</v>
      </c>
      <c r="C384" s="7" t="s">
        <v>406</v>
      </c>
      <c r="D384" s="7" t="s">
        <v>387</v>
      </c>
      <c r="E384" s="7" t="s">
        <v>185</v>
      </c>
      <c r="F384" s="7"/>
      <c r="G384" s="8"/>
      <c r="H384" s="9"/>
      <c r="I384" s="10">
        <f>I385</f>
        <v>0</v>
      </c>
      <c r="J384" s="10">
        <f>J385</f>
        <v>0</v>
      </c>
      <c r="K384" s="10">
        <f>K385</f>
        <v>0</v>
      </c>
      <c r="L384" s="10">
        <f t="shared" si="55"/>
        <v>0</v>
      </c>
      <c r="M384" s="10">
        <f t="shared" si="55"/>
        <v>0</v>
      </c>
    </row>
    <row r="385" spans="1:13" ht="47.25" hidden="1" outlineLevel="6">
      <c r="A385" s="37" t="s">
        <v>192</v>
      </c>
      <c r="B385" s="7" t="s">
        <v>384</v>
      </c>
      <c r="C385" s="7" t="s">
        <v>406</v>
      </c>
      <c r="D385" s="7" t="s">
        <v>387</v>
      </c>
      <c r="E385" s="7" t="s">
        <v>185</v>
      </c>
      <c r="F385" s="7" t="s">
        <v>201</v>
      </c>
      <c r="G385" s="8"/>
      <c r="H385" s="9"/>
      <c r="I385" s="10">
        <f>I386</f>
        <v>0</v>
      </c>
      <c r="J385" s="10">
        <f>J386</f>
        <v>0</v>
      </c>
      <c r="K385" s="10">
        <f>K386</f>
        <v>0</v>
      </c>
      <c r="L385" s="10">
        <f t="shared" si="55"/>
        <v>0</v>
      </c>
      <c r="M385" s="10">
        <f t="shared" si="55"/>
        <v>0</v>
      </c>
    </row>
    <row r="386" spans="1:13" ht="47.25" hidden="1" outlineLevel="6">
      <c r="A386" s="37" t="s">
        <v>377</v>
      </c>
      <c r="B386" s="7" t="s">
        <v>384</v>
      </c>
      <c r="C386" s="7" t="s">
        <v>406</v>
      </c>
      <c r="D386" s="7" t="s">
        <v>387</v>
      </c>
      <c r="E386" s="7" t="s">
        <v>185</v>
      </c>
      <c r="F386" s="7" t="s">
        <v>202</v>
      </c>
      <c r="G386" s="8"/>
      <c r="H386" s="9"/>
      <c r="I386" s="10"/>
      <c r="J386" s="11"/>
      <c r="K386" s="6"/>
      <c r="L386" s="10"/>
      <c r="M386" s="10"/>
    </row>
    <row r="387" spans="1:13" ht="31.5" collapsed="1">
      <c r="A387" s="37" t="s">
        <v>331</v>
      </c>
      <c r="B387" s="7" t="s">
        <v>186</v>
      </c>
      <c r="C387" s="7"/>
      <c r="D387" s="7"/>
      <c r="E387" s="7"/>
      <c r="F387" s="7"/>
      <c r="G387" s="8" t="e">
        <f>G388+G390</f>
        <v>#REF!</v>
      </c>
      <c r="H387" s="9" t="e">
        <f>H388</f>
        <v>#REF!</v>
      </c>
      <c r="I387" s="10">
        <f>I388</f>
        <v>3317.2</v>
      </c>
      <c r="J387" s="11"/>
      <c r="K387" s="6">
        <v>4216200</v>
      </c>
      <c r="L387" s="10">
        <f>L388</f>
        <v>3316.2</v>
      </c>
      <c r="M387" s="10">
        <f>M388</f>
        <v>3316.2</v>
      </c>
    </row>
    <row r="388" spans="1:13" ht="31.5" outlineLevel="1">
      <c r="A388" s="37" t="s">
        <v>454</v>
      </c>
      <c r="B388" s="1" t="s">
        <v>186</v>
      </c>
      <c r="C388" s="1" t="s">
        <v>387</v>
      </c>
      <c r="D388" s="1"/>
      <c r="E388" s="1"/>
      <c r="F388" s="1"/>
      <c r="G388" s="2" t="e">
        <f>G389</f>
        <v>#REF!</v>
      </c>
      <c r="H388" s="3" t="e">
        <f>H390+H389</f>
        <v>#REF!</v>
      </c>
      <c r="I388" s="4">
        <f>I390</f>
        <v>3317.2</v>
      </c>
      <c r="J388" s="5"/>
      <c r="K388" s="6">
        <v>4216200</v>
      </c>
      <c r="L388" s="4">
        <f>L390</f>
        <v>3316.2</v>
      </c>
      <c r="M388" s="4">
        <f>M390</f>
        <v>3316.2</v>
      </c>
    </row>
    <row r="389" spans="1:13" ht="126" hidden="1" outlineLevel="2">
      <c r="A389" s="37" t="s">
        <v>395</v>
      </c>
      <c r="B389" s="1" t="s">
        <v>186</v>
      </c>
      <c r="C389" s="1" t="s">
        <v>387</v>
      </c>
      <c r="D389" s="1" t="s">
        <v>396</v>
      </c>
      <c r="E389" s="1" t="s">
        <v>385</v>
      </c>
      <c r="F389" s="1" t="s">
        <v>386</v>
      </c>
      <c r="G389" s="2" t="e">
        <f>#REF!</f>
        <v>#REF!</v>
      </c>
      <c r="H389" s="3" t="e">
        <f>#REF!</f>
        <v>#REF!</v>
      </c>
      <c r="I389" s="4"/>
      <c r="J389" s="5"/>
      <c r="K389" s="6">
        <v>0</v>
      </c>
      <c r="L389" s="4"/>
      <c r="M389" s="4"/>
    </row>
    <row r="390" spans="1:13" ht="31.5" outlineLevel="2">
      <c r="A390" s="37" t="s">
        <v>470</v>
      </c>
      <c r="B390" s="1" t="s">
        <v>186</v>
      </c>
      <c r="C390" s="1" t="s">
        <v>387</v>
      </c>
      <c r="D390" s="1" t="s">
        <v>407</v>
      </c>
      <c r="E390" s="1"/>
      <c r="F390" s="1"/>
      <c r="G390" s="2">
        <f>G391+G405</f>
        <v>2916.2</v>
      </c>
      <c r="H390" s="3">
        <f>H391+H405</f>
        <v>0</v>
      </c>
      <c r="I390" s="4">
        <f>I391+I405</f>
        <v>3317.2</v>
      </c>
      <c r="J390" s="5"/>
      <c r="K390" s="6">
        <v>4216200</v>
      </c>
      <c r="L390" s="4">
        <f>L391+L405</f>
        <v>3316.2</v>
      </c>
      <c r="M390" s="4">
        <f>M391+M405</f>
        <v>3316.2</v>
      </c>
    </row>
    <row r="391" spans="1:13" ht="94.5" outlineLevel="3">
      <c r="A391" s="37" t="s">
        <v>460</v>
      </c>
      <c r="B391" s="7" t="s">
        <v>186</v>
      </c>
      <c r="C391" s="7" t="s">
        <v>387</v>
      </c>
      <c r="D391" s="7" t="s">
        <v>407</v>
      </c>
      <c r="E391" s="7" t="s">
        <v>392</v>
      </c>
      <c r="F391" s="7"/>
      <c r="G391" s="8" t="str">
        <f aca="true" t="shared" si="56" ref="G391:I392">G392</f>
        <v>2916,2</v>
      </c>
      <c r="H391" s="9">
        <f t="shared" si="56"/>
        <v>0</v>
      </c>
      <c r="I391" s="10">
        <f t="shared" si="56"/>
        <v>2817.2</v>
      </c>
      <c r="J391" s="11"/>
      <c r="K391" s="6">
        <v>2916200</v>
      </c>
      <c r="L391" s="10">
        <f>L392</f>
        <v>2816.2</v>
      </c>
      <c r="M391" s="10">
        <f>M392</f>
        <v>2816.2</v>
      </c>
    </row>
    <row r="392" spans="1:13" ht="15.75" outlineLevel="4">
      <c r="A392" s="37" t="s">
        <v>457</v>
      </c>
      <c r="B392" s="7" t="s">
        <v>186</v>
      </c>
      <c r="C392" s="7" t="s">
        <v>387</v>
      </c>
      <c r="D392" s="7" t="s">
        <v>407</v>
      </c>
      <c r="E392" s="7" t="s">
        <v>393</v>
      </c>
      <c r="F392" s="7"/>
      <c r="G392" s="8" t="str">
        <f t="shared" si="56"/>
        <v>2916,2</v>
      </c>
      <c r="H392" s="9">
        <f t="shared" si="56"/>
        <v>0</v>
      </c>
      <c r="I392" s="10">
        <f t="shared" si="56"/>
        <v>2817.2</v>
      </c>
      <c r="J392" s="11"/>
      <c r="K392" s="6">
        <v>2916200</v>
      </c>
      <c r="L392" s="10">
        <f>L393</f>
        <v>2816.2</v>
      </c>
      <c r="M392" s="10">
        <f>M393</f>
        <v>2816.2</v>
      </c>
    </row>
    <row r="393" spans="1:13" ht="47.25" outlineLevel="5">
      <c r="A393" s="37" t="s">
        <v>42</v>
      </c>
      <c r="B393" s="7" t="s">
        <v>186</v>
      </c>
      <c r="C393" s="7" t="s">
        <v>387</v>
      </c>
      <c r="D393" s="7" t="s">
        <v>407</v>
      </c>
      <c r="E393" s="7" t="s">
        <v>187</v>
      </c>
      <c r="F393" s="7"/>
      <c r="G393" s="8" t="str">
        <f>G395</f>
        <v>2916,2</v>
      </c>
      <c r="H393" s="9">
        <f>H395</f>
        <v>0</v>
      </c>
      <c r="I393" s="10">
        <f>I394+I398+I401</f>
        <v>2817.2</v>
      </c>
      <c r="J393" s="10">
        <f>J394+J398+J401</f>
        <v>0</v>
      </c>
      <c r="K393" s="10">
        <f>K394+K398+K401</f>
        <v>0</v>
      </c>
      <c r="L393" s="10">
        <f>L394+L398+L401</f>
        <v>2816.2</v>
      </c>
      <c r="M393" s="10">
        <f>M394+M398+M401</f>
        <v>2816.2</v>
      </c>
    </row>
    <row r="394" spans="1:13" ht="78.75" outlineLevel="5">
      <c r="A394" s="37" t="s">
        <v>257</v>
      </c>
      <c r="B394" s="7" t="s">
        <v>186</v>
      </c>
      <c r="C394" s="7" t="s">
        <v>387</v>
      </c>
      <c r="D394" s="7" t="s">
        <v>407</v>
      </c>
      <c r="E394" s="7" t="s">
        <v>187</v>
      </c>
      <c r="F394" s="7" t="s">
        <v>314</v>
      </c>
      <c r="G394" s="8"/>
      <c r="H394" s="9"/>
      <c r="I394" s="10">
        <f>I395</f>
        <v>2075.2</v>
      </c>
      <c r="J394" s="10">
        <f>J395</f>
        <v>0</v>
      </c>
      <c r="K394" s="10">
        <f>K395</f>
        <v>0</v>
      </c>
      <c r="L394" s="10">
        <f>L395</f>
        <v>2075.2</v>
      </c>
      <c r="M394" s="10">
        <f>M395</f>
        <v>2075.2</v>
      </c>
    </row>
    <row r="395" spans="1:13" ht="31.5" outlineLevel="6">
      <c r="A395" s="37" t="s">
        <v>258</v>
      </c>
      <c r="B395" s="7" t="s">
        <v>186</v>
      </c>
      <c r="C395" s="7" t="s">
        <v>387</v>
      </c>
      <c r="D395" s="7" t="s">
        <v>407</v>
      </c>
      <c r="E395" s="7" t="s">
        <v>187</v>
      </c>
      <c r="F395" s="7" t="s">
        <v>190</v>
      </c>
      <c r="G395" s="8" t="s">
        <v>332</v>
      </c>
      <c r="H395" s="9">
        <v>0</v>
      </c>
      <c r="I395" s="10">
        <f>SUM(I396:I397)</f>
        <v>2075.2</v>
      </c>
      <c r="J395" s="10">
        <f>SUM(J396:J397)</f>
        <v>0</v>
      </c>
      <c r="K395" s="10">
        <f>SUM(K396:K397)</f>
        <v>0</v>
      </c>
      <c r="L395" s="10">
        <f>SUM(L396:L397)</f>
        <v>2075.2</v>
      </c>
      <c r="M395" s="10">
        <f>SUM(M396:M397)</f>
        <v>2075.2</v>
      </c>
    </row>
    <row r="396" spans="1:13" ht="31.5" outlineLevel="6">
      <c r="A396" s="37" t="s">
        <v>194</v>
      </c>
      <c r="B396" s="7" t="s">
        <v>186</v>
      </c>
      <c r="C396" s="7" t="s">
        <v>387</v>
      </c>
      <c r="D396" s="7" t="s">
        <v>407</v>
      </c>
      <c r="E396" s="7" t="s">
        <v>187</v>
      </c>
      <c r="F396" s="7" t="s">
        <v>195</v>
      </c>
      <c r="G396" s="8"/>
      <c r="H396" s="9"/>
      <c r="I396" s="10">
        <v>2070.2</v>
      </c>
      <c r="J396" s="11"/>
      <c r="K396" s="6"/>
      <c r="L396" s="10">
        <v>2070.2</v>
      </c>
      <c r="M396" s="10">
        <v>2070.2</v>
      </c>
    </row>
    <row r="397" spans="1:13" ht="47.25" outlineLevel="6">
      <c r="A397" s="37" t="s">
        <v>196</v>
      </c>
      <c r="B397" s="7" t="s">
        <v>186</v>
      </c>
      <c r="C397" s="7" t="s">
        <v>387</v>
      </c>
      <c r="D397" s="7" t="s">
        <v>407</v>
      </c>
      <c r="E397" s="7" t="s">
        <v>187</v>
      </c>
      <c r="F397" s="7" t="s">
        <v>197</v>
      </c>
      <c r="G397" s="8"/>
      <c r="H397" s="9"/>
      <c r="I397" s="10">
        <v>5</v>
      </c>
      <c r="J397" s="11"/>
      <c r="K397" s="6"/>
      <c r="L397" s="10">
        <v>5</v>
      </c>
      <c r="M397" s="10">
        <v>5</v>
      </c>
    </row>
    <row r="398" spans="1:13" ht="31.5" outlineLevel="6">
      <c r="A398" s="37" t="s">
        <v>259</v>
      </c>
      <c r="B398" s="7" t="s">
        <v>186</v>
      </c>
      <c r="C398" s="7" t="s">
        <v>387</v>
      </c>
      <c r="D398" s="7" t="s">
        <v>407</v>
      </c>
      <c r="E398" s="7" t="s">
        <v>187</v>
      </c>
      <c r="F398" s="7" t="s">
        <v>315</v>
      </c>
      <c r="G398" s="8"/>
      <c r="H398" s="9"/>
      <c r="I398" s="10">
        <f aca="true" t="shared" si="57" ref="I398:M399">I399</f>
        <v>616.9</v>
      </c>
      <c r="J398" s="10">
        <f t="shared" si="57"/>
        <v>0</v>
      </c>
      <c r="K398" s="10">
        <f t="shared" si="57"/>
        <v>0</v>
      </c>
      <c r="L398" s="10">
        <f t="shared" si="57"/>
        <v>615.9</v>
      </c>
      <c r="M398" s="10">
        <f t="shared" si="57"/>
        <v>615.9</v>
      </c>
    </row>
    <row r="399" spans="1:13" ht="31.5" outlineLevel="6">
      <c r="A399" s="37" t="s">
        <v>260</v>
      </c>
      <c r="B399" s="7" t="s">
        <v>186</v>
      </c>
      <c r="C399" s="7" t="s">
        <v>387</v>
      </c>
      <c r="D399" s="7" t="s">
        <v>407</v>
      </c>
      <c r="E399" s="7" t="s">
        <v>187</v>
      </c>
      <c r="F399" s="7" t="s">
        <v>201</v>
      </c>
      <c r="G399" s="8"/>
      <c r="H399" s="9"/>
      <c r="I399" s="10">
        <f t="shared" si="57"/>
        <v>616.9</v>
      </c>
      <c r="J399" s="10">
        <f t="shared" si="57"/>
        <v>0</v>
      </c>
      <c r="K399" s="10">
        <f t="shared" si="57"/>
        <v>0</v>
      </c>
      <c r="L399" s="10">
        <f t="shared" si="57"/>
        <v>615.9</v>
      </c>
      <c r="M399" s="10">
        <f t="shared" si="57"/>
        <v>615.9</v>
      </c>
    </row>
    <row r="400" spans="1:13" ht="31.5" outlineLevel="6">
      <c r="A400" s="37" t="s">
        <v>261</v>
      </c>
      <c r="B400" s="7" t="s">
        <v>186</v>
      </c>
      <c r="C400" s="7" t="s">
        <v>387</v>
      </c>
      <c r="D400" s="7" t="s">
        <v>407</v>
      </c>
      <c r="E400" s="7" t="s">
        <v>187</v>
      </c>
      <c r="F400" s="7" t="s">
        <v>202</v>
      </c>
      <c r="G400" s="8"/>
      <c r="H400" s="9"/>
      <c r="I400" s="10">
        <v>616.9</v>
      </c>
      <c r="J400" s="11"/>
      <c r="K400" s="6"/>
      <c r="L400" s="10">
        <v>615.9</v>
      </c>
      <c r="M400" s="10">
        <v>615.9</v>
      </c>
    </row>
    <row r="401" spans="1:13" ht="15.75" outlineLevel="6">
      <c r="A401" s="37" t="s">
        <v>241</v>
      </c>
      <c r="B401" s="7" t="s">
        <v>186</v>
      </c>
      <c r="C401" s="7" t="s">
        <v>387</v>
      </c>
      <c r="D401" s="7" t="s">
        <v>407</v>
      </c>
      <c r="E401" s="7" t="s">
        <v>187</v>
      </c>
      <c r="F401" s="7" t="s">
        <v>242</v>
      </c>
      <c r="G401" s="8"/>
      <c r="H401" s="9"/>
      <c r="I401" s="10">
        <f>I402</f>
        <v>125.1</v>
      </c>
      <c r="J401" s="10">
        <f>J402</f>
        <v>0</v>
      </c>
      <c r="K401" s="10">
        <f>K402</f>
        <v>0</v>
      </c>
      <c r="L401" s="10">
        <f>L402</f>
        <v>125.1</v>
      </c>
      <c r="M401" s="10">
        <f>M402</f>
        <v>125.1</v>
      </c>
    </row>
    <row r="402" spans="1:13" ht="31.5" outlineLevel="6">
      <c r="A402" s="37" t="s">
        <v>316</v>
      </c>
      <c r="B402" s="7" t="s">
        <v>186</v>
      </c>
      <c r="C402" s="7" t="s">
        <v>387</v>
      </c>
      <c r="D402" s="7" t="s">
        <v>407</v>
      </c>
      <c r="E402" s="7" t="s">
        <v>187</v>
      </c>
      <c r="F402" s="7" t="s">
        <v>198</v>
      </c>
      <c r="G402" s="8"/>
      <c r="H402" s="9"/>
      <c r="I402" s="10">
        <f>I403+I404</f>
        <v>125.1</v>
      </c>
      <c r="J402" s="10">
        <f>J403+J404</f>
        <v>0</v>
      </c>
      <c r="K402" s="10">
        <f>K403+K404</f>
        <v>0</v>
      </c>
      <c r="L402" s="10">
        <f>L403+L404</f>
        <v>125.1</v>
      </c>
      <c r="M402" s="10">
        <f>M403+M404</f>
        <v>125.1</v>
      </c>
    </row>
    <row r="403" spans="1:13" ht="47.25" outlineLevel="6">
      <c r="A403" s="37" t="s">
        <v>191</v>
      </c>
      <c r="B403" s="7" t="s">
        <v>186</v>
      </c>
      <c r="C403" s="7" t="s">
        <v>387</v>
      </c>
      <c r="D403" s="7" t="s">
        <v>407</v>
      </c>
      <c r="E403" s="7" t="s">
        <v>187</v>
      </c>
      <c r="F403" s="7" t="s">
        <v>193</v>
      </c>
      <c r="G403" s="8"/>
      <c r="H403" s="9"/>
      <c r="I403" s="10">
        <v>100.5</v>
      </c>
      <c r="J403" s="11"/>
      <c r="K403" s="6"/>
      <c r="L403" s="10">
        <v>100.5</v>
      </c>
      <c r="M403" s="10">
        <v>100.5</v>
      </c>
    </row>
    <row r="404" spans="1:13" ht="31.5" outlineLevel="6">
      <c r="A404" s="37" t="s">
        <v>199</v>
      </c>
      <c r="B404" s="7" t="s">
        <v>186</v>
      </c>
      <c r="C404" s="7" t="s">
        <v>387</v>
      </c>
      <c r="D404" s="7" t="s">
        <v>407</v>
      </c>
      <c r="E404" s="7" t="s">
        <v>187</v>
      </c>
      <c r="F404" s="7" t="s">
        <v>200</v>
      </c>
      <c r="G404" s="8"/>
      <c r="H404" s="9"/>
      <c r="I404" s="10">
        <v>24.6</v>
      </c>
      <c r="J404" s="11"/>
      <c r="K404" s="6"/>
      <c r="L404" s="10">
        <v>24.6</v>
      </c>
      <c r="M404" s="10">
        <v>24.6</v>
      </c>
    </row>
    <row r="405" spans="1:13" ht="94.5" outlineLevel="3">
      <c r="A405" s="37" t="s">
        <v>43</v>
      </c>
      <c r="B405" s="7" t="s">
        <v>186</v>
      </c>
      <c r="C405" s="7" t="s">
        <v>387</v>
      </c>
      <c r="D405" s="7" t="s">
        <v>407</v>
      </c>
      <c r="E405" s="7" t="s">
        <v>188</v>
      </c>
      <c r="F405" s="7"/>
      <c r="G405" s="8"/>
      <c r="H405" s="9"/>
      <c r="I405" s="10">
        <f>I406</f>
        <v>500</v>
      </c>
      <c r="J405" s="11"/>
      <c r="K405" s="6">
        <v>1300000</v>
      </c>
      <c r="L405" s="10">
        <f aca="true" t="shared" si="58" ref="L405:M408">L406</f>
        <v>500</v>
      </c>
      <c r="M405" s="10">
        <f t="shared" si="58"/>
        <v>500</v>
      </c>
    </row>
    <row r="406" spans="1:13" ht="78.75" outlineLevel="4">
      <c r="A406" s="37" t="s">
        <v>44</v>
      </c>
      <c r="B406" s="7" t="s">
        <v>186</v>
      </c>
      <c r="C406" s="7" t="s">
        <v>387</v>
      </c>
      <c r="D406" s="7" t="s">
        <v>407</v>
      </c>
      <c r="E406" s="7" t="s">
        <v>189</v>
      </c>
      <c r="F406" s="7"/>
      <c r="G406" s="8"/>
      <c r="H406" s="9"/>
      <c r="I406" s="10">
        <f>I407</f>
        <v>500</v>
      </c>
      <c r="J406" s="10">
        <f aca="true" t="shared" si="59" ref="J406:K408">J407</f>
        <v>0</v>
      </c>
      <c r="K406" s="10">
        <f t="shared" si="59"/>
        <v>0</v>
      </c>
      <c r="L406" s="10">
        <f t="shared" si="58"/>
        <v>500</v>
      </c>
      <c r="M406" s="10">
        <f t="shared" si="58"/>
        <v>500</v>
      </c>
    </row>
    <row r="407" spans="1:13" ht="31.5" outlineLevel="4">
      <c r="A407" s="37" t="s">
        <v>259</v>
      </c>
      <c r="B407" s="7" t="s">
        <v>186</v>
      </c>
      <c r="C407" s="7" t="s">
        <v>387</v>
      </c>
      <c r="D407" s="7" t="s">
        <v>407</v>
      </c>
      <c r="E407" s="7" t="s">
        <v>189</v>
      </c>
      <c r="F407" s="7" t="s">
        <v>315</v>
      </c>
      <c r="G407" s="8"/>
      <c r="H407" s="9"/>
      <c r="I407" s="10">
        <f>I408</f>
        <v>500</v>
      </c>
      <c r="J407" s="10">
        <f t="shared" si="59"/>
        <v>0</v>
      </c>
      <c r="K407" s="10">
        <f t="shared" si="59"/>
        <v>0</v>
      </c>
      <c r="L407" s="10">
        <f>L408</f>
        <v>500</v>
      </c>
      <c r="M407" s="10">
        <f>M408</f>
        <v>500</v>
      </c>
    </row>
    <row r="408" spans="1:13" ht="31.5" outlineLevel="6">
      <c r="A408" s="37" t="s">
        <v>260</v>
      </c>
      <c r="B408" s="7" t="s">
        <v>186</v>
      </c>
      <c r="C408" s="7" t="s">
        <v>387</v>
      </c>
      <c r="D408" s="7" t="s">
        <v>407</v>
      </c>
      <c r="E408" s="7" t="s">
        <v>189</v>
      </c>
      <c r="F408" s="7" t="s">
        <v>201</v>
      </c>
      <c r="G408" s="8"/>
      <c r="H408" s="9"/>
      <c r="I408" s="10">
        <f>I409</f>
        <v>500</v>
      </c>
      <c r="J408" s="10">
        <f t="shared" si="59"/>
        <v>0</v>
      </c>
      <c r="K408" s="10">
        <f t="shared" si="59"/>
        <v>0</v>
      </c>
      <c r="L408" s="10">
        <f t="shared" si="58"/>
        <v>500</v>
      </c>
      <c r="M408" s="10">
        <f t="shared" si="58"/>
        <v>500</v>
      </c>
    </row>
    <row r="409" spans="1:13" ht="31.5" outlineLevel="6">
      <c r="A409" s="37" t="s">
        <v>261</v>
      </c>
      <c r="B409" s="7" t="s">
        <v>186</v>
      </c>
      <c r="C409" s="7" t="s">
        <v>387</v>
      </c>
      <c r="D409" s="7" t="s">
        <v>407</v>
      </c>
      <c r="E409" s="7" t="s">
        <v>189</v>
      </c>
      <c r="F409" s="7" t="s">
        <v>202</v>
      </c>
      <c r="G409" s="8"/>
      <c r="H409" s="9"/>
      <c r="I409" s="10">
        <v>500</v>
      </c>
      <c r="J409" s="11"/>
      <c r="K409" s="6"/>
      <c r="L409" s="10">
        <v>500</v>
      </c>
      <c r="M409" s="10">
        <v>500</v>
      </c>
    </row>
    <row r="410" spans="1:13" ht="24.75" customHeight="1">
      <c r="A410" s="37" t="s">
        <v>45</v>
      </c>
      <c r="B410" s="1" t="s">
        <v>204</v>
      </c>
      <c r="C410" s="1"/>
      <c r="D410" s="1"/>
      <c r="E410" s="1"/>
      <c r="F410" s="1"/>
      <c r="G410" s="2" t="e">
        <f>G412+G425+G594+G644+G650+G696+#REF!</f>
        <v>#REF!</v>
      </c>
      <c r="H410" s="3" t="e">
        <f>H412+H425+H594+H644+H650+H696+#REF!</f>
        <v>#REF!</v>
      </c>
      <c r="I410" s="4">
        <f>I412+I425+I594+I644+I650+I696</f>
        <v>310766.20000000007</v>
      </c>
      <c r="J410" s="5"/>
      <c r="K410" s="6">
        <v>281849453.85</v>
      </c>
      <c r="L410" s="4">
        <f>L412+L425+L594+L644+L650+L696</f>
        <v>310437.20000000007</v>
      </c>
      <c r="M410" s="4">
        <f>M412+M425+M594+M644+M650+M696</f>
        <v>310453.20000000007</v>
      </c>
    </row>
    <row r="411" spans="1:13" ht="15.75" outlineLevel="1">
      <c r="A411" s="37" t="s">
        <v>8</v>
      </c>
      <c r="B411" s="1" t="s">
        <v>204</v>
      </c>
      <c r="C411" s="1" t="s">
        <v>135</v>
      </c>
      <c r="D411" s="1"/>
      <c r="E411" s="1"/>
      <c r="F411" s="1"/>
      <c r="G411" s="2">
        <f>G412+G425+G594+G644+G650</f>
        <v>2054.45</v>
      </c>
      <c r="H411" s="3" t="e">
        <f>H412+H425+H594+H644+H650</f>
        <v>#REF!</v>
      </c>
      <c r="I411" s="4">
        <f>I412+I425+I594+I644+I650</f>
        <v>305373.70000000007</v>
      </c>
      <c r="J411" s="5"/>
      <c r="K411" s="6">
        <v>278233253.85</v>
      </c>
      <c r="L411" s="4">
        <f>L412+L425+L594+L644+L650</f>
        <v>305044.70000000007</v>
      </c>
      <c r="M411" s="4">
        <f>M412+M425+M594+M644+M650</f>
        <v>305060.70000000007</v>
      </c>
    </row>
    <row r="412" spans="1:13" ht="15.75" outlineLevel="2">
      <c r="A412" s="37" t="s">
        <v>46</v>
      </c>
      <c r="B412" s="1" t="s">
        <v>204</v>
      </c>
      <c r="C412" s="1" t="s">
        <v>135</v>
      </c>
      <c r="D412" s="1" t="s">
        <v>387</v>
      </c>
      <c r="E412" s="1"/>
      <c r="F412" s="1"/>
      <c r="G412" s="2"/>
      <c r="H412" s="3">
        <f>H413+H419</f>
        <v>-120.6</v>
      </c>
      <c r="I412" s="4">
        <f>I413+I419</f>
        <v>104390.6</v>
      </c>
      <c r="J412" s="5"/>
      <c r="K412" s="6">
        <v>105352590</v>
      </c>
      <c r="L412" s="4">
        <f>L413+L419</f>
        <v>104390.6</v>
      </c>
      <c r="M412" s="4">
        <f>M413+M419</f>
        <v>104390.6</v>
      </c>
    </row>
    <row r="413" spans="1:13" ht="31.5" outlineLevel="3">
      <c r="A413" s="37" t="s">
        <v>47</v>
      </c>
      <c r="B413" s="7" t="s">
        <v>204</v>
      </c>
      <c r="C413" s="7" t="s">
        <v>135</v>
      </c>
      <c r="D413" s="7" t="s">
        <v>387</v>
      </c>
      <c r="E413" s="7" t="s">
        <v>206</v>
      </c>
      <c r="F413" s="7"/>
      <c r="G413" s="8"/>
      <c r="H413" s="9">
        <f>H414</f>
        <v>-120.6</v>
      </c>
      <c r="I413" s="10">
        <f>I414</f>
        <v>103640.6</v>
      </c>
      <c r="J413" s="11"/>
      <c r="K413" s="6">
        <v>105162590</v>
      </c>
      <c r="L413" s="10">
        <f>L414</f>
        <v>103640.6</v>
      </c>
      <c r="M413" s="10">
        <f>M414</f>
        <v>103640.6</v>
      </c>
    </row>
    <row r="414" spans="1:13" ht="31.5" outlineLevel="4">
      <c r="A414" s="37" t="s">
        <v>359</v>
      </c>
      <c r="B414" s="7" t="s">
        <v>204</v>
      </c>
      <c r="C414" s="7" t="s">
        <v>135</v>
      </c>
      <c r="D414" s="7" t="s">
        <v>387</v>
      </c>
      <c r="E414" s="7" t="s">
        <v>207</v>
      </c>
      <c r="F414" s="7"/>
      <c r="G414" s="8"/>
      <c r="H414" s="9">
        <f>H415</f>
        <v>-120.6</v>
      </c>
      <c r="I414" s="10">
        <f>I415</f>
        <v>103640.6</v>
      </c>
      <c r="J414" s="11"/>
      <c r="K414" s="6">
        <v>105162590</v>
      </c>
      <c r="L414" s="10">
        <f>L415</f>
        <v>103640.6</v>
      </c>
      <c r="M414" s="10">
        <f>M415</f>
        <v>103640.6</v>
      </c>
    </row>
    <row r="415" spans="1:13" ht="63" outlineLevel="6">
      <c r="A415" s="37" t="s">
        <v>451</v>
      </c>
      <c r="B415" s="7" t="s">
        <v>204</v>
      </c>
      <c r="C415" s="7" t="s">
        <v>135</v>
      </c>
      <c r="D415" s="7" t="s">
        <v>387</v>
      </c>
      <c r="E415" s="7" t="s">
        <v>207</v>
      </c>
      <c r="F415" s="7" t="s">
        <v>353</v>
      </c>
      <c r="G415" s="8"/>
      <c r="H415" s="9">
        <v>-120.6</v>
      </c>
      <c r="I415" s="10">
        <f>I416</f>
        <v>103640.6</v>
      </c>
      <c r="J415" s="10">
        <f aca="true" t="shared" si="60" ref="J415:M416">J416</f>
        <v>0</v>
      </c>
      <c r="K415" s="10">
        <f t="shared" si="60"/>
        <v>0</v>
      </c>
      <c r="L415" s="10">
        <f t="shared" si="60"/>
        <v>103640.6</v>
      </c>
      <c r="M415" s="10">
        <f t="shared" si="60"/>
        <v>103640.6</v>
      </c>
    </row>
    <row r="416" spans="1:13" ht="31.5" outlineLevel="6">
      <c r="A416" s="37" t="s">
        <v>346</v>
      </c>
      <c r="B416" s="7" t="s">
        <v>204</v>
      </c>
      <c r="C416" s="7" t="s">
        <v>135</v>
      </c>
      <c r="D416" s="7" t="s">
        <v>387</v>
      </c>
      <c r="E416" s="7" t="s">
        <v>207</v>
      </c>
      <c r="F416" s="7" t="s">
        <v>347</v>
      </c>
      <c r="G416" s="8"/>
      <c r="H416" s="9"/>
      <c r="I416" s="10">
        <f>I417</f>
        <v>103640.6</v>
      </c>
      <c r="J416" s="10">
        <f t="shared" si="60"/>
        <v>0</v>
      </c>
      <c r="K416" s="10">
        <f t="shared" si="60"/>
        <v>0</v>
      </c>
      <c r="L416" s="10">
        <f t="shared" si="60"/>
        <v>103640.6</v>
      </c>
      <c r="M416" s="10">
        <f t="shared" si="60"/>
        <v>103640.6</v>
      </c>
    </row>
    <row r="417" spans="1:13" ht="94.5" outlineLevel="6">
      <c r="A417" s="37" t="s">
        <v>452</v>
      </c>
      <c r="B417" s="7" t="s">
        <v>204</v>
      </c>
      <c r="C417" s="7" t="s">
        <v>135</v>
      </c>
      <c r="D417" s="7" t="s">
        <v>387</v>
      </c>
      <c r="E417" s="7" t="s">
        <v>207</v>
      </c>
      <c r="F417" s="7" t="s">
        <v>302</v>
      </c>
      <c r="G417" s="8"/>
      <c r="H417" s="9"/>
      <c r="I417" s="10">
        <v>103640.6</v>
      </c>
      <c r="J417" s="11"/>
      <c r="K417" s="6"/>
      <c r="L417" s="10">
        <v>103640.6</v>
      </c>
      <c r="M417" s="10">
        <v>103640.6</v>
      </c>
    </row>
    <row r="418" spans="1:13" ht="31.5" hidden="1" outlineLevel="6">
      <c r="A418" s="37" t="s">
        <v>351</v>
      </c>
      <c r="B418" s="7"/>
      <c r="C418" s="7"/>
      <c r="D418" s="7"/>
      <c r="E418" s="7"/>
      <c r="F418" s="7" t="s">
        <v>352</v>
      </c>
      <c r="G418" s="8"/>
      <c r="H418" s="9"/>
      <c r="I418" s="10"/>
      <c r="J418" s="11"/>
      <c r="K418" s="6"/>
      <c r="L418" s="10"/>
      <c r="M418" s="10"/>
    </row>
    <row r="419" spans="1:13" ht="94.5" outlineLevel="3" collapsed="1">
      <c r="A419" s="37" t="s">
        <v>471</v>
      </c>
      <c r="B419" s="7" t="s">
        <v>204</v>
      </c>
      <c r="C419" s="7" t="s">
        <v>135</v>
      </c>
      <c r="D419" s="7" t="s">
        <v>387</v>
      </c>
      <c r="E419" s="7" t="s">
        <v>408</v>
      </c>
      <c r="F419" s="7"/>
      <c r="G419" s="8"/>
      <c r="H419" s="9"/>
      <c r="I419" s="10">
        <f>I420</f>
        <v>750</v>
      </c>
      <c r="J419" s="11"/>
      <c r="K419" s="6">
        <v>190000</v>
      </c>
      <c r="L419" s="10">
        <f aca="true" t="shared" si="61" ref="L419:M423">L420</f>
        <v>750</v>
      </c>
      <c r="M419" s="10">
        <f t="shared" si="61"/>
        <v>750</v>
      </c>
    </row>
    <row r="420" spans="1:13" ht="78.75" outlineLevel="4">
      <c r="A420" s="37" t="s">
        <v>472</v>
      </c>
      <c r="B420" s="7" t="s">
        <v>204</v>
      </c>
      <c r="C420" s="7" t="s">
        <v>135</v>
      </c>
      <c r="D420" s="7" t="s">
        <v>387</v>
      </c>
      <c r="E420" s="7" t="s">
        <v>409</v>
      </c>
      <c r="F420" s="7"/>
      <c r="G420" s="8"/>
      <c r="H420" s="9"/>
      <c r="I420" s="10">
        <f>I421</f>
        <v>750</v>
      </c>
      <c r="J420" s="11"/>
      <c r="K420" s="6">
        <v>190000</v>
      </c>
      <c r="L420" s="10">
        <f t="shared" si="61"/>
        <v>750</v>
      </c>
      <c r="M420" s="10">
        <f t="shared" si="61"/>
        <v>750</v>
      </c>
    </row>
    <row r="421" spans="1:13" ht="204.75" outlineLevel="5">
      <c r="A421" s="37" t="s">
        <v>48</v>
      </c>
      <c r="B421" s="7" t="s">
        <v>204</v>
      </c>
      <c r="C421" s="7" t="s">
        <v>135</v>
      </c>
      <c r="D421" s="7" t="s">
        <v>387</v>
      </c>
      <c r="E421" s="7" t="s">
        <v>208</v>
      </c>
      <c r="F421" s="7"/>
      <c r="G421" s="8"/>
      <c r="H421" s="9"/>
      <c r="I421" s="10">
        <f>I422</f>
        <v>750</v>
      </c>
      <c r="J421" s="10">
        <f aca="true" t="shared" si="62" ref="J421:K423">J422</f>
        <v>0</v>
      </c>
      <c r="K421" s="10">
        <f t="shared" si="62"/>
        <v>190000</v>
      </c>
      <c r="L421" s="10">
        <f t="shared" si="61"/>
        <v>750</v>
      </c>
      <c r="M421" s="10">
        <f t="shared" si="61"/>
        <v>750</v>
      </c>
    </row>
    <row r="422" spans="1:13" ht="31.5" outlineLevel="5">
      <c r="A422" s="37" t="s">
        <v>374</v>
      </c>
      <c r="B422" s="7" t="s">
        <v>204</v>
      </c>
      <c r="C422" s="7" t="s">
        <v>135</v>
      </c>
      <c r="D422" s="7" t="s">
        <v>387</v>
      </c>
      <c r="E422" s="7" t="s">
        <v>208</v>
      </c>
      <c r="F422" s="7" t="s">
        <v>375</v>
      </c>
      <c r="G422" s="8"/>
      <c r="H422" s="9"/>
      <c r="I422" s="10">
        <f>I423</f>
        <v>750</v>
      </c>
      <c r="J422" s="10">
        <f t="shared" si="62"/>
        <v>0</v>
      </c>
      <c r="K422" s="10">
        <f t="shared" si="62"/>
        <v>190000</v>
      </c>
      <c r="L422" s="10">
        <f t="shared" si="61"/>
        <v>750</v>
      </c>
      <c r="M422" s="10">
        <f t="shared" si="61"/>
        <v>750</v>
      </c>
    </row>
    <row r="423" spans="1:13" ht="47.25" outlineLevel="5">
      <c r="A423" s="38" t="s">
        <v>343</v>
      </c>
      <c r="B423" s="7" t="s">
        <v>204</v>
      </c>
      <c r="C423" s="7" t="s">
        <v>135</v>
      </c>
      <c r="D423" s="7" t="s">
        <v>387</v>
      </c>
      <c r="E423" s="7" t="s">
        <v>208</v>
      </c>
      <c r="F423" s="7" t="s">
        <v>345</v>
      </c>
      <c r="G423" s="8"/>
      <c r="H423" s="9"/>
      <c r="I423" s="10">
        <f>I424</f>
        <v>750</v>
      </c>
      <c r="J423" s="10">
        <f t="shared" si="62"/>
        <v>0</v>
      </c>
      <c r="K423" s="10">
        <f t="shared" si="62"/>
        <v>190000</v>
      </c>
      <c r="L423" s="10">
        <f t="shared" si="61"/>
        <v>750</v>
      </c>
      <c r="M423" s="10">
        <f t="shared" si="61"/>
        <v>750</v>
      </c>
    </row>
    <row r="424" spans="1:13" ht="63" outlineLevel="6">
      <c r="A424" s="37" t="s">
        <v>376</v>
      </c>
      <c r="B424" s="7" t="s">
        <v>204</v>
      </c>
      <c r="C424" s="7" t="s">
        <v>135</v>
      </c>
      <c r="D424" s="7" t="s">
        <v>387</v>
      </c>
      <c r="E424" s="7" t="s">
        <v>208</v>
      </c>
      <c r="F424" s="7" t="s">
        <v>365</v>
      </c>
      <c r="G424" s="8"/>
      <c r="H424" s="9"/>
      <c r="I424" s="10">
        <v>750</v>
      </c>
      <c r="J424" s="11"/>
      <c r="K424" s="6">
        <v>190000</v>
      </c>
      <c r="L424" s="10">
        <v>750</v>
      </c>
      <c r="M424" s="10">
        <v>750</v>
      </c>
    </row>
    <row r="425" spans="1:13" ht="15.75" outlineLevel="2">
      <c r="A425" s="37" t="s">
        <v>9</v>
      </c>
      <c r="B425" s="1" t="s">
        <v>204</v>
      </c>
      <c r="C425" s="1" t="s">
        <v>135</v>
      </c>
      <c r="D425" s="1" t="s">
        <v>415</v>
      </c>
      <c r="E425" s="1"/>
      <c r="F425" s="1"/>
      <c r="G425" s="2"/>
      <c r="H425" s="3" t="e">
        <f>H426+H481+H487+H540+#REF!</f>
        <v>#REF!</v>
      </c>
      <c r="I425" s="4">
        <f>I426+I481+I487+I540+I590</f>
        <v>173829.2</v>
      </c>
      <c r="J425" s="4">
        <f>J426+J481+J487+J540+J590</f>
        <v>0</v>
      </c>
      <c r="K425" s="4">
        <f>K426+K481+K487+K540+K590</f>
        <v>150062605</v>
      </c>
      <c r="L425" s="4">
        <f>L426+L481+L487+L540+L590</f>
        <v>179833.7</v>
      </c>
      <c r="M425" s="4">
        <f>M426+M481+M487+M540+M590</f>
        <v>179849.7</v>
      </c>
    </row>
    <row r="426" spans="1:13" ht="47.25" outlineLevel="3">
      <c r="A426" s="37" t="s">
        <v>49</v>
      </c>
      <c r="B426" s="7" t="s">
        <v>204</v>
      </c>
      <c r="C426" s="7" t="s">
        <v>135</v>
      </c>
      <c r="D426" s="7" t="s">
        <v>415</v>
      </c>
      <c r="E426" s="7" t="s">
        <v>209</v>
      </c>
      <c r="F426" s="7"/>
      <c r="G426" s="8"/>
      <c r="H426" s="9">
        <f>H427</f>
        <v>-121.99600000000001</v>
      </c>
      <c r="I426" s="10">
        <f>I427</f>
        <v>40871.399999999994</v>
      </c>
      <c r="J426" s="11"/>
      <c r="K426" s="6">
        <v>42064570</v>
      </c>
      <c r="L426" s="10">
        <f aca="true" t="shared" si="63" ref="L426:M429">L427</f>
        <v>40639</v>
      </c>
      <c r="M426" s="10">
        <f t="shared" si="63"/>
        <v>40655</v>
      </c>
    </row>
    <row r="427" spans="1:13" ht="31.5" outlineLevel="3">
      <c r="A427" s="37" t="s">
        <v>359</v>
      </c>
      <c r="B427" s="7" t="s">
        <v>204</v>
      </c>
      <c r="C427" s="7" t="s">
        <v>135</v>
      </c>
      <c r="D427" s="7" t="s">
        <v>415</v>
      </c>
      <c r="E427" s="7" t="s">
        <v>210</v>
      </c>
      <c r="F427" s="7"/>
      <c r="G427" s="8"/>
      <c r="H427" s="9">
        <f>H428</f>
        <v>-121.99600000000001</v>
      </c>
      <c r="I427" s="10">
        <f>I428</f>
        <v>40871.399999999994</v>
      </c>
      <c r="J427" s="11"/>
      <c r="K427" s="6">
        <v>42064570</v>
      </c>
      <c r="L427" s="10">
        <f t="shared" si="63"/>
        <v>40639</v>
      </c>
      <c r="M427" s="10">
        <f t="shared" si="63"/>
        <v>40655</v>
      </c>
    </row>
    <row r="428" spans="1:13" ht="63" outlineLevel="3">
      <c r="A428" s="37" t="s">
        <v>451</v>
      </c>
      <c r="B428" s="7" t="s">
        <v>204</v>
      </c>
      <c r="C428" s="7" t="s">
        <v>135</v>
      </c>
      <c r="D428" s="7" t="s">
        <v>415</v>
      </c>
      <c r="E428" s="7" t="s">
        <v>210</v>
      </c>
      <c r="F428" s="7" t="s">
        <v>353</v>
      </c>
      <c r="G428" s="8"/>
      <c r="H428" s="9">
        <f>H433+H437+H441+H445+H449+H454+H458+H462+H466+H470+H474+H478</f>
        <v>-121.99600000000001</v>
      </c>
      <c r="I428" s="10">
        <f>I429</f>
        <v>40871.399999999994</v>
      </c>
      <c r="J428" s="10">
        <f>J429</f>
        <v>0</v>
      </c>
      <c r="K428" s="10">
        <f>K429</f>
        <v>0</v>
      </c>
      <c r="L428" s="10">
        <f t="shared" si="63"/>
        <v>40639</v>
      </c>
      <c r="M428" s="10">
        <f t="shared" si="63"/>
        <v>40655</v>
      </c>
    </row>
    <row r="429" spans="1:13" ht="31.5" outlineLevel="3">
      <c r="A429" s="37" t="s">
        <v>346</v>
      </c>
      <c r="B429" s="7" t="s">
        <v>204</v>
      </c>
      <c r="C429" s="7" t="s">
        <v>135</v>
      </c>
      <c r="D429" s="7" t="s">
        <v>415</v>
      </c>
      <c r="E429" s="7" t="s">
        <v>210</v>
      </c>
      <c r="F429" s="7" t="s">
        <v>347</v>
      </c>
      <c r="G429" s="8"/>
      <c r="H429" s="9"/>
      <c r="I429" s="10">
        <f>I430+I431</f>
        <v>40871.399999999994</v>
      </c>
      <c r="J429" s="10">
        <f>J430</f>
        <v>0</v>
      </c>
      <c r="K429" s="10">
        <f>K430</f>
        <v>0</v>
      </c>
      <c r="L429" s="10">
        <f t="shared" si="63"/>
        <v>40639</v>
      </c>
      <c r="M429" s="10">
        <f t="shared" si="63"/>
        <v>40655</v>
      </c>
    </row>
    <row r="430" spans="1:13" ht="94.5" outlineLevel="3">
      <c r="A430" s="37" t="s">
        <v>452</v>
      </c>
      <c r="B430" s="7" t="s">
        <v>204</v>
      </c>
      <c r="C430" s="7" t="s">
        <v>135</v>
      </c>
      <c r="D430" s="7" t="s">
        <v>415</v>
      </c>
      <c r="E430" s="7" t="s">
        <v>210</v>
      </c>
      <c r="F430" s="7" t="s">
        <v>302</v>
      </c>
      <c r="G430" s="8"/>
      <c r="H430" s="9"/>
      <c r="I430" s="10">
        <f>I435+I439+I443+I447+I451+I456+I460+I464+I468+I472+I476+I480</f>
        <v>40618.09999999999</v>
      </c>
      <c r="J430" s="10">
        <f>J435+J439+J443+J447+J451+J456+J460+J464+J468+J472+J476+J480</f>
        <v>0</v>
      </c>
      <c r="K430" s="10">
        <f>K435+K439+K443+K447+K451+K456+K460+K464+K468+K472+K476+K480</f>
        <v>0</v>
      </c>
      <c r="L430" s="10">
        <f>L435+L439+L443+L447+L451+L456+L460+L464+L468+L472+L476+L480</f>
        <v>40639</v>
      </c>
      <c r="M430" s="10">
        <f>M435+M439+M443+M447+M451+M456+M460+M464+M468+M472+M476+M480</f>
        <v>40655</v>
      </c>
    </row>
    <row r="431" spans="1:13" ht="31.5" outlineLevel="3">
      <c r="A431" s="37" t="s">
        <v>351</v>
      </c>
      <c r="B431" s="7" t="s">
        <v>204</v>
      </c>
      <c r="C431" s="7" t="s">
        <v>135</v>
      </c>
      <c r="D431" s="7" t="s">
        <v>415</v>
      </c>
      <c r="E431" s="7" t="s">
        <v>210</v>
      </c>
      <c r="F431" s="7" t="s">
        <v>352</v>
      </c>
      <c r="G431" s="8"/>
      <c r="H431" s="9"/>
      <c r="I431" s="10">
        <f>I452</f>
        <v>253.3</v>
      </c>
      <c r="J431" s="12"/>
      <c r="K431" s="20"/>
      <c r="L431" s="10"/>
      <c r="M431" s="10"/>
    </row>
    <row r="432" spans="1:13" ht="78.75" outlineLevel="4">
      <c r="A432" s="37" t="s">
        <v>50</v>
      </c>
      <c r="B432" s="7" t="s">
        <v>204</v>
      </c>
      <c r="C432" s="7" t="s">
        <v>135</v>
      </c>
      <c r="D432" s="7" t="s">
        <v>415</v>
      </c>
      <c r="E432" s="7" t="s">
        <v>210</v>
      </c>
      <c r="F432" s="7"/>
      <c r="G432" s="8"/>
      <c r="H432" s="9">
        <f>H433</f>
        <v>0</v>
      </c>
      <c r="I432" s="10">
        <f>I433</f>
        <v>6826.3</v>
      </c>
      <c r="J432" s="11"/>
      <c r="K432" s="6">
        <v>42064570</v>
      </c>
      <c r="L432" s="10">
        <f aca="true" t="shared" si="64" ref="L432:M434">L433</f>
        <v>6826.3</v>
      </c>
      <c r="M432" s="10">
        <f t="shared" si="64"/>
        <v>6826.3</v>
      </c>
    </row>
    <row r="433" spans="1:13" ht="63" outlineLevel="6">
      <c r="A433" s="37" t="s">
        <v>451</v>
      </c>
      <c r="B433" s="7" t="s">
        <v>204</v>
      </c>
      <c r="C433" s="7" t="s">
        <v>135</v>
      </c>
      <c r="D433" s="7" t="s">
        <v>415</v>
      </c>
      <c r="E433" s="7" t="s">
        <v>210</v>
      </c>
      <c r="F433" s="7" t="s">
        <v>353</v>
      </c>
      <c r="G433" s="8"/>
      <c r="H433" s="9">
        <v>0</v>
      </c>
      <c r="I433" s="10">
        <f aca="true" t="shared" si="65" ref="I433:K434">I434</f>
        <v>6826.3</v>
      </c>
      <c r="J433" s="10">
        <f t="shared" si="65"/>
        <v>0</v>
      </c>
      <c r="K433" s="10">
        <f t="shared" si="65"/>
        <v>0</v>
      </c>
      <c r="L433" s="10">
        <f t="shared" si="64"/>
        <v>6826.3</v>
      </c>
      <c r="M433" s="10">
        <f t="shared" si="64"/>
        <v>6826.3</v>
      </c>
    </row>
    <row r="434" spans="1:13" ht="31.5" outlineLevel="6">
      <c r="A434" s="37" t="s">
        <v>346</v>
      </c>
      <c r="B434" s="7" t="s">
        <v>204</v>
      </c>
      <c r="C434" s="7" t="s">
        <v>135</v>
      </c>
      <c r="D434" s="7" t="s">
        <v>415</v>
      </c>
      <c r="E434" s="7" t="s">
        <v>210</v>
      </c>
      <c r="F434" s="7" t="s">
        <v>347</v>
      </c>
      <c r="G434" s="8"/>
      <c r="H434" s="9"/>
      <c r="I434" s="10">
        <f t="shared" si="65"/>
        <v>6826.3</v>
      </c>
      <c r="J434" s="10">
        <f t="shared" si="65"/>
        <v>0</v>
      </c>
      <c r="K434" s="10">
        <f t="shared" si="65"/>
        <v>0</v>
      </c>
      <c r="L434" s="10">
        <f t="shared" si="64"/>
        <v>6826.3</v>
      </c>
      <c r="M434" s="10">
        <f t="shared" si="64"/>
        <v>6826.3</v>
      </c>
    </row>
    <row r="435" spans="1:13" ht="94.5" outlineLevel="6">
      <c r="A435" s="37" t="s">
        <v>452</v>
      </c>
      <c r="B435" s="7" t="s">
        <v>204</v>
      </c>
      <c r="C435" s="7" t="s">
        <v>135</v>
      </c>
      <c r="D435" s="7" t="s">
        <v>415</v>
      </c>
      <c r="E435" s="7" t="s">
        <v>210</v>
      </c>
      <c r="F435" s="7" t="s">
        <v>302</v>
      </c>
      <c r="G435" s="8"/>
      <c r="H435" s="9"/>
      <c r="I435" s="10">
        <v>6826.3</v>
      </c>
      <c r="J435" s="11"/>
      <c r="K435" s="6"/>
      <c r="L435" s="10">
        <v>6826.3</v>
      </c>
      <c r="M435" s="10">
        <v>6826.3</v>
      </c>
    </row>
    <row r="436" spans="1:13" ht="63" outlineLevel="5">
      <c r="A436" s="37" t="s">
        <v>51</v>
      </c>
      <c r="B436" s="7" t="s">
        <v>204</v>
      </c>
      <c r="C436" s="7" t="s">
        <v>135</v>
      </c>
      <c r="D436" s="7" t="s">
        <v>415</v>
      </c>
      <c r="E436" s="7" t="s">
        <v>211</v>
      </c>
      <c r="F436" s="7"/>
      <c r="G436" s="8"/>
      <c r="H436" s="9">
        <f>H437</f>
        <v>-107.596</v>
      </c>
      <c r="I436" s="10">
        <f>I437</f>
        <v>3953.7</v>
      </c>
      <c r="J436" s="11"/>
      <c r="K436" s="6">
        <v>4460740</v>
      </c>
      <c r="L436" s="10">
        <f>L437</f>
        <v>3953.7</v>
      </c>
      <c r="M436" s="10">
        <f>M437</f>
        <v>3953.7</v>
      </c>
    </row>
    <row r="437" spans="1:13" ht="78.75" outlineLevel="6">
      <c r="A437" s="37" t="s">
        <v>335</v>
      </c>
      <c r="B437" s="7" t="s">
        <v>204</v>
      </c>
      <c r="C437" s="7" t="s">
        <v>135</v>
      </c>
      <c r="D437" s="7" t="s">
        <v>415</v>
      </c>
      <c r="E437" s="7" t="s">
        <v>211</v>
      </c>
      <c r="F437" s="7" t="s">
        <v>353</v>
      </c>
      <c r="G437" s="8"/>
      <c r="H437" s="9">
        <v>-107.596</v>
      </c>
      <c r="I437" s="10">
        <f>I438</f>
        <v>3953.7</v>
      </c>
      <c r="J437" s="10">
        <f aca="true" t="shared" si="66" ref="J437:M438">J438</f>
        <v>0</v>
      </c>
      <c r="K437" s="10">
        <f t="shared" si="66"/>
        <v>0</v>
      </c>
      <c r="L437" s="10">
        <f t="shared" si="66"/>
        <v>3953.7</v>
      </c>
      <c r="M437" s="10">
        <f t="shared" si="66"/>
        <v>3953.7</v>
      </c>
    </row>
    <row r="438" spans="1:13" ht="31.5" outlineLevel="6">
      <c r="A438" s="37" t="s">
        <v>346</v>
      </c>
      <c r="B438" s="7" t="s">
        <v>204</v>
      </c>
      <c r="C438" s="7" t="s">
        <v>135</v>
      </c>
      <c r="D438" s="7" t="s">
        <v>415</v>
      </c>
      <c r="E438" s="7" t="s">
        <v>211</v>
      </c>
      <c r="F438" s="7" t="s">
        <v>347</v>
      </c>
      <c r="G438" s="8"/>
      <c r="H438" s="9"/>
      <c r="I438" s="10">
        <f>I439</f>
        <v>3953.7</v>
      </c>
      <c r="J438" s="10">
        <f t="shared" si="66"/>
        <v>0</v>
      </c>
      <c r="K438" s="10">
        <f t="shared" si="66"/>
        <v>0</v>
      </c>
      <c r="L438" s="10">
        <f t="shared" si="66"/>
        <v>3953.7</v>
      </c>
      <c r="M438" s="10">
        <f t="shared" si="66"/>
        <v>3953.7</v>
      </c>
    </row>
    <row r="439" spans="1:13" ht="94.5" outlineLevel="6">
      <c r="A439" s="37" t="s">
        <v>452</v>
      </c>
      <c r="B439" s="7" t="s">
        <v>204</v>
      </c>
      <c r="C439" s="7" t="s">
        <v>135</v>
      </c>
      <c r="D439" s="7" t="s">
        <v>415</v>
      </c>
      <c r="E439" s="7" t="s">
        <v>211</v>
      </c>
      <c r="F439" s="7" t="s">
        <v>302</v>
      </c>
      <c r="G439" s="8"/>
      <c r="H439" s="9"/>
      <c r="I439" s="10">
        <v>3953.7</v>
      </c>
      <c r="J439" s="11"/>
      <c r="K439" s="6"/>
      <c r="L439" s="10">
        <v>3953.7</v>
      </c>
      <c r="M439" s="10">
        <v>3953.7</v>
      </c>
    </row>
    <row r="440" spans="1:13" ht="47.25" outlineLevel="5">
      <c r="A440" s="37" t="s">
        <v>52</v>
      </c>
      <c r="B440" s="7" t="s">
        <v>204</v>
      </c>
      <c r="C440" s="7" t="s">
        <v>135</v>
      </c>
      <c r="D440" s="7" t="s">
        <v>415</v>
      </c>
      <c r="E440" s="7" t="s">
        <v>212</v>
      </c>
      <c r="F440" s="7"/>
      <c r="G440" s="8"/>
      <c r="H440" s="9"/>
      <c r="I440" s="10">
        <f>I441</f>
        <v>2243.9</v>
      </c>
      <c r="J440" s="11"/>
      <c r="K440" s="6">
        <v>2242290</v>
      </c>
      <c r="L440" s="10">
        <f>L441</f>
        <v>2287.6</v>
      </c>
      <c r="M440" s="10">
        <f>M441</f>
        <v>2301.7</v>
      </c>
    </row>
    <row r="441" spans="1:13" ht="63" outlineLevel="6">
      <c r="A441" s="37" t="s">
        <v>451</v>
      </c>
      <c r="B441" s="7" t="s">
        <v>204</v>
      </c>
      <c r="C441" s="7" t="s">
        <v>135</v>
      </c>
      <c r="D441" s="7" t="s">
        <v>415</v>
      </c>
      <c r="E441" s="7" t="s">
        <v>212</v>
      </c>
      <c r="F441" s="7" t="s">
        <v>353</v>
      </c>
      <c r="G441" s="8"/>
      <c r="H441" s="9"/>
      <c r="I441" s="10">
        <f>I442</f>
        <v>2243.9</v>
      </c>
      <c r="J441" s="10">
        <f aca="true" t="shared" si="67" ref="J441:M442">J442</f>
        <v>0</v>
      </c>
      <c r="K441" s="10">
        <f t="shared" si="67"/>
        <v>0</v>
      </c>
      <c r="L441" s="10">
        <f t="shared" si="67"/>
        <v>2287.6</v>
      </c>
      <c r="M441" s="10">
        <f t="shared" si="67"/>
        <v>2301.7</v>
      </c>
    </row>
    <row r="442" spans="1:13" ht="31.5" outlineLevel="6">
      <c r="A442" s="37" t="s">
        <v>346</v>
      </c>
      <c r="B442" s="7" t="s">
        <v>204</v>
      </c>
      <c r="C442" s="7" t="s">
        <v>135</v>
      </c>
      <c r="D442" s="7" t="s">
        <v>415</v>
      </c>
      <c r="E442" s="7" t="s">
        <v>212</v>
      </c>
      <c r="F442" s="7" t="s">
        <v>347</v>
      </c>
      <c r="G442" s="8"/>
      <c r="H442" s="9"/>
      <c r="I442" s="10">
        <f>I443</f>
        <v>2243.9</v>
      </c>
      <c r="J442" s="10">
        <f t="shared" si="67"/>
        <v>0</v>
      </c>
      <c r="K442" s="10">
        <f t="shared" si="67"/>
        <v>0</v>
      </c>
      <c r="L442" s="10">
        <f t="shared" si="67"/>
        <v>2287.6</v>
      </c>
      <c r="M442" s="10">
        <f t="shared" si="67"/>
        <v>2301.7</v>
      </c>
    </row>
    <row r="443" spans="1:13" ht="94.5" outlineLevel="6">
      <c r="A443" s="37" t="s">
        <v>452</v>
      </c>
      <c r="B443" s="7" t="s">
        <v>204</v>
      </c>
      <c r="C443" s="7" t="s">
        <v>135</v>
      </c>
      <c r="D443" s="7" t="s">
        <v>415</v>
      </c>
      <c r="E443" s="7" t="s">
        <v>212</v>
      </c>
      <c r="F443" s="7" t="s">
        <v>302</v>
      </c>
      <c r="G443" s="8"/>
      <c r="H443" s="9"/>
      <c r="I443" s="10">
        <v>2243.9</v>
      </c>
      <c r="J443" s="11"/>
      <c r="K443" s="6"/>
      <c r="L443" s="10">
        <v>2287.6</v>
      </c>
      <c r="M443" s="10">
        <v>2301.7</v>
      </c>
    </row>
    <row r="444" spans="1:13" ht="47.25" outlineLevel="5">
      <c r="A444" s="37" t="s">
        <v>53</v>
      </c>
      <c r="B444" s="7" t="s">
        <v>204</v>
      </c>
      <c r="C444" s="7" t="s">
        <v>135</v>
      </c>
      <c r="D444" s="7" t="s">
        <v>415</v>
      </c>
      <c r="E444" s="7" t="s">
        <v>213</v>
      </c>
      <c r="F444" s="7"/>
      <c r="G444" s="8"/>
      <c r="H444" s="9"/>
      <c r="I444" s="10">
        <f>I445</f>
        <v>4052.6</v>
      </c>
      <c r="J444" s="11"/>
      <c r="K444" s="6">
        <v>4159560</v>
      </c>
      <c r="L444" s="10">
        <f>L445</f>
        <v>4052.6</v>
      </c>
      <c r="M444" s="10">
        <f>M445</f>
        <v>4052.6</v>
      </c>
    </row>
    <row r="445" spans="1:13" ht="63" outlineLevel="6">
      <c r="A445" s="37" t="s">
        <v>451</v>
      </c>
      <c r="B445" s="7" t="s">
        <v>204</v>
      </c>
      <c r="C445" s="7" t="s">
        <v>135</v>
      </c>
      <c r="D445" s="7" t="s">
        <v>415</v>
      </c>
      <c r="E445" s="7" t="s">
        <v>213</v>
      </c>
      <c r="F445" s="7" t="s">
        <v>353</v>
      </c>
      <c r="G445" s="8"/>
      <c r="H445" s="9"/>
      <c r="I445" s="10">
        <f>I446</f>
        <v>4052.6</v>
      </c>
      <c r="J445" s="10">
        <f aca="true" t="shared" si="68" ref="J445:M446">J446</f>
        <v>0</v>
      </c>
      <c r="K445" s="10">
        <f t="shared" si="68"/>
        <v>0</v>
      </c>
      <c r="L445" s="10">
        <f t="shared" si="68"/>
        <v>4052.6</v>
      </c>
      <c r="M445" s="10">
        <f t="shared" si="68"/>
        <v>4052.6</v>
      </c>
    </row>
    <row r="446" spans="1:13" ht="31.5" outlineLevel="6">
      <c r="A446" s="37" t="s">
        <v>346</v>
      </c>
      <c r="B446" s="7" t="s">
        <v>204</v>
      </c>
      <c r="C446" s="7" t="s">
        <v>135</v>
      </c>
      <c r="D446" s="7" t="s">
        <v>415</v>
      </c>
      <c r="E446" s="7" t="s">
        <v>213</v>
      </c>
      <c r="F446" s="7" t="s">
        <v>347</v>
      </c>
      <c r="G446" s="8"/>
      <c r="H446" s="9"/>
      <c r="I446" s="10">
        <f>I447</f>
        <v>4052.6</v>
      </c>
      <c r="J446" s="10">
        <f t="shared" si="68"/>
        <v>0</v>
      </c>
      <c r="K446" s="10">
        <f t="shared" si="68"/>
        <v>0</v>
      </c>
      <c r="L446" s="10">
        <f t="shared" si="68"/>
        <v>4052.6</v>
      </c>
      <c r="M446" s="10">
        <f t="shared" si="68"/>
        <v>4052.6</v>
      </c>
    </row>
    <row r="447" spans="1:13" ht="94.5" outlineLevel="6">
      <c r="A447" s="37" t="s">
        <v>452</v>
      </c>
      <c r="B447" s="7" t="s">
        <v>204</v>
      </c>
      <c r="C447" s="7" t="s">
        <v>135</v>
      </c>
      <c r="D447" s="7" t="s">
        <v>415</v>
      </c>
      <c r="E447" s="7" t="s">
        <v>213</v>
      </c>
      <c r="F447" s="7" t="s">
        <v>302</v>
      </c>
      <c r="G447" s="8"/>
      <c r="H447" s="9"/>
      <c r="I447" s="10">
        <v>4052.6</v>
      </c>
      <c r="J447" s="11"/>
      <c r="K447" s="6"/>
      <c r="L447" s="10">
        <v>4052.6</v>
      </c>
      <c r="M447" s="10">
        <v>4052.6</v>
      </c>
    </row>
    <row r="448" spans="1:13" ht="47.25" outlineLevel="5">
      <c r="A448" s="37" t="s">
        <v>54</v>
      </c>
      <c r="B448" s="7" t="s">
        <v>204</v>
      </c>
      <c r="C448" s="7" t="s">
        <v>135</v>
      </c>
      <c r="D448" s="7" t="s">
        <v>415</v>
      </c>
      <c r="E448" s="7" t="s">
        <v>214</v>
      </c>
      <c r="F448" s="7"/>
      <c r="G448" s="8"/>
      <c r="H448" s="9"/>
      <c r="I448" s="10">
        <f>I449</f>
        <v>2564.4</v>
      </c>
      <c r="J448" s="11"/>
      <c r="K448" s="6">
        <v>2454652</v>
      </c>
      <c r="L448" s="10">
        <f>L449</f>
        <v>2290.2</v>
      </c>
      <c r="M448" s="10">
        <f>M449</f>
        <v>2290.2</v>
      </c>
    </row>
    <row r="449" spans="1:13" ht="63" outlineLevel="6">
      <c r="A449" s="37" t="s">
        <v>451</v>
      </c>
      <c r="B449" s="7" t="s">
        <v>204</v>
      </c>
      <c r="C449" s="7" t="s">
        <v>135</v>
      </c>
      <c r="D449" s="7" t="s">
        <v>415</v>
      </c>
      <c r="E449" s="7" t="s">
        <v>214</v>
      </c>
      <c r="F449" s="7" t="s">
        <v>353</v>
      </c>
      <c r="G449" s="8"/>
      <c r="H449" s="9"/>
      <c r="I449" s="10">
        <f>I450</f>
        <v>2564.4</v>
      </c>
      <c r="J449" s="10">
        <f>J450</f>
        <v>0</v>
      </c>
      <c r="K449" s="10">
        <f>K450</f>
        <v>0</v>
      </c>
      <c r="L449" s="10">
        <f>L450</f>
        <v>2290.2</v>
      </c>
      <c r="M449" s="10">
        <f>M450</f>
        <v>2290.2</v>
      </c>
    </row>
    <row r="450" spans="1:13" ht="31.5" outlineLevel="6">
      <c r="A450" s="37" t="s">
        <v>346</v>
      </c>
      <c r="B450" s="7" t="s">
        <v>204</v>
      </c>
      <c r="C450" s="7" t="s">
        <v>135</v>
      </c>
      <c r="D450" s="7" t="s">
        <v>415</v>
      </c>
      <c r="E450" s="7" t="s">
        <v>214</v>
      </c>
      <c r="F450" s="7" t="s">
        <v>347</v>
      </c>
      <c r="G450" s="8"/>
      <c r="H450" s="9"/>
      <c r="I450" s="10">
        <f>I451+I452</f>
        <v>2564.4</v>
      </c>
      <c r="J450" s="10">
        <f>J451+J452</f>
        <v>0</v>
      </c>
      <c r="K450" s="10">
        <f>K451+K452</f>
        <v>0</v>
      </c>
      <c r="L450" s="10">
        <f>L451+L452</f>
        <v>2290.2</v>
      </c>
      <c r="M450" s="10">
        <f>M451+M452</f>
        <v>2290.2</v>
      </c>
    </row>
    <row r="451" spans="1:13" ht="94.5" outlineLevel="6">
      <c r="A451" s="37" t="s">
        <v>452</v>
      </c>
      <c r="B451" s="7" t="s">
        <v>204</v>
      </c>
      <c r="C451" s="7" t="s">
        <v>135</v>
      </c>
      <c r="D451" s="7" t="s">
        <v>415</v>
      </c>
      <c r="E451" s="7" t="s">
        <v>214</v>
      </c>
      <c r="F451" s="7" t="s">
        <v>302</v>
      </c>
      <c r="G451" s="8"/>
      <c r="H451" s="9"/>
      <c r="I451" s="10">
        <v>2311.1</v>
      </c>
      <c r="J451" s="11"/>
      <c r="K451" s="6"/>
      <c r="L451" s="10">
        <v>2290.2</v>
      </c>
      <c r="M451" s="10">
        <v>2290.2</v>
      </c>
    </row>
    <row r="452" spans="1:13" ht="31.5" outlineLevel="6">
      <c r="A452" s="37" t="s">
        <v>351</v>
      </c>
      <c r="B452" s="7" t="s">
        <v>204</v>
      </c>
      <c r="C452" s="7" t="s">
        <v>135</v>
      </c>
      <c r="D452" s="7" t="s">
        <v>415</v>
      </c>
      <c r="E452" s="7" t="s">
        <v>214</v>
      </c>
      <c r="F452" s="7" t="s">
        <v>352</v>
      </c>
      <c r="G452" s="8"/>
      <c r="H452" s="9"/>
      <c r="I452" s="10">
        <v>253.3</v>
      </c>
      <c r="J452" s="11"/>
      <c r="K452" s="6"/>
      <c r="L452" s="10"/>
      <c r="M452" s="10"/>
    </row>
    <row r="453" spans="1:13" ht="47.25" outlineLevel="5">
      <c r="A453" s="37" t="s">
        <v>55</v>
      </c>
      <c r="B453" s="7" t="s">
        <v>204</v>
      </c>
      <c r="C453" s="7" t="s">
        <v>135</v>
      </c>
      <c r="D453" s="7" t="s">
        <v>415</v>
      </c>
      <c r="E453" s="7" t="s">
        <v>215</v>
      </c>
      <c r="F453" s="7"/>
      <c r="G453" s="8"/>
      <c r="H453" s="9"/>
      <c r="I453" s="10">
        <f>I454</f>
        <v>1489.6</v>
      </c>
      <c r="J453" s="11"/>
      <c r="K453" s="6">
        <v>1749600</v>
      </c>
      <c r="L453" s="10">
        <f>L454</f>
        <v>1489.6</v>
      </c>
      <c r="M453" s="10">
        <f>M454</f>
        <v>1489.6</v>
      </c>
    </row>
    <row r="454" spans="1:13" ht="63" outlineLevel="6">
      <c r="A454" s="37" t="s">
        <v>451</v>
      </c>
      <c r="B454" s="7" t="s">
        <v>204</v>
      </c>
      <c r="C454" s="7" t="s">
        <v>135</v>
      </c>
      <c r="D454" s="7" t="s">
        <v>415</v>
      </c>
      <c r="E454" s="7" t="s">
        <v>215</v>
      </c>
      <c r="F454" s="7" t="s">
        <v>353</v>
      </c>
      <c r="G454" s="8"/>
      <c r="H454" s="9"/>
      <c r="I454" s="10">
        <f>I455</f>
        <v>1489.6</v>
      </c>
      <c r="J454" s="10">
        <f aca="true" t="shared" si="69" ref="J454:M455">J455</f>
        <v>0</v>
      </c>
      <c r="K454" s="10">
        <f t="shared" si="69"/>
        <v>0</v>
      </c>
      <c r="L454" s="10">
        <f t="shared" si="69"/>
        <v>1489.6</v>
      </c>
      <c r="M454" s="10">
        <f t="shared" si="69"/>
        <v>1489.6</v>
      </c>
    </row>
    <row r="455" spans="1:13" ht="31.5" outlineLevel="6">
      <c r="A455" s="37" t="s">
        <v>346</v>
      </c>
      <c r="B455" s="7" t="s">
        <v>204</v>
      </c>
      <c r="C455" s="7" t="s">
        <v>135</v>
      </c>
      <c r="D455" s="7" t="s">
        <v>415</v>
      </c>
      <c r="E455" s="7" t="s">
        <v>215</v>
      </c>
      <c r="F455" s="7" t="s">
        <v>347</v>
      </c>
      <c r="G455" s="8"/>
      <c r="H455" s="9"/>
      <c r="I455" s="10">
        <f>I456</f>
        <v>1489.6</v>
      </c>
      <c r="J455" s="10">
        <f t="shared" si="69"/>
        <v>0</v>
      </c>
      <c r="K455" s="10">
        <f t="shared" si="69"/>
        <v>0</v>
      </c>
      <c r="L455" s="10">
        <f t="shared" si="69"/>
        <v>1489.6</v>
      </c>
      <c r="M455" s="10">
        <f t="shared" si="69"/>
        <v>1489.6</v>
      </c>
    </row>
    <row r="456" spans="1:13" ht="94.5" outlineLevel="6">
      <c r="A456" s="37" t="s">
        <v>452</v>
      </c>
      <c r="B456" s="7" t="s">
        <v>204</v>
      </c>
      <c r="C456" s="7" t="s">
        <v>135</v>
      </c>
      <c r="D456" s="7" t="s">
        <v>415</v>
      </c>
      <c r="E456" s="7" t="s">
        <v>215</v>
      </c>
      <c r="F456" s="7" t="s">
        <v>302</v>
      </c>
      <c r="G456" s="8"/>
      <c r="H456" s="9"/>
      <c r="I456" s="10">
        <v>1489.6</v>
      </c>
      <c r="J456" s="11"/>
      <c r="K456" s="6"/>
      <c r="L456" s="10">
        <v>1489.6</v>
      </c>
      <c r="M456" s="10">
        <v>1489.6</v>
      </c>
    </row>
    <row r="457" spans="1:13" ht="63" outlineLevel="5">
      <c r="A457" s="37" t="s">
        <v>59</v>
      </c>
      <c r="B457" s="7" t="s">
        <v>204</v>
      </c>
      <c r="C457" s="7" t="s">
        <v>135</v>
      </c>
      <c r="D457" s="7" t="s">
        <v>415</v>
      </c>
      <c r="E457" s="7" t="s">
        <v>216</v>
      </c>
      <c r="F457" s="7"/>
      <c r="G457" s="8"/>
      <c r="H457" s="9">
        <f>H458</f>
        <v>0</v>
      </c>
      <c r="I457" s="10">
        <f>I458</f>
        <v>3650</v>
      </c>
      <c r="J457" s="11"/>
      <c r="K457" s="6">
        <v>3762143</v>
      </c>
      <c r="L457" s="10">
        <f>L458</f>
        <v>3650</v>
      </c>
      <c r="M457" s="10">
        <f>M458</f>
        <v>3650</v>
      </c>
    </row>
    <row r="458" spans="1:13" ht="63" outlineLevel="6">
      <c r="A458" s="37" t="s">
        <v>451</v>
      </c>
      <c r="B458" s="7" t="s">
        <v>204</v>
      </c>
      <c r="C458" s="7" t="s">
        <v>135</v>
      </c>
      <c r="D458" s="7" t="s">
        <v>415</v>
      </c>
      <c r="E458" s="7" t="s">
        <v>216</v>
      </c>
      <c r="F458" s="7" t="s">
        <v>353</v>
      </c>
      <c r="G458" s="8"/>
      <c r="H458" s="9">
        <v>0</v>
      </c>
      <c r="I458" s="10">
        <f>I459</f>
        <v>3650</v>
      </c>
      <c r="J458" s="10">
        <f aca="true" t="shared" si="70" ref="J458:M459">J459</f>
        <v>0</v>
      </c>
      <c r="K458" s="10">
        <f t="shared" si="70"/>
        <v>0</v>
      </c>
      <c r="L458" s="10">
        <f t="shared" si="70"/>
        <v>3650</v>
      </c>
      <c r="M458" s="10">
        <f t="shared" si="70"/>
        <v>3650</v>
      </c>
    </row>
    <row r="459" spans="1:13" ht="31.5" outlineLevel="6">
      <c r="A459" s="37" t="s">
        <v>346</v>
      </c>
      <c r="B459" s="7" t="s">
        <v>204</v>
      </c>
      <c r="C459" s="7" t="s">
        <v>135</v>
      </c>
      <c r="D459" s="7" t="s">
        <v>415</v>
      </c>
      <c r="E459" s="7" t="s">
        <v>216</v>
      </c>
      <c r="F459" s="7" t="s">
        <v>347</v>
      </c>
      <c r="G459" s="8"/>
      <c r="H459" s="9"/>
      <c r="I459" s="10">
        <f>I460</f>
        <v>3650</v>
      </c>
      <c r="J459" s="10">
        <f t="shared" si="70"/>
        <v>0</v>
      </c>
      <c r="K459" s="10">
        <f t="shared" si="70"/>
        <v>0</v>
      </c>
      <c r="L459" s="10">
        <f t="shared" si="70"/>
        <v>3650</v>
      </c>
      <c r="M459" s="10">
        <f t="shared" si="70"/>
        <v>3650</v>
      </c>
    </row>
    <row r="460" spans="1:13" ht="94.5" outlineLevel="6">
      <c r="A460" s="37" t="s">
        <v>452</v>
      </c>
      <c r="B460" s="7" t="s">
        <v>204</v>
      </c>
      <c r="C460" s="7" t="s">
        <v>135</v>
      </c>
      <c r="D460" s="7" t="s">
        <v>415</v>
      </c>
      <c r="E460" s="7" t="s">
        <v>216</v>
      </c>
      <c r="F460" s="7" t="s">
        <v>302</v>
      </c>
      <c r="G460" s="8"/>
      <c r="H460" s="9"/>
      <c r="I460" s="10">
        <v>3650</v>
      </c>
      <c r="J460" s="11"/>
      <c r="K460" s="6"/>
      <c r="L460" s="10">
        <v>3650</v>
      </c>
      <c r="M460" s="10">
        <v>3650</v>
      </c>
    </row>
    <row r="461" spans="1:13" ht="47.25" outlineLevel="5">
      <c r="A461" s="37" t="s">
        <v>60</v>
      </c>
      <c r="B461" s="7" t="s">
        <v>204</v>
      </c>
      <c r="C461" s="7" t="s">
        <v>135</v>
      </c>
      <c r="D461" s="7" t="s">
        <v>415</v>
      </c>
      <c r="E461" s="7" t="s">
        <v>217</v>
      </c>
      <c r="F461" s="7"/>
      <c r="G461" s="8"/>
      <c r="H461" s="9"/>
      <c r="I461" s="10">
        <f>I462</f>
        <v>4583.5</v>
      </c>
      <c r="J461" s="11"/>
      <c r="K461" s="6">
        <v>4659495</v>
      </c>
      <c r="L461" s="10">
        <f>L462</f>
        <v>4583.5</v>
      </c>
      <c r="M461" s="10">
        <f>M462</f>
        <v>4583.5</v>
      </c>
    </row>
    <row r="462" spans="1:13" ht="63" outlineLevel="6">
      <c r="A462" s="37" t="s">
        <v>451</v>
      </c>
      <c r="B462" s="7" t="s">
        <v>204</v>
      </c>
      <c r="C462" s="7" t="s">
        <v>135</v>
      </c>
      <c r="D462" s="7" t="s">
        <v>415</v>
      </c>
      <c r="E462" s="7" t="s">
        <v>217</v>
      </c>
      <c r="F462" s="7" t="s">
        <v>353</v>
      </c>
      <c r="G462" s="8"/>
      <c r="H462" s="9"/>
      <c r="I462" s="10">
        <f>I463</f>
        <v>4583.5</v>
      </c>
      <c r="J462" s="10">
        <f aca="true" t="shared" si="71" ref="J462:M463">J463</f>
        <v>0</v>
      </c>
      <c r="K462" s="10">
        <f t="shared" si="71"/>
        <v>0</v>
      </c>
      <c r="L462" s="10">
        <f t="shared" si="71"/>
        <v>4583.5</v>
      </c>
      <c r="M462" s="10">
        <f t="shared" si="71"/>
        <v>4583.5</v>
      </c>
    </row>
    <row r="463" spans="1:13" ht="31.5" outlineLevel="6">
      <c r="A463" s="37" t="s">
        <v>346</v>
      </c>
      <c r="B463" s="7" t="s">
        <v>204</v>
      </c>
      <c r="C463" s="7" t="s">
        <v>135</v>
      </c>
      <c r="D463" s="7" t="s">
        <v>415</v>
      </c>
      <c r="E463" s="7" t="s">
        <v>217</v>
      </c>
      <c r="F463" s="7" t="s">
        <v>347</v>
      </c>
      <c r="G463" s="8"/>
      <c r="H463" s="9"/>
      <c r="I463" s="10">
        <f>I464</f>
        <v>4583.5</v>
      </c>
      <c r="J463" s="10">
        <f t="shared" si="71"/>
        <v>0</v>
      </c>
      <c r="K463" s="10">
        <f t="shared" si="71"/>
        <v>0</v>
      </c>
      <c r="L463" s="10">
        <f t="shared" si="71"/>
        <v>4583.5</v>
      </c>
      <c r="M463" s="10">
        <f t="shared" si="71"/>
        <v>4583.5</v>
      </c>
    </row>
    <row r="464" spans="1:13" ht="94.5" outlineLevel="6">
      <c r="A464" s="37" t="s">
        <v>452</v>
      </c>
      <c r="B464" s="7" t="s">
        <v>204</v>
      </c>
      <c r="C464" s="7" t="s">
        <v>135</v>
      </c>
      <c r="D464" s="7" t="s">
        <v>415</v>
      </c>
      <c r="E464" s="7" t="s">
        <v>217</v>
      </c>
      <c r="F464" s="7" t="s">
        <v>302</v>
      </c>
      <c r="G464" s="8"/>
      <c r="H464" s="9"/>
      <c r="I464" s="10">
        <v>4583.5</v>
      </c>
      <c r="J464" s="11"/>
      <c r="K464" s="6"/>
      <c r="L464" s="10">
        <v>4583.5</v>
      </c>
      <c r="M464" s="10">
        <v>4583.5</v>
      </c>
    </row>
    <row r="465" spans="1:13" ht="47.25" outlineLevel="5">
      <c r="A465" s="37" t="s">
        <v>61</v>
      </c>
      <c r="B465" s="7" t="s">
        <v>204</v>
      </c>
      <c r="C465" s="7" t="s">
        <v>135</v>
      </c>
      <c r="D465" s="7" t="s">
        <v>415</v>
      </c>
      <c r="E465" s="7" t="s">
        <v>218</v>
      </c>
      <c r="F465" s="7"/>
      <c r="G465" s="8"/>
      <c r="H465" s="9">
        <f>H466</f>
        <v>-14.4</v>
      </c>
      <c r="I465" s="10">
        <f>I466</f>
        <v>1947.2</v>
      </c>
      <c r="J465" s="11"/>
      <c r="K465" s="6">
        <v>1983184</v>
      </c>
      <c r="L465" s="10">
        <f>L466</f>
        <v>1945.4</v>
      </c>
      <c r="M465" s="10">
        <f>M466</f>
        <v>1947.2</v>
      </c>
    </row>
    <row r="466" spans="1:13" ht="63" outlineLevel="6">
      <c r="A466" s="37" t="s">
        <v>451</v>
      </c>
      <c r="B466" s="7" t="s">
        <v>204</v>
      </c>
      <c r="C466" s="7" t="s">
        <v>135</v>
      </c>
      <c r="D466" s="7" t="s">
        <v>415</v>
      </c>
      <c r="E466" s="7" t="s">
        <v>218</v>
      </c>
      <c r="F466" s="7" t="s">
        <v>353</v>
      </c>
      <c r="G466" s="8"/>
      <c r="H466" s="9">
        <v>-14.4</v>
      </c>
      <c r="I466" s="10">
        <f>I467</f>
        <v>1947.2</v>
      </c>
      <c r="J466" s="10">
        <f aca="true" t="shared" si="72" ref="J466:M467">J467</f>
        <v>0</v>
      </c>
      <c r="K466" s="10">
        <f t="shared" si="72"/>
        <v>0</v>
      </c>
      <c r="L466" s="10">
        <f t="shared" si="72"/>
        <v>1945.4</v>
      </c>
      <c r="M466" s="10">
        <f t="shared" si="72"/>
        <v>1947.2</v>
      </c>
    </row>
    <row r="467" spans="1:13" ht="31.5" outlineLevel="6">
      <c r="A467" s="37" t="s">
        <v>346</v>
      </c>
      <c r="B467" s="7" t="s">
        <v>204</v>
      </c>
      <c r="C467" s="7" t="s">
        <v>135</v>
      </c>
      <c r="D467" s="7" t="s">
        <v>415</v>
      </c>
      <c r="E467" s="7" t="s">
        <v>218</v>
      </c>
      <c r="F467" s="7" t="s">
        <v>347</v>
      </c>
      <c r="G467" s="8"/>
      <c r="H467" s="9"/>
      <c r="I467" s="10">
        <f>I468</f>
        <v>1947.2</v>
      </c>
      <c r="J467" s="10">
        <f t="shared" si="72"/>
        <v>0</v>
      </c>
      <c r="K467" s="10">
        <f t="shared" si="72"/>
        <v>0</v>
      </c>
      <c r="L467" s="10">
        <f t="shared" si="72"/>
        <v>1945.4</v>
      </c>
      <c r="M467" s="10">
        <f t="shared" si="72"/>
        <v>1947.2</v>
      </c>
    </row>
    <row r="468" spans="1:13" ht="94.5" outlineLevel="6">
      <c r="A468" s="37" t="s">
        <v>452</v>
      </c>
      <c r="B468" s="7" t="s">
        <v>204</v>
      </c>
      <c r="C468" s="7" t="s">
        <v>135</v>
      </c>
      <c r="D468" s="7" t="s">
        <v>415</v>
      </c>
      <c r="E468" s="7" t="s">
        <v>218</v>
      </c>
      <c r="F468" s="7" t="s">
        <v>302</v>
      </c>
      <c r="G468" s="8"/>
      <c r="H468" s="9"/>
      <c r="I468" s="10">
        <v>1947.2</v>
      </c>
      <c r="J468" s="11"/>
      <c r="K468" s="6"/>
      <c r="L468" s="10">
        <v>1945.4</v>
      </c>
      <c r="M468" s="10">
        <v>1947.2</v>
      </c>
    </row>
    <row r="469" spans="1:13" ht="47.25" outlineLevel="5">
      <c r="A469" s="37" t="s">
        <v>62</v>
      </c>
      <c r="B469" s="7" t="s">
        <v>204</v>
      </c>
      <c r="C469" s="7" t="s">
        <v>135</v>
      </c>
      <c r="D469" s="7" t="s">
        <v>415</v>
      </c>
      <c r="E469" s="7" t="s">
        <v>219</v>
      </c>
      <c r="F469" s="7"/>
      <c r="G469" s="8"/>
      <c r="H469" s="9"/>
      <c r="I469" s="10">
        <f>I470</f>
        <v>4890</v>
      </c>
      <c r="J469" s="11"/>
      <c r="K469" s="6">
        <v>5035393</v>
      </c>
      <c r="L469" s="10">
        <f>L470</f>
        <v>4890</v>
      </c>
      <c r="M469" s="10">
        <f>M470</f>
        <v>4890</v>
      </c>
    </row>
    <row r="470" spans="1:13" ht="63" outlineLevel="6">
      <c r="A470" s="37" t="s">
        <v>451</v>
      </c>
      <c r="B470" s="7" t="s">
        <v>204</v>
      </c>
      <c r="C470" s="7" t="s">
        <v>135</v>
      </c>
      <c r="D470" s="7" t="s">
        <v>415</v>
      </c>
      <c r="E470" s="7" t="s">
        <v>219</v>
      </c>
      <c r="F470" s="7" t="s">
        <v>353</v>
      </c>
      <c r="G470" s="8"/>
      <c r="H470" s="9"/>
      <c r="I470" s="10">
        <f>I471</f>
        <v>4890</v>
      </c>
      <c r="J470" s="10">
        <f aca="true" t="shared" si="73" ref="J470:M471">J471</f>
        <v>0</v>
      </c>
      <c r="K470" s="10">
        <f t="shared" si="73"/>
        <v>0</v>
      </c>
      <c r="L470" s="10">
        <f t="shared" si="73"/>
        <v>4890</v>
      </c>
      <c r="M470" s="10">
        <f t="shared" si="73"/>
        <v>4890</v>
      </c>
    </row>
    <row r="471" spans="1:13" ht="31.5" outlineLevel="6">
      <c r="A471" s="37" t="s">
        <v>346</v>
      </c>
      <c r="B471" s="7" t="s">
        <v>204</v>
      </c>
      <c r="C471" s="7" t="s">
        <v>135</v>
      </c>
      <c r="D471" s="7" t="s">
        <v>415</v>
      </c>
      <c r="E471" s="7" t="s">
        <v>219</v>
      </c>
      <c r="F471" s="7" t="s">
        <v>347</v>
      </c>
      <c r="G471" s="8"/>
      <c r="H471" s="9"/>
      <c r="I471" s="10">
        <f>I472</f>
        <v>4890</v>
      </c>
      <c r="J471" s="10">
        <f t="shared" si="73"/>
        <v>0</v>
      </c>
      <c r="K471" s="10">
        <f t="shared" si="73"/>
        <v>0</v>
      </c>
      <c r="L471" s="10">
        <f t="shared" si="73"/>
        <v>4890</v>
      </c>
      <c r="M471" s="10">
        <f t="shared" si="73"/>
        <v>4890</v>
      </c>
    </row>
    <row r="472" spans="1:13" ht="94.5" outlineLevel="6">
      <c r="A472" s="37" t="s">
        <v>452</v>
      </c>
      <c r="B472" s="7" t="s">
        <v>204</v>
      </c>
      <c r="C472" s="7" t="s">
        <v>135</v>
      </c>
      <c r="D472" s="7" t="s">
        <v>415</v>
      </c>
      <c r="E472" s="7" t="s">
        <v>219</v>
      </c>
      <c r="F472" s="7" t="s">
        <v>302</v>
      </c>
      <c r="G472" s="8"/>
      <c r="H472" s="9"/>
      <c r="I472" s="10">
        <v>4890</v>
      </c>
      <c r="J472" s="11"/>
      <c r="K472" s="6"/>
      <c r="L472" s="10">
        <v>4890</v>
      </c>
      <c r="M472" s="10">
        <v>4890</v>
      </c>
    </row>
    <row r="473" spans="1:13" ht="47.25" outlineLevel="5">
      <c r="A473" s="37" t="s">
        <v>63</v>
      </c>
      <c r="B473" s="7" t="s">
        <v>204</v>
      </c>
      <c r="C473" s="7" t="s">
        <v>135</v>
      </c>
      <c r="D473" s="7" t="s">
        <v>415</v>
      </c>
      <c r="E473" s="7" t="s">
        <v>220</v>
      </c>
      <c r="F473" s="7"/>
      <c r="G473" s="8"/>
      <c r="H473" s="9"/>
      <c r="I473" s="10">
        <f>I474</f>
        <v>1606.2</v>
      </c>
      <c r="J473" s="11"/>
      <c r="K473" s="6">
        <v>1629194</v>
      </c>
      <c r="L473" s="10">
        <f>L474</f>
        <v>1606.1</v>
      </c>
      <c r="M473" s="10">
        <f>M474</f>
        <v>1606.2</v>
      </c>
    </row>
    <row r="474" spans="1:13" ht="63" outlineLevel="6">
      <c r="A474" s="37" t="s">
        <v>451</v>
      </c>
      <c r="B474" s="7" t="s">
        <v>204</v>
      </c>
      <c r="C474" s="7" t="s">
        <v>135</v>
      </c>
      <c r="D474" s="7" t="s">
        <v>415</v>
      </c>
      <c r="E474" s="7" t="s">
        <v>220</v>
      </c>
      <c r="F474" s="7" t="s">
        <v>353</v>
      </c>
      <c r="G474" s="8"/>
      <c r="H474" s="9"/>
      <c r="I474" s="10">
        <f>I475</f>
        <v>1606.2</v>
      </c>
      <c r="J474" s="10">
        <f aca="true" t="shared" si="74" ref="J474:M475">J475</f>
        <v>0</v>
      </c>
      <c r="K474" s="10">
        <f t="shared" si="74"/>
        <v>0</v>
      </c>
      <c r="L474" s="10">
        <f t="shared" si="74"/>
        <v>1606.1</v>
      </c>
      <c r="M474" s="10">
        <f t="shared" si="74"/>
        <v>1606.2</v>
      </c>
    </row>
    <row r="475" spans="1:13" ht="31.5" outlineLevel="6">
      <c r="A475" s="37" t="s">
        <v>346</v>
      </c>
      <c r="B475" s="7" t="s">
        <v>204</v>
      </c>
      <c r="C475" s="7" t="s">
        <v>135</v>
      </c>
      <c r="D475" s="7" t="s">
        <v>415</v>
      </c>
      <c r="E475" s="7" t="s">
        <v>220</v>
      </c>
      <c r="F475" s="7" t="s">
        <v>347</v>
      </c>
      <c r="G475" s="8"/>
      <c r="H475" s="9"/>
      <c r="I475" s="10">
        <f>I476</f>
        <v>1606.2</v>
      </c>
      <c r="J475" s="10">
        <f t="shared" si="74"/>
        <v>0</v>
      </c>
      <c r="K475" s="10">
        <f t="shared" si="74"/>
        <v>0</v>
      </c>
      <c r="L475" s="10">
        <f t="shared" si="74"/>
        <v>1606.1</v>
      </c>
      <c r="M475" s="10">
        <f t="shared" si="74"/>
        <v>1606.2</v>
      </c>
    </row>
    <row r="476" spans="1:13" ht="94.5" outlineLevel="6">
      <c r="A476" s="37" t="s">
        <v>452</v>
      </c>
      <c r="B476" s="7" t="s">
        <v>204</v>
      </c>
      <c r="C476" s="7" t="s">
        <v>135</v>
      </c>
      <c r="D476" s="7" t="s">
        <v>415</v>
      </c>
      <c r="E476" s="7" t="s">
        <v>220</v>
      </c>
      <c r="F476" s="7" t="s">
        <v>302</v>
      </c>
      <c r="G476" s="8"/>
      <c r="H476" s="9"/>
      <c r="I476" s="10">
        <v>1606.2</v>
      </c>
      <c r="J476" s="11"/>
      <c r="K476" s="6"/>
      <c r="L476" s="10">
        <v>1606.1</v>
      </c>
      <c r="M476" s="10">
        <v>1606.2</v>
      </c>
    </row>
    <row r="477" spans="1:13" ht="47.25" outlineLevel="5">
      <c r="A477" s="37" t="s">
        <v>64</v>
      </c>
      <c r="B477" s="7" t="s">
        <v>204</v>
      </c>
      <c r="C477" s="7" t="s">
        <v>135</v>
      </c>
      <c r="D477" s="7" t="s">
        <v>415</v>
      </c>
      <c r="E477" s="7" t="s">
        <v>221</v>
      </c>
      <c r="F477" s="7"/>
      <c r="G477" s="8"/>
      <c r="H477" s="9"/>
      <c r="I477" s="10">
        <f>I478</f>
        <v>3064</v>
      </c>
      <c r="J477" s="11"/>
      <c r="K477" s="6">
        <v>3101976</v>
      </c>
      <c r="L477" s="10">
        <f>L478</f>
        <v>3064</v>
      </c>
      <c r="M477" s="10">
        <f>M478</f>
        <v>3064</v>
      </c>
    </row>
    <row r="478" spans="1:13" ht="63" outlineLevel="6">
      <c r="A478" s="37" t="s">
        <v>451</v>
      </c>
      <c r="B478" s="7" t="s">
        <v>204</v>
      </c>
      <c r="C478" s="7" t="s">
        <v>135</v>
      </c>
      <c r="D478" s="7" t="s">
        <v>415</v>
      </c>
      <c r="E478" s="7" t="s">
        <v>221</v>
      </c>
      <c r="F478" s="7" t="s">
        <v>353</v>
      </c>
      <c r="G478" s="8"/>
      <c r="H478" s="9"/>
      <c r="I478" s="10">
        <f>I479</f>
        <v>3064</v>
      </c>
      <c r="J478" s="10">
        <f aca="true" t="shared" si="75" ref="J478:M479">J479</f>
        <v>0</v>
      </c>
      <c r="K478" s="10">
        <f t="shared" si="75"/>
        <v>0</v>
      </c>
      <c r="L478" s="10">
        <f t="shared" si="75"/>
        <v>3064</v>
      </c>
      <c r="M478" s="10">
        <f t="shared" si="75"/>
        <v>3064</v>
      </c>
    </row>
    <row r="479" spans="1:13" ht="31.5" outlineLevel="6">
      <c r="A479" s="37" t="s">
        <v>346</v>
      </c>
      <c r="B479" s="7" t="s">
        <v>204</v>
      </c>
      <c r="C479" s="7" t="s">
        <v>135</v>
      </c>
      <c r="D479" s="7" t="s">
        <v>415</v>
      </c>
      <c r="E479" s="7" t="s">
        <v>221</v>
      </c>
      <c r="F479" s="7" t="s">
        <v>347</v>
      </c>
      <c r="G479" s="8"/>
      <c r="H479" s="9"/>
      <c r="I479" s="10">
        <f>I480</f>
        <v>3064</v>
      </c>
      <c r="J479" s="10">
        <f t="shared" si="75"/>
        <v>0</v>
      </c>
      <c r="K479" s="10">
        <f t="shared" si="75"/>
        <v>0</v>
      </c>
      <c r="L479" s="10">
        <f t="shared" si="75"/>
        <v>3064</v>
      </c>
      <c r="M479" s="10">
        <f t="shared" si="75"/>
        <v>3064</v>
      </c>
    </row>
    <row r="480" spans="1:13" ht="94.5" outlineLevel="6">
      <c r="A480" s="37" t="s">
        <v>452</v>
      </c>
      <c r="B480" s="7" t="s">
        <v>204</v>
      </c>
      <c r="C480" s="7" t="s">
        <v>135</v>
      </c>
      <c r="D480" s="7" t="s">
        <v>415</v>
      </c>
      <c r="E480" s="7" t="s">
        <v>221</v>
      </c>
      <c r="F480" s="7" t="s">
        <v>302</v>
      </c>
      <c r="G480" s="8"/>
      <c r="H480" s="9"/>
      <c r="I480" s="10">
        <v>3064</v>
      </c>
      <c r="J480" s="11"/>
      <c r="K480" s="6"/>
      <c r="L480" s="10">
        <v>3064</v>
      </c>
      <c r="M480" s="10">
        <v>3064</v>
      </c>
    </row>
    <row r="481" spans="1:13" ht="31.5" outlineLevel="3">
      <c r="A481" s="37" t="s">
        <v>10</v>
      </c>
      <c r="B481" s="7" t="s">
        <v>204</v>
      </c>
      <c r="C481" s="7" t="s">
        <v>135</v>
      </c>
      <c r="D481" s="7" t="s">
        <v>415</v>
      </c>
      <c r="E481" s="7" t="s">
        <v>136</v>
      </c>
      <c r="F481" s="7"/>
      <c r="G481" s="8"/>
      <c r="H481" s="9">
        <f aca="true" t="shared" si="76" ref="H481:K485">H482</f>
        <v>80.1</v>
      </c>
      <c r="I481" s="10">
        <f t="shared" si="76"/>
        <v>6004</v>
      </c>
      <c r="J481" s="11"/>
      <c r="K481" s="6">
        <v>6062935</v>
      </c>
      <c r="L481" s="10">
        <f aca="true" t="shared" si="77" ref="L481:M485">L482</f>
        <v>6062.9</v>
      </c>
      <c r="M481" s="10">
        <f t="shared" si="77"/>
        <v>6062.9</v>
      </c>
    </row>
    <row r="482" spans="1:13" ht="31.5" outlineLevel="4">
      <c r="A482" s="37" t="s">
        <v>359</v>
      </c>
      <c r="B482" s="7" t="s">
        <v>204</v>
      </c>
      <c r="C482" s="7" t="s">
        <v>135</v>
      </c>
      <c r="D482" s="7" t="s">
        <v>415</v>
      </c>
      <c r="E482" s="7" t="s">
        <v>137</v>
      </c>
      <c r="F482" s="7"/>
      <c r="G482" s="8"/>
      <c r="H482" s="9">
        <f t="shared" si="76"/>
        <v>80.1</v>
      </c>
      <c r="I482" s="10">
        <f t="shared" si="76"/>
        <v>6004</v>
      </c>
      <c r="J482" s="11"/>
      <c r="K482" s="6">
        <v>6062935</v>
      </c>
      <c r="L482" s="10">
        <f t="shared" si="77"/>
        <v>6062.9</v>
      </c>
      <c r="M482" s="10">
        <f t="shared" si="77"/>
        <v>6062.9</v>
      </c>
    </row>
    <row r="483" spans="1:13" ht="47.25" outlineLevel="5">
      <c r="A483" s="37" t="s">
        <v>65</v>
      </c>
      <c r="B483" s="7" t="s">
        <v>204</v>
      </c>
      <c r="C483" s="7" t="s">
        <v>135</v>
      </c>
      <c r="D483" s="7" t="s">
        <v>415</v>
      </c>
      <c r="E483" s="7" t="s">
        <v>222</v>
      </c>
      <c r="F483" s="7"/>
      <c r="G483" s="8"/>
      <c r="H483" s="9">
        <f t="shared" si="76"/>
        <v>80.1</v>
      </c>
      <c r="I483" s="10">
        <f t="shared" si="76"/>
        <v>6004</v>
      </c>
      <c r="J483" s="11"/>
      <c r="K483" s="6">
        <v>6062935</v>
      </c>
      <c r="L483" s="10">
        <f t="shared" si="77"/>
        <v>6062.9</v>
      </c>
      <c r="M483" s="10">
        <f t="shared" si="77"/>
        <v>6062.9</v>
      </c>
    </row>
    <row r="484" spans="1:13" ht="63" outlineLevel="6">
      <c r="A484" s="37" t="s">
        <v>451</v>
      </c>
      <c r="B484" s="7" t="s">
        <v>204</v>
      </c>
      <c r="C484" s="7" t="s">
        <v>135</v>
      </c>
      <c r="D484" s="7" t="s">
        <v>415</v>
      </c>
      <c r="E484" s="7" t="s">
        <v>222</v>
      </c>
      <c r="F484" s="7" t="s">
        <v>353</v>
      </c>
      <c r="G484" s="8"/>
      <c r="H484" s="9">
        <v>80.1</v>
      </c>
      <c r="I484" s="10">
        <f t="shared" si="76"/>
        <v>6004</v>
      </c>
      <c r="J484" s="10">
        <f t="shared" si="76"/>
        <v>0</v>
      </c>
      <c r="K484" s="10">
        <f t="shared" si="76"/>
        <v>0</v>
      </c>
      <c r="L484" s="10">
        <f t="shared" si="77"/>
        <v>6062.9</v>
      </c>
      <c r="M484" s="10">
        <f t="shared" si="77"/>
        <v>6062.9</v>
      </c>
    </row>
    <row r="485" spans="1:13" ht="31.5" outlineLevel="6">
      <c r="A485" s="37" t="s">
        <v>346</v>
      </c>
      <c r="B485" s="7" t="s">
        <v>204</v>
      </c>
      <c r="C485" s="7" t="s">
        <v>135</v>
      </c>
      <c r="D485" s="7" t="s">
        <v>415</v>
      </c>
      <c r="E485" s="7" t="s">
        <v>222</v>
      </c>
      <c r="F485" s="7" t="s">
        <v>347</v>
      </c>
      <c r="G485" s="8"/>
      <c r="H485" s="9"/>
      <c r="I485" s="10">
        <f t="shared" si="76"/>
        <v>6004</v>
      </c>
      <c r="J485" s="10">
        <f t="shared" si="76"/>
        <v>0</v>
      </c>
      <c r="K485" s="10">
        <f t="shared" si="76"/>
        <v>0</v>
      </c>
      <c r="L485" s="10">
        <f t="shared" si="77"/>
        <v>6062.9</v>
      </c>
      <c r="M485" s="10">
        <f>M486</f>
        <v>6062.9</v>
      </c>
    </row>
    <row r="486" spans="1:13" ht="94.5" outlineLevel="6">
      <c r="A486" s="37" t="s">
        <v>452</v>
      </c>
      <c r="B486" s="7" t="s">
        <v>204</v>
      </c>
      <c r="C486" s="7" t="s">
        <v>135</v>
      </c>
      <c r="D486" s="7" t="s">
        <v>415</v>
      </c>
      <c r="E486" s="7" t="s">
        <v>222</v>
      </c>
      <c r="F486" s="7" t="s">
        <v>302</v>
      </c>
      <c r="G486" s="8"/>
      <c r="H486" s="9"/>
      <c r="I486" s="10">
        <v>6004</v>
      </c>
      <c r="J486" s="11"/>
      <c r="K486" s="6"/>
      <c r="L486" s="10">
        <v>6062.9</v>
      </c>
      <c r="M486" s="10">
        <v>6062.9</v>
      </c>
    </row>
    <row r="487" spans="1:13" ht="31.5" outlineLevel="3">
      <c r="A487" s="37" t="s">
        <v>35</v>
      </c>
      <c r="B487" s="7" t="s">
        <v>204</v>
      </c>
      <c r="C487" s="7" t="s">
        <v>135</v>
      </c>
      <c r="D487" s="7" t="s">
        <v>415</v>
      </c>
      <c r="E487" s="7" t="s">
        <v>177</v>
      </c>
      <c r="F487" s="7"/>
      <c r="G487" s="8"/>
      <c r="H487" s="9"/>
      <c r="I487" s="10">
        <f>I488</f>
        <v>4289.8</v>
      </c>
      <c r="J487" s="11"/>
      <c r="K487" s="6">
        <v>3441200</v>
      </c>
      <c r="L487" s="10">
        <f>L488</f>
        <v>4289.8</v>
      </c>
      <c r="M487" s="10">
        <f>M488</f>
        <v>4289.8</v>
      </c>
    </row>
    <row r="488" spans="1:13" ht="47.25" outlineLevel="3">
      <c r="A488" s="37" t="s">
        <v>66</v>
      </c>
      <c r="B488" s="7" t="s">
        <v>204</v>
      </c>
      <c r="C488" s="7" t="s">
        <v>135</v>
      </c>
      <c r="D488" s="7" t="s">
        <v>415</v>
      </c>
      <c r="E488" s="7" t="s">
        <v>223</v>
      </c>
      <c r="F488" s="7"/>
      <c r="G488" s="8"/>
      <c r="H488" s="9"/>
      <c r="I488" s="10">
        <f>I491</f>
        <v>4289.8</v>
      </c>
      <c r="J488" s="11"/>
      <c r="K488" s="6">
        <v>3441200</v>
      </c>
      <c r="L488" s="10">
        <f>L491</f>
        <v>4289.8</v>
      </c>
      <c r="M488" s="10">
        <f>M491</f>
        <v>4289.8</v>
      </c>
    </row>
    <row r="489" spans="1:13" ht="63" outlineLevel="3">
      <c r="A489" s="37" t="s">
        <v>451</v>
      </c>
      <c r="B489" s="7" t="s">
        <v>204</v>
      </c>
      <c r="C489" s="7" t="s">
        <v>135</v>
      </c>
      <c r="D489" s="7" t="s">
        <v>415</v>
      </c>
      <c r="E489" s="7" t="s">
        <v>223</v>
      </c>
      <c r="F489" s="7" t="s">
        <v>353</v>
      </c>
      <c r="G489" s="8"/>
      <c r="H489" s="9"/>
      <c r="I489" s="10">
        <f>I490</f>
        <v>4289.8</v>
      </c>
      <c r="J489" s="10">
        <f aca="true" t="shared" si="78" ref="J489:M490">J490</f>
        <v>0</v>
      </c>
      <c r="K489" s="10">
        <f t="shared" si="78"/>
        <v>227100</v>
      </c>
      <c r="L489" s="10">
        <f t="shared" si="78"/>
        <v>4289.8</v>
      </c>
      <c r="M489" s="10">
        <f t="shared" si="78"/>
        <v>4289.8</v>
      </c>
    </row>
    <row r="490" spans="1:13" ht="31.5" outlineLevel="3">
      <c r="A490" s="37" t="s">
        <v>346</v>
      </c>
      <c r="B490" s="7" t="s">
        <v>204</v>
      </c>
      <c r="C490" s="7" t="s">
        <v>135</v>
      </c>
      <c r="D490" s="7" t="s">
        <v>415</v>
      </c>
      <c r="E490" s="7" t="s">
        <v>223</v>
      </c>
      <c r="F490" s="7" t="s">
        <v>347</v>
      </c>
      <c r="G490" s="8"/>
      <c r="H490" s="9"/>
      <c r="I490" s="10">
        <f>I491</f>
        <v>4289.8</v>
      </c>
      <c r="J490" s="10">
        <f t="shared" si="78"/>
        <v>0</v>
      </c>
      <c r="K490" s="10">
        <f t="shared" si="78"/>
        <v>227100</v>
      </c>
      <c r="L490" s="10">
        <f t="shared" si="78"/>
        <v>4289.8</v>
      </c>
      <c r="M490" s="10">
        <f t="shared" si="78"/>
        <v>4289.8</v>
      </c>
    </row>
    <row r="491" spans="1:13" ht="31.5" outlineLevel="3">
      <c r="A491" s="37" t="s">
        <v>351</v>
      </c>
      <c r="B491" s="7" t="s">
        <v>204</v>
      </c>
      <c r="C491" s="7" t="s">
        <v>135</v>
      </c>
      <c r="D491" s="7" t="s">
        <v>415</v>
      </c>
      <c r="E491" s="7" t="s">
        <v>223</v>
      </c>
      <c r="F491" s="7" t="s">
        <v>352</v>
      </c>
      <c r="G491" s="8"/>
      <c r="H491" s="9"/>
      <c r="I491" s="10">
        <f>I495+I499+I507+I511+I515+I519+I523+I527+I531+I535+I539+I503</f>
        <v>4289.8</v>
      </c>
      <c r="J491" s="11"/>
      <c r="K491" s="6">
        <v>227100</v>
      </c>
      <c r="L491" s="10">
        <f>L495+L499+L507+L511+L515+L519+L523+L527+L531+L535+L539+L503</f>
        <v>4289.8</v>
      </c>
      <c r="M491" s="10">
        <f>M495+M499+M507+M511+M515+M519+M523+M527+M531+M535+M539+M503</f>
        <v>4289.8</v>
      </c>
    </row>
    <row r="492" spans="1:13" ht="78.75" outlineLevel="4">
      <c r="A492" s="37" t="s">
        <v>67</v>
      </c>
      <c r="B492" s="7" t="s">
        <v>204</v>
      </c>
      <c r="C492" s="7" t="s">
        <v>135</v>
      </c>
      <c r="D492" s="7" t="s">
        <v>415</v>
      </c>
      <c r="E492" s="7" t="s">
        <v>223</v>
      </c>
      <c r="F492" s="7"/>
      <c r="G492" s="8"/>
      <c r="H492" s="9"/>
      <c r="I492" s="10">
        <f>I495</f>
        <v>227.8</v>
      </c>
      <c r="J492" s="11"/>
      <c r="K492" s="6">
        <v>3441200</v>
      </c>
      <c r="L492" s="10">
        <f>L495</f>
        <v>227.8</v>
      </c>
      <c r="M492" s="10">
        <f>M495</f>
        <v>227.8</v>
      </c>
    </row>
    <row r="493" spans="1:13" ht="63" outlineLevel="4">
      <c r="A493" s="37" t="s">
        <v>451</v>
      </c>
      <c r="B493" s="7" t="s">
        <v>204</v>
      </c>
      <c r="C493" s="7" t="s">
        <v>135</v>
      </c>
      <c r="D493" s="7" t="s">
        <v>415</v>
      </c>
      <c r="E493" s="7" t="s">
        <v>223</v>
      </c>
      <c r="F493" s="7" t="s">
        <v>353</v>
      </c>
      <c r="G493" s="8"/>
      <c r="H493" s="9"/>
      <c r="I493" s="10">
        <f>I494</f>
        <v>227.8</v>
      </c>
      <c r="J493" s="10">
        <f>J495</f>
        <v>0</v>
      </c>
      <c r="K493" s="10">
        <f>K495</f>
        <v>0</v>
      </c>
      <c r="L493" s="10">
        <f>L495</f>
        <v>227.8</v>
      </c>
      <c r="M493" s="10">
        <f>M495</f>
        <v>227.8</v>
      </c>
    </row>
    <row r="494" spans="1:13" ht="31.5" outlineLevel="4">
      <c r="A494" s="37" t="s">
        <v>346</v>
      </c>
      <c r="B494" s="7" t="s">
        <v>204</v>
      </c>
      <c r="C494" s="7" t="s">
        <v>135</v>
      </c>
      <c r="D494" s="7" t="s">
        <v>415</v>
      </c>
      <c r="E494" s="7" t="s">
        <v>223</v>
      </c>
      <c r="F494" s="7" t="s">
        <v>347</v>
      </c>
      <c r="G494" s="8"/>
      <c r="H494" s="9"/>
      <c r="I494" s="10">
        <f>I495</f>
        <v>227.8</v>
      </c>
      <c r="J494" s="12"/>
      <c r="K494" s="20"/>
      <c r="L494" s="10"/>
      <c r="M494" s="10"/>
    </row>
    <row r="495" spans="1:13" ht="31.5" outlineLevel="6">
      <c r="A495" s="37" t="s">
        <v>351</v>
      </c>
      <c r="B495" s="7" t="s">
        <v>204</v>
      </c>
      <c r="C495" s="7" t="s">
        <v>135</v>
      </c>
      <c r="D495" s="7" t="s">
        <v>415</v>
      </c>
      <c r="E495" s="7" t="s">
        <v>223</v>
      </c>
      <c r="F495" s="7" t="s">
        <v>352</v>
      </c>
      <c r="G495" s="8"/>
      <c r="H495" s="9"/>
      <c r="I495" s="10">
        <v>227.8</v>
      </c>
      <c r="J495" s="11"/>
      <c r="K495" s="6"/>
      <c r="L495" s="10">
        <v>227.8</v>
      </c>
      <c r="M495" s="10">
        <v>227.8</v>
      </c>
    </row>
    <row r="496" spans="1:13" ht="63" outlineLevel="5">
      <c r="A496" s="37" t="s">
        <v>68</v>
      </c>
      <c r="B496" s="7" t="s">
        <v>204</v>
      </c>
      <c r="C496" s="7" t="s">
        <v>135</v>
      </c>
      <c r="D496" s="7" t="s">
        <v>415</v>
      </c>
      <c r="E496" s="7" t="s">
        <v>224</v>
      </c>
      <c r="F496" s="7"/>
      <c r="G496" s="8"/>
      <c r="H496" s="9"/>
      <c r="I496" s="10">
        <f>I499</f>
        <v>514.5</v>
      </c>
      <c r="J496" s="11"/>
      <c r="K496" s="6">
        <v>416000</v>
      </c>
      <c r="L496" s="10">
        <f>L499</f>
        <v>514.5</v>
      </c>
      <c r="M496" s="10">
        <f>M499</f>
        <v>514.5</v>
      </c>
    </row>
    <row r="497" spans="1:13" ht="63" outlineLevel="5">
      <c r="A497" s="37" t="s">
        <v>451</v>
      </c>
      <c r="B497" s="7" t="s">
        <v>204</v>
      </c>
      <c r="C497" s="7" t="s">
        <v>135</v>
      </c>
      <c r="D497" s="7" t="s">
        <v>415</v>
      </c>
      <c r="E497" s="7" t="s">
        <v>224</v>
      </c>
      <c r="F497" s="7" t="s">
        <v>353</v>
      </c>
      <c r="G497" s="8"/>
      <c r="H497" s="9"/>
      <c r="I497" s="10">
        <f>I498</f>
        <v>514.5</v>
      </c>
      <c r="J497" s="10">
        <f aca="true" t="shared" si="79" ref="J497:M498">J498</f>
        <v>0</v>
      </c>
      <c r="K497" s="10">
        <f t="shared" si="79"/>
        <v>0</v>
      </c>
      <c r="L497" s="10">
        <f t="shared" si="79"/>
        <v>514.5</v>
      </c>
      <c r="M497" s="10">
        <f t="shared" si="79"/>
        <v>514.5</v>
      </c>
    </row>
    <row r="498" spans="1:13" ht="31.5" outlineLevel="5">
      <c r="A498" s="37" t="s">
        <v>346</v>
      </c>
      <c r="B498" s="7" t="s">
        <v>204</v>
      </c>
      <c r="C498" s="7" t="s">
        <v>135</v>
      </c>
      <c r="D498" s="7" t="s">
        <v>415</v>
      </c>
      <c r="E498" s="7" t="s">
        <v>224</v>
      </c>
      <c r="F498" s="7" t="s">
        <v>347</v>
      </c>
      <c r="G498" s="8"/>
      <c r="H498" s="9"/>
      <c r="I498" s="10">
        <f>I499</f>
        <v>514.5</v>
      </c>
      <c r="J498" s="10">
        <f t="shared" si="79"/>
        <v>0</v>
      </c>
      <c r="K498" s="10">
        <f t="shared" si="79"/>
        <v>0</v>
      </c>
      <c r="L498" s="10">
        <f t="shared" si="79"/>
        <v>514.5</v>
      </c>
      <c r="M498" s="10">
        <f t="shared" si="79"/>
        <v>514.5</v>
      </c>
    </row>
    <row r="499" spans="1:13" ht="31.5" outlineLevel="6">
      <c r="A499" s="37" t="s">
        <v>351</v>
      </c>
      <c r="B499" s="7" t="s">
        <v>204</v>
      </c>
      <c r="C499" s="7" t="s">
        <v>135</v>
      </c>
      <c r="D499" s="7" t="s">
        <v>415</v>
      </c>
      <c r="E499" s="7" t="s">
        <v>224</v>
      </c>
      <c r="F499" s="7" t="s">
        <v>352</v>
      </c>
      <c r="G499" s="8"/>
      <c r="H499" s="9"/>
      <c r="I499" s="10">
        <v>514.5</v>
      </c>
      <c r="J499" s="11"/>
      <c r="K499" s="6"/>
      <c r="L499" s="10">
        <v>514.5</v>
      </c>
      <c r="M499" s="10">
        <v>514.5</v>
      </c>
    </row>
    <row r="500" spans="1:13" ht="63" outlineLevel="5">
      <c r="A500" s="37" t="s">
        <v>69</v>
      </c>
      <c r="B500" s="7" t="s">
        <v>204</v>
      </c>
      <c r="C500" s="7" t="s">
        <v>135</v>
      </c>
      <c r="D500" s="7" t="s">
        <v>415</v>
      </c>
      <c r="E500" s="7" t="s">
        <v>225</v>
      </c>
      <c r="F500" s="7"/>
      <c r="G500" s="8"/>
      <c r="H500" s="9"/>
      <c r="I500" s="10">
        <f>I503</f>
        <v>388.8</v>
      </c>
      <c r="J500" s="11"/>
      <c r="K500" s="6">
        <v>351300</v>
      </c>
      <c r="L500" s="10">
        <f>L503</f>
        <v>388.8</v>
      </c>
      <c r="M500" s="10">
        <f>M503</f>
        <v>388.8</v>
      </c>
    </row>
    <row r="501" spans="1:13" ht="63" outlineLevel="5">
      <c r="A501" s="37" t="s">
        <v>451</v>
      </c>
      <c r="B501" s="7" t="s">
        <v>204</v>
      </c>
      <c r="C501" s="7" t="s">
        <v>135</v>
      </c>
      <c r="D501" s="7" t="s">
        <v>415</v>
      </c>
      <c r="E501" s="7" t="s">
        <v>225</v>
      </c>
      <c r="F501" s="7" t="s">
        <v>353</v>
      </c>
      <c r="G501" s="8"/>
      <c r="H501" s="9"/>
      <c r="I501" s="10">
        <f aca="true" t="shared" si="80" ref="I501:M502">I502</f>
        <v>388.8</v>
      </c>
      <c r="J501" s="10">
        <f t="shared" si="80"/>
        <v>0</v>
      </c>
      <c r="K501" s="10">
        <f t="shared" si="80"/>
        <v>0</v>
      </c>
      <c r="L501" s="10">
        <f t="shared" si="80"/>
        <v>388.8</v>
      </c>
      <c r="M501" s="10">
        <f t="shared" si="80"/>
        <v>388.8</v>
      </c>
    </row>
    <row r="502" spans="1:13" ht="31.5" outlineLevel="5">
      <c r="A502" s="37" t="s">
        <v>346</v>
      </c>
      <c r="B502" s="7" t="s">
        <v>204</v>
      </c>
      <c r="C502" s="7" t="s">
        <v>135</v>
      </c>
      <c r="D502" s="7" t="s">
        <v>415</v>
      </c>
      <c r="E502" s="7" t="s">
        <v>225</v>
      </c>
      <c r="F502" s="7" t="s">
        <v>347</v>
      </c>
      <c r="G502" s="8"/>
      <c r="H502" s="9"/>
      <c r="I502" s="10">
        <f t="shared" si="80"/>
        <v>388.8</v>
      </c>
      <c r="J502" s="10">
        <f t="shared" si="80"/>
        <v>0</v>
      </c>
      <c r="K502" s="10">
        <f t="shared" si="80"/>
        <v>0</v>
      </c>
      <c r="L502" s="10">
        <f t="shared" si="80"/>
        <v>388.8</v>
      </c>
      <c r="M502" s="10">
        <f t="shared" si="80"/>
        <v>388.8</v>
      </c>
    </row>
    <row r="503" spans="1:13" ht="31.5" outlineLevel="6">
      <c r="A503" s="37" t="s">
        <v>351</v>
      </c>
      <c r="B503" s="7" t="s">
        <v>204</v>
      </c>
      <c r="C503" s="7" t="s">
        <v>135</v>
      </c>
      <c r="D503" s="7" t="s">
        <v>415</v>
      </c>
      <c r="E503" s="7" t="s">
        <v>225</v>
      </c>
      <c r="F503" s="7" t="s">
        <v>352</v>
      </c>
      <c r="G503" s="8"/>
      <c r="H503" s="9"/>
      <c r="I503" s="10">
        <v>388.8</v>
      </c>
      <c r="J503" s="11"/>
      <c r="K503" s="6"/>
      <c r="L503" s="10">
        <v>388.8</v>
      </c>
      <c r="M503" s="10">
        <v>388.8</v>
      </c>
    </row>
    <row r="504" spans="1:13" ht="63" outlineLevel="5">
      <c r="A504" s="37" t="s">
        <v>70</v>
      </c>
      <c r="B504" s="7" t="s">
        <v>204</v>
      </c>
      <c r="C504" s="7" t="s">
        <v>135</v>
      </c>
      <c r="D504" s="7" t="s">
        <v>415</v>
      </c>
      <c r="E504" s="7" t="s">
        <v>226</v>
      </c>
      <c r="F504" s="7"/>
      <c r="G504" s="8"/>
      <c r="H504" s="9"/>
      <c r="I504" s="10">
        <f>I507</f>
        <v>610.7</v>
      </c>
      <c r="J504" s="11"/>
      <c r="K504" s="6">
        <v>469700</v>
      </c>
      <c r="L504" s="10">
        <f>L507</f>
        <v>610.7</v>
      </c>
      <c r="M504" s="10">
        <f>M507</f>
        <v>610.7</v>
      </c>
    </row>
    <row r="505" spans="1:13" ht="63" outlineLevel="5">
      <c r="A505" s="37" t="s">
        <v>451</v>
      </c>
      <c r="B505" s="7" t="s">
        <v>204</v>
      </c>
      <c r="C505" s="7" t="s">
        <v>135</v>
      </c>
      <c r="D505" s="7" t="s">
        <v>415</v>
      </c>
      <c r="E505" s="7" t="s">
        <v>226</v>
      </c>
      <c r="F505" s="7" t="s">
        <v>353</v>
      </c>
      <c r="G505" s="8"/>
      <c r="H505" s="9"/>
      <c r="I505" s="10">
        <f aca="true" t="shared" si="81" ref="I505:M506">I506</f>
        <v>610.7</v>
      </c>
      <c r="J505" s="10">
        <f t="shared" si="81"/>
        <v>0</v>
      </c>
      <c r="K505" s="10">
        <f t="shared" si="81"/>
        <v>0</v>
      </c>
      <c r="L505" s="10">
        <f t="shared" si="81"/>
        <v>610.7</v>
      </c>
      <c r="M505" s="10">
        <f t="shared" si="81"/>
        <v>610.7</v>
      </c>
    </row>
    <row r="506" spans="1:13" ht="31.5" outlineLevel="5">
      <c r="A506" s="37" t="s">
        <v>346</v>
      </c>
      <c r="B506" s="7" t="s">
        <v>204</v>
      </c>
      <c r="C506" s="7" t="s">
        <v>135</v>
      </c>
      <c r="D506" s="7" t="s">
        <v>415</v>
      </c>
      <c r="E506" s="7" t="s">
        <v>226</v>
      </c>
      <c r="F506" s="7" t="s">
        <v>347</v>
      </c>
      <c r="G506" s="8"/>
      <c r="H506" s="9"/>
      <c r="I506" s="10">
        <f t="shared" si="81"/>
        <v>610.7</v>
      </c>
      <c r="J506" s="10">
        <f t="shared" si="81"/>
        <v>0</v>
      </c>
      <c r="K506" s="10">
        <f t="shared" si="81"/>
        <v>0</v>
      </c>
      <c r="L506" s="10">
        <f t="shared" si="81"/>
        <v>610.7</v>
      </c>
      <c r="M506" s="10">
        <f t="shared" si="81"/>
        <v>610.7</v>
      </c>
    </row>
    <row r="507" spans="1:13" ht="31.5" outlineLevel="6">
      <c r="A507" s="37" t="s">
        <v>351</v>
      </c>
      <c r="B507" s="7" t="s">
        <v>204</v>
      </c>
      <c r="C507" s="7" t="s">
        <v>135</v>
      </c>
      <c r="D507" s="7" t="s">
        <v>415</v>
      </c>
      <c r="E507" s="7" t="s">
        <v>226</v>
      </c>
      <c r="F507" s="7" t="s">
        <v>352</v>
      </c>
      <c r="G507" s="8"/>
      <c r="H507" s="9"/>
      <c r="I507" s="10">
        <v>610.7</v>
      </c>
      <c r="J507" s="11"/>
      <c r="K507" s="6"/>
      <c r="L507" s="10">
        <v>610.7</v>
      </c>
      <c r="M507" s="10">
        <v>610.7</v>
      </c>
    </row>
    <row r="508" spans="1:13" ht="63" outlineLevel="5">
      <c r="A508" s="37" t="s">
        <v>71</v>
      </c>
      <c r="B508" s="7" t="s">
        <v>204</v>
      </c>
      <c r="C508" s="7" t="s">
        <v>135</v>
      </c>
      <c r="D508" s="7" t="s">
        <v>415</v>
      </c>
      <c r="E508" s="7" t="s">
        <v>227</v>
      </c>
      <c r="F508" s="7"/>
      <c r="G508" s="8"/>
      <c r="H508" s="9"/>
      <c r="I508" s="10">
        <f>I511</f>
        <v>347.9</v>
      </c>
      <c r="J508" s="11"/>
      <c r="K508" s="6">
        <v>281800</v>
      </c>
      <c r="L508" s="10">
        <f>L511</f>
        <v>347.9</v>
      </c>
      <c r="M508" s="10">
        <f>M511</f>
        <v>347.9</v>
      </c>
    </row>
    <row r="509" spans="1:13" ht="63" outlineLevel="5">
      <c r="A509" s="37" t="s">
        <v>451</v>
      </c>
      <c r="B509" s="7" t="s">
        <v>204</v>
      </c>
      <c r="C509" s="7" t="s">
        <v>135</v>
      </c>
      <c r="D509" s="7" t="s">
        <v>415</v>
      </c>
      <c r="E509" s="7" t="s">
        <v>227</v>
      </c>
      <c r="F509" s="7" t="s">
        <v>353</v>
      </c>
      <c r="G509" s="8"/>
      <c r="H509" s="9"/>
      <c r="I509" s="10">
        <f>I510</f>
        <v>347.9</v>
      </c>
      <c r="J509" s="10">
        <f aca="true" t="shared" si="82" ref="J509:M510">J510</f>
        <v>0</v>
      </c>
      <c r="K509" s="10">
        <f t="shared" si="82"/>
        <v>0</v>
      </c>
      <c r="L509" s="10">
        <f t="shared" si="82"/>
        <v>347.9</v>
      </c>
      <c r="M509" s="10">
        <f t="shared" si="82"/>
        <v>347.9</v>
      </c>
    </row>
    <row r="510" spans="1:13" ht="31.5" outlineLevel="5">
      <c r="A510" s="37" t="s">
        <v>346</v>
      </c>
      <c r="B510" s="7" t="s">
        <v>204</v>
      </c>
      <c r="C510" s="7" t="s">
        <v>135</v>
      </c>
      <c r="D510" s="7" t="s">
        <v>415</v>
      </c>
      <c r="E510" s="7" t="s">
        <v>227</v>
      </c>
      <c r="F510" s="7" t="s">
        <v>347</v>
      </c>
      <c r="G510" s="8"/>
      <c r="H510" s="9"/>
      <c r="I510" s="10">
        <f>I511</f>
        <v>347.9</v>
      </c>
      <c r="J510" s="10">
        <f t="shared" si="82"/>
        <v>0</v>
      </c>
      <c r="K510" s="10">
        <f t="shared" si="82"/>
        <v>0</v>
      </c>
      <c r="L510" s="10">
        <f t="shared" si="82"/>
        <v>347.9</v>
      </c>
      <c r="M510" s="10">
        <f t="shared" si="82"/>
        <v>347.9</v>
      </c>
    </row>
    <row r="511" spans="1:13" ht="31.5" outlineLevel="6">
      <c r="A511" s="37" t="s">
        <v>351</v>
      </c>
      <c r="B511" s="7" t="s">
        <v>204</v>
      </c>
      <c r="C511" s="7" t="s">
        <v>135</v>
      </c>
      <c r="D511" s="7" t="s">
        <v>415</v>
      </c>
      <c r="E511" s="7" t="s">
        <v>227</v>
      </c>
      <c r="F511" s="7" t="s">
        <v>352</v>
      </c>
      <c r="G511" s="8"/>
      <c r="H511" s="9"/>
      <c r="I511" s="10">
        <v>347.9</v>
      </c>
      <c r="J511" s="11"/>
      <c r="K511" s="6"/>
      <c r="L511" s="10">
        <v>347.9</v>
      </c>
      <c r="M511" s="10">
        <v>347.9</v>
      </c>
    </row>
    <row r="512" spans="1:13" ht="47.25" outlineLevel="5">
      <c r="A512" s="37" t="s">
        <v>72</v>
      </c>
      <c r="B512" s="7" t="s">
        <v>204</v>
      </c>
      <c r="C512" s="7" t="s">
        <v>135</v>
      </c>
      <c r="D512" s="7" t="s">
        <v>415</v>
      </c>
      <c r="E512" s="7" t="s">
        <v>228</v>
      </c>
      <c r="F512" s="7"/>
      <c r="G512" s="8"/>
      <c r="H512" s="9"/>
      <c r="I512" s="10">
        <f>I515</f>
        <v>152.7</v>
      </c>
      <c r="J512" s="11"/>
      <c r="K512" s="6">
        <v>149200</v>
      </c>
      <c r="L512" s="10">
        <f>L515</f>
        <v>152.7</v>
      </c>
      <c r="M512" s="10">
        <f>M515</f>
        <v>152.7</v>
      </c>
    </row>
    <row r="513" spans="1:13" ht="78.75" outlineLevel="5">
      <c r="A513" s="37" t="s">
        <v>335</v>
      </c>
      <c r="B513" s="7" t="s">
        <v>204</v>
      </c>
      <c r="C513" s="7" t="s">
        <v>135</v>
      </c>
      <c r="D513" s="7" t="s">
        <v>415</v>
      </c>
      <c r="E513" s="7" t="s">
        <v>228</v>
      </c>
      <c r="F513" s="7" t="s">
        <v>353</v>
      </c>
      <c r="G513" s="8"/>
      <c r="H513" s="9"/>
      <c r="I513" s="10">
        <f aca="true" t="shared" si="83" ref="I513:M514">I514</f>
        <v>152.7</v>
      </c>
      <c r="J513" s="10">
        <f t="shared" si="83"/>
        <v>0</v>
      </c>
      <c r="K513" s="10">
        <f t="shared" si="83"/>
        <v>0</v>
      </c>
      <c r="L513" s="10">
        <f t="shared" si="83"/>
        <v>152.7</v>
      </c>
      <c r="M513" s="10">
        <f t="shared" si="83"/>
        <v>152.7</v>
      </c>
    </row>
    <row r="514" spans="1:13" ht="31.5" outlineLevel="5">
      <c r="A514" s="37" t="s">
        <v>346</v>
      </c>
      <c r="B514" s="7" t="s">
        <v>204</v>
      </c>
      <c r="C514" s="7" t="s">
        <v>135</v>
      </c>
      <c r="D514" s="7" t="s">
        <v>415</v>
      </c>
      <c r="E514" s="7" t="s">
        <v>228</v>
      </c>
      <c r="F514" s="7" t="s">
        <v>347</v>
      </c>
      <c r="G514" s="8"/>
      <c r="H514" s="9"/>
      <c r="I514" s="10">
        <f t="shared" si="83"/>
        <v>152.7</v>
      </c>
      <c r="J514" s="10">
        <f t="shared" si="83"/>
        <v>0</v>
      </c>
      <c r="K514" s="10">
        <f t="shared" si="83"/>
        <v>0</v>
      </c>
      <c r="L514" s="10">
        <f t="shared" si="83"/>
        <v>152.7</v>
      </c>
      <c r="M514" s="10">
        <f t="shared" si="83"/>
        <v>152.7</v>
      </c>
    </row>
    <row r="515" spans="1:13" ht="31.5" outlineLevel="6">
      <c r="A515" s="37" t="s">
        <v>351</v>
      </c>
      <c r="B515" s="7" t="s">
        <v>204</v>
      </c>
      <c r="C515" s="7" t="s">
        <v>135</v>
      </c>
      <c r="D515" s="7" t="s">
        <v>415</v>
      </c>
      <c r="E515" s="7" t="s">
        <v>228</v>
      </c>
      <c r="F515" s="7" t="s">
        <v>352</v>
      </c>
      <c r="G515" s="8"/>
      <c r="H515" s="9"/>
      <c r="I515" s="10">
        <v>152.7</v>
      </c>
      <c r="J515" s="11"/>
      <c r="K515" s="6"/>
      <c r="L515" s="10">
        <v>152.7</v>
      </c>
      <c r="M515" s="10">
        <v>152.7</v>
      </c>
    </row>
    <row r="516" spans="1:13" ht="63" outlineLevel="5">
      <c r="A516" s="37" t="s">
        <v>73</v>
      </c>
      <c r="B516" s="7" t="s">
        <v>204</v>
      </c>
      <c r="C516" s="7" t="s">
        <v>135</v>
      </c>
      <c r="D516" s="7" t="s">
        <v>415</v>
      </c>
      <c r="E516" s="7" t="s">
        <v>229</v>
      </c>
      <c r="F516" s="7"/>
      <c r="G516" s="8"/>
      <c r="H516" s="9"/>
      <c r="I516" s="10">
        <f>I519</f>
        <v>264.9</v>
      </c>
      <c r="J516" s="11"/>
      <c r="K516" s="6">
        <v>254100</v>
      </c>
      <c r="L516" s="10">
        <f>L519</f>
        <v>264.9</v>
      </c>
      <c r="M516" s="10">
        <f>M519</f>
        <v>264.9</v>
      </c>
    </row>
    <row r="517" spans="1:13" ht="63" outlineLevel="5">
      <c r="A517" s="37" t="s">
        <v>451</v>
      </c>
      <c r="B517" s="7" t="s">
        <v>204</v>
      </c>
      <c r="C517" s="7" t="s">
        <v>135</v>
      </c>
      <c r="D517" s="7" t="s">
        <v>415</v>
      </c>
      <c r="E517" s="7" t="s">
        <v>229</v>
      </c>
      <c r="F517" s="7" t="s">
        <v>353</v>
      </c>
      <c r="G517" s="8"/>
      <c r="H517" s="9"/>
      <c r="I517" s="10">
        <f aca="true" t="shared" si="84" ref="I517:M518">I518</f>
        <v>264.9</v>
      </c>
      <c r="J517" s="10">
        <f t="shared" si="84"/>
        <v>0</v>
      </c>
      <c r="K517" s="10">
        <f t="shared" si="84"/>
        <v>0</v>
      </c>
      <c r="L517" s="10">
        <f t="shared" si="84"/>
        <v>264.9</v>
      </c>
      <c r="M517" s="10">
        <f t="shared" si="84"/>
        <v>264.9</v>
      </c>
    </row>
    <row r="518" spans="1:13" ht="31.5" outlineLevel="5">
      <c r="A518" s="37" t="s">
        <v>346</v>
      </c>
      <c r="B518" s="7" t="s">
        <v>204</v>
      </c>
      <c r="C518" s="7" t="s">
        <v>135</v>
      </c>
      <c r="D518" s="7" t="s">
        <v>415</v>
      </c>
      <c r="E518" s="7" t="s">
        <v>229</v>
      </c>
      <c r="F518" s="7" t="s">
        <v>347</v>
      </c>
      <c r="G518" s="8"/>
      <c r="H518" s="9"/>
      <c r="I518" s="10">
        <f t="shared" si="84"/>
        <v>264.9</v>
      </c>
      <c r="J518" s="10">
        <f t="shared" si="84"/>
        <v>0</v>
      </c>
      <c r="K518" s="10">
        <f t="shared" si="84"/>
        <v>0</v>
      </c>
      <c r="L518" s="10">
        <f t="shared" si="84"/>
        <v>264.9</v>
      </c>
      <c r="M518" s="10">
        <f t="shared" si="84"/>
        <v>264.9</v>
      </c>
    </row>
    <row r="519" spans="1:13" ht="31.5" outlineLevel="6">
      <c r="A519" s="37" t="s">
        <v>351</v>
      </c>
      <c r="B519" s="7" t="s">
        <v>204</v>
      </c>
      <c r="C519" s="7" t="s">
        <v>135</v>
      </c>
      <c r="D519" s="7" t="s">
        <v>415</v>
      </c>
      <c r="E519" s="7" t="s">
        <v>229</v>
      </c>
      <c r="F519" s="7" t="s">
        <v>352</v>
      </c>
      <c r="G519" s="8"/>
      <c r="H519" s="9"/>
      <c r="I519" s="10">
        <v>264.9</v>
      </c>
      <c r="J519" s="11"/>
      <c r="K519" s="6"/>
      <c r="L519" s="10">
        <v>264.9</v>
      </c>
      <c r="M519" s="10">
        <v>264.9</v>
      </c>
    </row>
    <row r="520" spans="1:13" ht="47.25" outlineLevel="5">
      <c r="A520" s="37" t="s">
        <v>74</v>
      </c>
      <c r="B520" s="7" t="s">
        <v>204</v>
      </c>
      <c r="C520" s="7" t="s">
        <v>135</v>
      </c>
      <c r="D520" s="7" t="s">
        <v>415</v>
      </c>
      <c r="E520" s="7" t="s">
        <v>230</v>
      </c>
      <c r="F520" s="7"/>
      <c r="G520" s="8"/>
      <c r="H520" s="9"/>
      <c r="I520" s="10">
        <f>I523</f>
        <v>378.2</v>
      </c>
      <c r="J520" s="11"/>
      <c r="K520" s="6">
        <v>237200</v>
      </c>
      <c r="L520" s="10">
        <f>L523</f>
        <v>378.2</v>
      </c>
      <c r="M520" s="10">
        <f>M523</f>
        <v>378.2</v>
      </c>
    </row>
    <row r="521" spans="1:13" ht="63" outlineLevel="5">
      <c r="A521" s="37" t="s">
        <v>451</v>
      </c>
      <c r="B521" s="7" t="s">
        <v>204</v>
      </c>
      <c r="C521" s="7" t="s">
        <v>135</v>
      </c>
      <c r="D521" s="7" t="s">
        <v>415</v>
      </c>
      <c r="E521" s="7" t="s">
        <v>230</v>
      </c>
      <c r="F521" s="7" t="s">
        <v>353</v>
      </c>
      <c r="G521" s="8"/>
      <c r="H521" s="9"/>
      <c r="I521" s="10">
        <f aca="true" t="shared" si="85" ref="I521:M522">I522</f>
        <v>378.2</v>
      </c>
      <c r="J521" s="10">
        <f t="shared" si="85"/>
        <v>0</v>
      </c>
      <c r="K521" s="10">
        <f t="shared" si="85"/>
        <v>0</v>
      </c>
      <c r="L521" s="10">
        <f t="shared" si="85"/>
        <v>378.2</v>
      </c>
      <c r="M521" s="10">
        <f t="shared" si="85"/>
        <v>378.2</v>
      </c>
    </row>
    <row r="522" spans="1:13" ht="31.5" outlineLevel="5">
      <c r="A522" s="37" t="s">
        <v>346</v>
      </c>
      <c r="B522" s="7" t="s">
        <v>204</v>
      </c>
      <c r="C522" s="7" t="s">
        <v>135</v>
      </c>
      <c r="D522" s="7" t="s">
        <v>415</v>
      </c>
      <c r="E522" s="7" t="s">
        <v>230</v>
      </c>
      <c r="F522" s="7" t="s">
        <v>347</v>
      </c>
      <c r="G522" s="8"/>
      <c r="H522" s="9"/>
      <c r="I522" s="10">
        <f t="shared" si="85"/>
        <v>378.2</v>
      </c>
      <c r="J522" s="10">
        <f t="shared" si="85"/>
        <v>0</v>
      </c>
      <c r="K522" s="10">
        <f t="shared" si="85"/>
        <v>0</v>
      </c>
      <c r="L522" s="10">
        <f t="shared" si="85"/>
        <v>378.2</v>
      </c>
      <c r="M522" s="10">
        <f t="shared" si="85"/>
        <v>378.2</v>
      </c>
    </row>
    <row r="523" spans="1:13" ht="31.5" outlineLevel="6">
      <c r="A523" s="37" t="s">
        <v>351</v>
      </c>
      <c r="B523" s="7" t="s">
        <v>204</v>
      </c>
      <c r="C523" s="7" t="s">
        <v>135</v>
      </c>
      <c r="D523" s="7" t="s">
        <v>415</v>
      </c>
      <c r="E523" s="7" t="s">
        <v>230</v>
      </c>
      <c r="F523" s="7" t="s">
        <v>352</v>
      </c>
      <c r="G523" s="8"/>
      <c r="H523" s="9"/>
      <c r="I523" s="10">
        <v>378.2</v>
      </c>
      <c r="J523" s="11"/>
      <c r="K523" s="6"/>
      <c r="L523" s="10">
        <v>378.2</v>
      </c>
      <c r="M523" s="10">
        <v>378.2</v>
      </c>
    </row>
    <row r="524" spans="1:13" ht="47.25" outlineLevel="5">
      <c r="A524" s="37" t="s">
        <v>75</v>
      </c>
      <c r="B524" s="7" t="s">
        <v>204</v>
      </c>
      <c r="C524" s="7" t="s">
        <v>135</v>
      </c>
      <c r="D524" s="7" t="s">
        <v>415</v>
      </c>
      <c r="E524" s="7" t="s">
        <v>231</v>
      </c>
      <c r="F524" s="7"/>
      <c r="G524" s="8"/>
      <c r="H524" s="9"/>
      <c r="I524" s="10">
        <f>I527</f>
        <v>331.9</v>
      </c>
      <c r="J524" s="11"/>
      <c r="K524" s="6">
        <v>218700</v>
      </c>
      <c r="L524" s="10">
        <f>L527</f>
        <v>331.9</v>
      </c>
      <c r="M524" s="10">
        <f>M527</f>
        <v>331.9</v>
      </c>
    </row>
    <row r="525" spans="1:13" ht="63" outlineLevel="5">
      <c r="A525" s="37" t="s">
        <v>451</v>
      </c>
      <c r="B525" s="7" t="s">
        <v>204</v>
      </c>
      <c r="C525" s="7" t="s">
        <v>135</v>
      </c>
      <c r="D525" s="7" t="s">
        <v>415</v>
      </c>
      <c r="E525" s="7" t="s">
        <v>231</v>
      </c>
      <c r="F525" s="7" t="s">
        <v>353</v>
      </c>
      <c r="G525" s="8"/>
      <c r="H525" s="9"/>
      <c r="I525" s="10">
        <f aca="true" t="shared" si="86" ref="I525:M526">I526</f>
        <v>331.9</v>
      </c>
      <c r="J525" s="10">
        <f t="shared" si="86"/>
        <v>0</v>
      </c>
      <c r="K525" s="10">
        <f t="shared" si="86"/>
        <v>0</v>
      </c>
      <c r="L525" s="10">
        <f t="shared" si="86"/>
        <v>331.9</v>
      </c>
      <c r="M525" s="10">
        <f t="shared" si="86"/>
        <v>331.9</v>
      </c>
    </row>
    <row r="526" spans="1:13" ht="31.5" outlineLevel="5">
      <c r="A526" s="37" t="s">
        <v>346</v>
      </c>
      <c r="B526" s="7" t="s">
        <v>204</v>
      </c>
      <c r="C526" s="7" t="s">
        <v>135</v>
      </c>
      <c r="D526" s="7" t="s">
        <v>415</v>
      </c>
      <c r="E526" s="7" t="s">
        <v>231</v>
      </c>
      <c r="F526" s="7" t="s">
        <v>347</v>
      </c>
      <c r="G526" s="8"/>
      <c r="H526" s="9"/>
      <c r="I526" s="10">
        <f t="shared" si="86"/>
        <v>331.9</v>
      </c>
      <c r="J526" s="10">
        <f t="shared" si="86"/>
        <v>0</v>
      </c>
      <c r="K526" s="10">
        <f t="shared" si="86"/>
        <v>0</v>
      </c>
      <c r="L526" s="10">
        <f t="shared" si="86"/>
        <v>331.9</v>
      </c>
      <c r="M526" s="10">
        <f t="shared" si="86"/>
        <v>331.9</v>
      </c>
    </row>
    <row r="527" spans="1:13" ht="31.5" outlineLevel="6">
      <c r="A527" s="37" t="s">
        <v>351</v>
      </c>
      <c r="B527" s="7" t="s">
        <v>204</v>
      </c>
      <c r="C527" s="7" t="s">
        <v>135</v>
      </c>
      <c r="D527" s="7" t="s">
        <v>415</v>
      </c>
      <c r="E527" s="7" t="s">
        <v>231</v>
      </c>
      <c r="F527" s="7" t="s">
        <v>352</v>
      </c>
      <c r="G527" s="8"/>
      <c r="H527" s="9"/>
      <c r="I527" s="10">
        <v>331.9</v>
      </c>
      <c r="J527" s="11"/>
      <c r="K527" s="6"/>
      <c r="L527" s="10">
        <v>331.9</v>
      </c>
      <c r="M527" s="10">
        <v>331.9</v>
      </c>
    </row>
    <row r="528" spans="1:13" ht="47.25" outlineLevel="5">
      <c r="A528" s="37" t="s">
        <v>76</v>
      </c>
      <c r="B528" s="7" t="s">
        <v>204</v>
      </c>
      <c r="C528" s="7" t="s">
        <v>135</v>
      </c>
      <c r="D528" s="7" t="s">
        <v>415</v>
      </c>
      <c r="E528" s="7" t="s">
        <v>232</v>
      </c>
      <c r="F528" s="7"/>
      <c r="G528" s="8"/>
      <c r="H528" s="9"/>
      <c r="I528" s="10">
        <f>I531</f>
        <v>615.4</v>
      </c>
      <c r="J528" s="11"/>
      <c r="K528" s="6">
        <v>469700</v>
      </c>
      <c r="L528" s="10">
        <f>L531</f>
        <v>615.4</v>
      </c>
      <c r="M528" s="10">
        <f>M531</f>
        <v>615.4</v>
      </c>
    </row>
    <row r="529" spans="1:13" ht="63" outlineLevel="5">
      <c r="A529" s="37" t="s">
        <v>451</v>
      </c>
      <c r="B529" s="7" t="s">
        <v>204</v>
      </c>
      <c r="C529" s="7" t="s">
        <v>135</v>
      </c>
      <c r="D529" s="7" t="s">
        <v>415</v>
      </c>
      <c r="E529" s="7" t="s">
        <v>232</v>
      </c>
      <c r="F529" s="7" t="s">
        <v>353</v>
      </c>
      <c r="G529" s="8"/>
      <c r="H529" s="9"/>
      <c r="I529" s="10">
        <f aca="true" t="shared" si="87" ref="I529:M530">I530</f>
        <v>615.4</v>
      </c>
      <c r="J529" s="10">
        <f t="shared" si="87"/>
        <v>0</v>
      </c>
      <c r="K529" s="10">
        <f t="shared" si="87"/>
        <v>0</v>
      </c>
      <c r="L529" s="10">
        <f t="shared" si="87"/>
        <v>615.4</v>
      </c>
      <c r="M529" s="10">
        <f t="shared" si="87"/>
        <v>615.4</v>
      </c>
    </row>
    <row r="530" spans="1:13" ht="31.5" outlineLevel="5">
      <c r="A530" s="37" t="s">
        <v>346</v>
      </c>
      <c r="B530" s="7" t="s">
        <v>204</v>
      </c>
      <c r="C530" s="7" t="s">
        <v>135</v>
      </c>
      <c r="D530" s="7" t="s">
        <v>415</v>
      </c>
      <c r="E530" s="7" t="s">
        <v>232</v>
      </c>
      <c r="F530" s="7" t="s">
        <v>347</v>
      </c>
      <c r="G530" s="8"/>
      <c r="H530" s="9"/>
      <c r="I530" s="10">
        <f t="shared" si="87"/>
        <v>615.4</v>
      </c>
      <c r="J530" s="10">
        <f t="shared" si="87"/>
        <v>0</v>
      </c>
      <c r="K530" s="10">
        <f t="shared" si="87"/>
        <v>0</v>
      </c>
      <c r="L530" s="10">
        <f t="shared" si="87"/>
        <v>615.4</v>
      </c>
      <c r="M530" s="10">
        <f t="shared" si="87"/>
        <v>615.4</v>
      </c>
    </row>
    <row r="531" spans="1:13" ht="31.5" outlineLevel="6">
      <c r="A531" s="37" t="s">
        <v>351</v>
      </c>
      <c r="B531" s="7" t="s">
        <v>204</v>
      </c>
      <c r="C531" s="7" t="s">
        <v>135</v>
      </c>
      <c r="D531" s="7" t="s">
        <v>415</v>
      </c>
      <c r="E531" s="7" t="s">
        <v>232</v>
      </c>
      <c r="F531" s="7" t="s">
        <v>352</v>
      </c>
      <c r="G531" s="8"/>
      <c r="H531" s="9"/>
      <c r="I531" s="10">
        <v>615.4</v>
      </c>
      <c r="J531" s="11"/>
      <c r="K531" s="6"/>
      <c r="L531" s="10">
        <v>615.4</v>
      </c>
      <c r="M531" s="10">
        <v>615.4</v>
      </c>
    </row>
    <row r="532" spans="1:13" ht="47.25" outlineLevel="5">
      <c r="A532" s="37" t="s">
        <v>77</v>
      </c>
      <c r="B532" s="7" t="s">
        <v>204</v>
      </c>
      <c r="C532" s="7" t="s">
        <v>135</v>
      </c>
      <c r="D532" s="7" t="s">
        <v>415</v>
      </c>
      <c r="E532" s="7" t="s">
        <v>233</v>
      </c>
      <c r="F532" s="7"/>
      <c r="G532" s="8"/>
      <c r="H532" s="9"/>
      <c r="I532" s="10">
        <f>I535</f>
        <v>175.7</v>
      </c>
      <c r="J532" s="11"/>
      <c r="K532" s="6">
        <v>157000</v>
      </c>
      <c r="L532" s="10">
        <f>L535</f>
        <v>175.7</v>
      </c>
      <c r="M532" s="10">
        <f>M535</f>
        <v>175.7</v>
      </c>
    </row>
    <row r="533" spans="1:13" ht="63" outlineLevel="5">
      <c r="A533" s="37" t="s">
        <v>451</v>
      </c>
      <c r="B533" s="7" t="s">
        <v>204</v>
      </c>
      <c r="C533" s="7" t="s">
        <v>135</v>
      </c>
      <c r="D533" s="7" t="s">
        <v>415</v>
      </c>
      <c r="E533" s="7" t="s">
        <v>233</v>
      </c>
      <c r="F533" s="7" t="s">
        <v>353</v>
      </c>
      <c r="G533" s="8"/>
      <c r="H533" s="9"/>
      <c r="I533" s="10">
        <f aca="true" t="shared" si="88" ref="I533:M534">I534</f>
        <v>175.7</v>
      </c>
      <c r="J533" s="10">
        <f t="shared" si="88"/>
        <v>0</v>
      </c>
      <c r="K533" s="10">
        <f t="shared" si="88"/>
        <v>0</v>
      </c>
      <c r="L533" s="10">
        <f t="shared" si="88"/>
        <v>175.7</v>
      </c>
      <c r="M533" s="10">
        <f t="shared" si="88"/>
        <v>175.7</v>
      </c>
    </row>
    <row r="534" spans="1:13" ht="31.5" outlineLevel="5">
      <c r="A534" s="37" t="s">
        <v>346</v>
      </c>
      <c r="B534" s="7" t="s">
        <v>204</v>
      </c>
      <c r="C534" s="7" t="s">
        <v>135</v>
      </c>
      <c r="D534" s="7" t="s">
        <v>415</v>
      </c>
      <c r="E534" s="7" t="s">
        <v>233</v>
      </c>
      <c r="F534" s="7" t="s">
        <v>347</v>
      </c>
      <c r="G534" s="8"/>
      <c r="H534" s="9"/>
      <c r="I534" s="10">
        <f t="shared" si="88"/>
        <v>175.7</v>
      </c>
      <c r="J534" s="10">
        <f t="shared" si="88"/>
        <v>0</v>
      </c>
      <c r="K534" s="10">
        <f t="shared" si="88"/>
        <v>0</v>
      </c>
      <c r="L534" s="10">
        <f t="shared" si="88"/>
        <v>175.7</v>
      </c>
      <c r="M534" s="10">
        <f t="shared" si="88"/>
        <v>175.7</v>
      </c>
    </row>
    <row r="535" spans="1:13" ht="31.5" outlineLevel="6">
      <c r="A535" s="37" t="s">
        <v>351</v>
      </c>
      <c r="B535" s="7" t="s">
        <v>204</v>
      </c>
      <c r="C535" s="7" t="s">
        <v>135</v>
      </c>
      <c r="D535" s="7" t="s">
        <v>415</v>
      </c>
      <c r="E535" s="7" t="s">
        <v>233</v>
      </c>
      <c r="F535" s="7" t="s">
        <v>352</v>
      </c>
      <c r="G535" s="8"/>
      <c r="H535" s="9"/>
      <c r="I535" s="10">
        <v>175.7</v>
      </c>
      <c r="J535" s="11"/>
      <c r="K535" s="6"/>
      <c r="L535" s="10">
        <v>175.7</v>
      </c>
      <c r="M535" s="10">
        <v>175.7</v>
      </c>
    </row>
    <row r="536" spans="1:13" ht="47.25" outlineLevel="5">
      <c r="A536" s="37" t="s">
        <v>78</v>
      </c>
      <c r="B536" s="7" t="s">
        <v>204</v>
      </c>
      <c r="C536" s="7" t="s">
        <v>135</v>
      </c>
      <c r="D536" s="7" t="s">
        <v>415</v>
      </c>
      <c r="E536" s="7" t="s">
        <v>234</v>
      </c>
      <c r="F536" s="7"/>
      <c r="G536" s="8"/>
      <c r="H536" s="9"/>
      <c r="I536" s="10">
        <f>I539</f>
        <v>281.3</v>
      </c>
      <c r="J536" s="11"/>
      <c r="K536" s="6">
        <v>209400</v>
      </c>
      <c r="L536" s="10">
        <f>L539</f>
        <v>281.3</v>
      </c>
      <c r="M536" s="10">
        <f>M539</f>
        <v>281.3</v>
      </c>
    </row>
    <row r="537" spans="1:13" ht="63" outlineLevel="5">
      <c r="A537" s="37" t="s">
        <v>451</v>
      </c>
      <c r="B537" s="7" t="s">
        <v>204</v>
      </c>
      <c r="C537" s="7" t="s">
        <v>135</v>
      </c>
      <c r="D537" s="7" t="s">
        <v>415</v>
      </c>
      <c r="E537" s="7" t="s">
        <v>234</v>
      </c>
      <c r="F537" s="7" t="s">
        <v>353</v>
      </c>
      <c r="G537" s="8"/>
      <c r="H537" s="9"/>
      <c r="I537" s="10">
        <f aca="true" t="shared" si="89" ref="I537:M538">I538</f>
        <v>281.3</v>
      </c>
      <c r="J537" s="10">
        <f t="shared" si="89"/>
        <v>0</v>
      </c>
      <c r="K537" s="10">
        <f t="shared" si="89"/>
        <v>0</v>
      </c>
      <c r="L537" s="10">
        <f t="shared" si="89"/>
        <v>281.3</v>
      </c>
      <c r="M537" s="10">
        <f t="shared" si="89"/>
        <v>281.3</v>
      </c>
    </row>
    <row r="538" spans="1:13" ht="31.5" outlineLevel="5">
      <c r="A538" s="37" t="s">
        <v>346</v>
      </c>
      <c r="B538" s="7" t="s">
        <v>204</v>
      </c>
      <c r="C538" s="7" t="s">
        <v>135</v>
      </c>
      <c r="D538" s="7" t="s">
        <v>415</v>
      </c>
      <c r="E538" s="7" t="s">
        <v>234</v>
      </c>
      <c r="F538" s="7" t="s">
        <v>347</v>
      </c>
      <c r="G538" s="8"/>
      <c r="H538" s="9"/>
      <c r="I538" s="10">
        <f t="shared" si="89"/>
        <v>281.3</v>
      </c>
      <c r="J538" s="10">
        <f t="shared" si="89"/>
        <v>0</v>
      </c>
      <c r="K538" s="10">
        <f t="shared" si="89"/>
        <v>0</v>
      </c>
      <c r="L538" s="10">
        <f t="shared" si="89"/>
        <v>281.3</v>
      </c>
      <c r="M538" s="10">
        <f t="shared" si="89"/>
        <v>281.3</v>
      </c>
    </row>
    <row r="539" spans="1:13" ht="31.5" outlineLevel="6">
      <c r="A539" s="37" t="s">
        <v>351</v>
      </c>
      <c r="B539" s="7" t="s">
        <v>204</v>
      </c>
      <c r="C539" s="7" t="s">
        <v>135</v>
      </c>
      <c r="D539" s="7" t="s">
        <v>415</v>
      </c>
      <c r="E539" s="7" t="s">
        <v>234</v>
      </c>
      <c r="F539" s="7" t="s">
        <v>352</v>
      </c>
      <c r="G539" s="8"/>
      <c r="H539" s="9"/>
      <c r="I539" s="10">
        <v>281.3</v>
      </c>
      <c r="J539" s="11"/>
      <c r="K539" s="6"/>
      <c r="L539" s="10">
        <v>281.3</v>
      </c>
      <c r="M539" s="10">
        <v>281.3</v>
      </c>
    </row>
    <row r="540" spans="1:13" ht="94.5" outlineLevel="3">
      <c r="A540" s="37" t="s">
        <v>471</v>
      </c>
      <c r="B540" s="7" t="s">
        <v>204</v>
      </c>
      <c r="C540" s="7" t="s">
        <v>135</v>
      </c>
      <c r="D540" s="7" t="s">
        <v>415</v>
      </c>
      <c r="E540" s="7" t="s">
        <v>408</v>
      </c>
      <c r="F540" s="7"/>
      <c r="G540" s="8"/>
      <c r="H540" s="9"/>
      <c r="I540" s="10">
        <f>I541</f>
        <v>122482</v>
      </c>
      <c r="J540" s="11"/>
      <c r="K540" s="6">
        <v>98493900</v>
      </c>
      <c r="L540" s="10">
        <f>L541</f>
        <v>128660</v>
      </c>
      <c r="M540" s="10">
        <f>M541</f>
        <v>128660</v>
      </c>
    </row>
    <row r="541" spans="1:13" ht="78.75" outlineLevel="4">
      <c r="A541" s="37" t="s">
        <v>472</v>
      </c>
      <c r="B541" s="7" t="s">
        <v>204</v>
      </c>
      <c r="C541" s="7" t="s">
        <v>135</v>
      </c>
      <c r="D541" s="7" t="s">
        <v>415</v>
      </c>
      <c r="E541" s="7" t="s">
        <v>409</v>
      </c>
      <c r="F541" s="7"/>
      <c r="G541" s="8"/>
      <c r="H541" s="9"/>
      <c r="I541" s="10">
        <f>I542+I546+I550+I554+I558+I562+I566+I570+I574+I578+I582+I586</f>
        <v>122482</v>
      </c>
      <c r="J541" s="10">
        <f>J542+J546+J550+J554+J558+J562+J566+J570+J574+J578+J582+J586</f>
        <v>0</v>
      </c>
      <c r="K541" s="10">
        <f>K542+K546+K550+K554+K558+K562+K566+K570+K574+K578+K582+K586</f>
        <v>8569800</v>
      </c>
      <c r="L541" s="10">
        <f>L542+L546+L550+L554+L558+L562+L566+L570+L574+L578+L582+L586</f>
        <v>128660</v>
      </c>
      <c r="M541" s="10">
        <f>M542+M546+M550+M554+M558+M562+M566+M570+M574+M578+M582+M586</f>
        <v>128660</v>
      </c>
    </row>
    <row r="542" spans="1:13" ht="141.75" outlineLevel="5">
      <c r="A542" s="37" t="s">
        <v>79</v>
      </c>
      <c r="B542" s="7" t="s">
        <v>204</v>
      </c>
      <c r="C542" s="7" t="s">
        <v>135</v>
      </c>
      <c r="D542" s="7" t="s">
        <v>415</v>
      </c>
      <c r="E542" s="7" t="s">
        <v>235</v>
      </c>
      <c r="F542" s="7"/>
      <c r="G542" s="8"/>
      <c r="H542" s="9"/>
      <c r="I542" s="10">
        <f aca="true" t="shared" si="90" ref="I542:M544">I543</f>
        <v>9173.3</v>
      </c>
      <c r="J542" s="10">
        <f t="shared" si="90"/>
        <v>0</v>
      </c>
      <c r="K542" s="10">
        <f t="shared" si="90"/>
        <v>8569800</v>
      </c>
      <c r="L542" s="10">
        <f t="shared" si="90"/>
        <v>9594.6</v>
      </c>
      <c r="M542" s="10">
        <f t="shared" si="90"/>
        <v>9594.6</v>
      </c>
    </row>
    <row r="543" spans="1:13" ht="63" outlineLevel="5">
      <c r="A543" s="37" t="s">
        <v>451</v>
      </c>
      <c r="B543" s="7" t="s">
        <v>204</v>
      </c>
      <c r="C543" s="7" t="s">
        <v>135</v>
      </c>
      <c r="D543" s="7" t="s">
        <v>415</v>
      </c>
      <c r="E543" s="7" t="s">
        <v>235</v>
      </c>
      <c r="F543" s="7" t="s">
        <v>353</v>
      </c>
      <c r="G543" s="8"/>
      <c r="H543" s="9"/>
      <c r="I543" s="10">
        <f>I544</f>
        <v>9173.3</v>
      </c>
      <c r="J543" s="10">
        <f t="shared" si="90"/>
        <v>0</v>
      </c>
      <c r="K543" s="10">
        <f t="shared" si="90"/>
        <v>8569800</v>
      </c>
      <c r="L543" s="10">
        <f t="shared" si="90"/>
        <v>9594.6</v>
      </c>
      <c r="M543" s="10">
        <f t="shared" si="90"/>
        <v>9594.6</v>
      </c>
    </row>
    <row r="544" spans="1:13" ht="31.5" outlineLevel="5">
      <c r="A544" s="37" t="s">
        <v>346</v>
      </c>
      <c r="B544" s="7" t="s">
        <v>204</v>
      </c>
      <c r="C544" s="7" t="s">
        <v>135</v>
      </c>
      <c r="D544" s="7" t="s">
        <v>415</v>
      </c>
      <c r="E544" s="7" t="s">
        <v>235</v>
      </c>
      <c r="F544" s="7" t="s">
        <v>347</v>
      </c>
      <c r="G544" s="8"/>
      <c r="H544" s="9"/>
      <c r="I544" s="10">
        <f>I545</f>
        <v>9173.3</v>
      </c>
      <c r="J544" s="10">
        <f t="shared" si="90"/>
        <v>0</v>
      </c>
      <c r="K544" s="10">
        <f t="shared" si="90"/>
        <v>8569800</v>
      </c>
      <c r="L544" s="10">
        <f t="shared" si="90"/>
        <v>9594.6</v>
      </c>
      <c r="M544" s="10">
        <f t="shared" si="90"/>
        <v>9594.6</v>
      </c>
    </row>
    <row r="545" spans="1:13" ht="31.5" outlineLevel="6">
      <c r="A545" s="37" t="s">
        <v>351</v>
      </c>
      <c r="B545" s="7" t="s">
        <v>204</v>
      </c>
      <c r="C545" s="7" t="s">
        <v>135</v>
      </c>
      <c r="D545" s="7" t="s">
        <v>415</v>
      </c>
      <c r="E545" s="7" t="s">
        <v>235</v>
      </c>
      <c r="F545" s="7" t="s">
        <v>352</v>
      </c>
      <c r="G545" s="8"/>
      <c r="H545" s="9"/>
      <c r="I545" s="10">
        <v>9173.3</v>
      </c>
      <c r="J545" s="11"/>
      <c r="K545" s="6">
        <v>8569800</v>
      </c>
      <c r="L545" s="10">
        <v>9594.6</v>
      </c>
      <c r="M545" s="10">
        <v>9594.6</v>
      </c>
    </row>
    <row r="546" spans="1:13" ht="110.25" outlineLevel="5">
      <c r="A546" s="37" t="s">
        <v>80</v>
      </c>
      <c r="B546" s="7" t="s">
        <v>204</v>
      </c>
      <c r="C546" s="7" t="s">
        <v>135</v>
      </c>
      <c r="D546" s="7" t="s">
        <v>415</v>
      </c>
      <c r="E546" s="7" t="s">
        <v>236</v>
      </c>
      <c r="F546" s="7"/>
      <c r="G546" s="8"/>
      <c r="H546" s="9"/>
      <c r="I546" s="10">
        <f aca="true" t="shared" si="91" ref="I546:M547">I547</f>
        <v>5487.8</v>
      </c>
      <c r="J546" s="10">
        <f t="shared" si="91"/>
        <v>0</v>
      </c>
      <c r="K546" s="10">
        <f t="shared" si="91"/>
        <v>0</v>
      </c>
      <c r="L546" s="10">
        <f t="shared" si="91"/>
        <v>5766.3</v>
      </c>
      <c r="M546" s="10">
        <f t="shared" si="91"/>
        <v>5766.3</v>
      </c>
    </row>
    <row r="547" spans="1:13" ht="63" outlineLevel="5">
      <c r="A547" s="37" t="s">
        <v>451</v>
      </c>
      <c r="B547" s="7" t="s">
        <v>204</v>
      </c>
      <c r="C547" s="7" t="s">
        <v>135</v>
      </c>
      <c r="D547" s="7" t="s">
        <v>415</v>
      </c>
      <c r="E547" s="7" t="s">
        <v>236</v>
      </c>
      <c r="F547" s="7" t="s">
        <v>353</v>
      </c>
      <c r="G547" s="8"/>
      <c r="H547" s="9"/>
      <c r="I547" s="10">
        <f>I548</f>
        <v>5487.8</v>
      </c>
      <c r="J547" s="10">
        <f t="shared" si="91"/>
        <v>0</v>
      </c>
      <c r="K547" s="10">
        <f t="shared" si="91"/>
        <v>0</v>
      </c>
      <c r="L547" s="10">
        <f t="shared" si="91"/>
        <v>5766.3</v>
      </c>
      <c r="M547" s="10">
        <f t="shared" si="91"/>
        <v>5766.3</v>
      </c>
    </row>
    <row r="548" spans="1:13" ht="31.5" outlineLevel="5">
      <c r="A548" s="37" t="s">
        <v>346</v>
      </c>
      <c r="B548" s="7" t="s">
        <v>204</v>
      </c>
      <c r="C548" s="7" t="s">
        <v>135</v>
      </c>
      <c r="D548" s="7" t="s">
        <v>415</v>
      </c>
      <c r="E548" s="7" t="s">
        <v>236</v>
      </c>
      <c r="F548" s="7" t="s">
        <v>347</v>
      </c>
      <c r="G548" s="8"/>
      <c r="H548" s="9"/>
      <c r="I548" s="10">
        <f>I549</f>
        <v>5487.8</v>
      </c>
      <c r="J548" s="10">
        <f>J549</f>
        <v>0</v>
      </c>
      <c r="K548" s="10">
        <f>K549</f>
        <v>0</v>
      </c>
      <c r="L548" s="10">
        <f>L549</f>
        <v>5766.3</v>
      </c>
      <c r="M548" s="10">
        <f>M549</f>
        <v>5766.3</v>
      </c>
    </row>
    <row r="549" spans="1:13" ht="31.5" outlineLevel="6">
      <c r="A549" s="37" t="s">
        <v>351</v>
      </c>
      <c r="B549" s="7" t="s">
        <v>204</v>
      </c>
      <c r="C549" s="7" t="s">
        <v>135</v>
      </c>
      <c r="D549" s="7" t="s">
        <v>415</v>
      </c>
      <c r="E549" s="7" t="s">
        <v>236</v>
      </c>
      <c r="F549" s="7" t="s">
        <v>352</v>
      </c>
      <c r="G549" s="8"/>
      <c r="H549" s="9"/>
      <c r="I549" s="10">
        <v>5487.8</v>
      </c>
      <c r="J549" s="11"/>
      <c r="K549" s="6"/>
      <c r="L549" s="10">
        <v>5766.3</v>
      </c>
      <c r="M549" s="10">
        <v>5766.3</v>
      </c>
    </row>
    <row r="550" spans="1:13" ht="110.25" outlineLevel="5">
      <c r="A550" s="37" t="s">
        <v>81</v>
      </c>
      <c r="B550" s="7" t="s">
        <v>204</v>
      </c>
      <c r="C550" s="7" t="s">
        <v>135</v>
      </c>
      <c r="D550" s="7" t="s">
        <v>415</v>
      </c>
      <c r="E550" s="7" t="s">
        <v>237</v>
      </c>
      <c r="F550" s="7"/>
      <c r="G550" s="8"/>
      <c r="H550" s="9"/>
      <c r="I550" s="10">
        <f aca="true" t="shared" si="92" ref="I550:M551">I551</f>
        <v>7603.7</v>
      </c>
      <c r="J550" s="10">
        <f t="shared" si="92"/>
        <v>0</v>
      </c>
      <c r="K550" s="10">
        <f t="shared" si="92"/>
        <v>0</v>
      </c>
      <c r="L550" s="10">
        <f t="shared" si="92"/>
        <v>7989.4</v>
      </c>
      <c r="M550" s="10">
        <f t="shared" si="92"/>
        <v>7989.4</v>
      </c>
    </row>
    <row r="551" spans="1:13" ht="63" outlineLevel="5">
      <c r="A551" s="37" t="s">
        <v>451</v>
      </c>
      <c r="B551" s="7" t="s">
        <v>204</v>
      </c>
      <c r="C551" s="7" t="s">
        <v>135</v>
      </c>
      <c r="D551" s="7" t="s">
        <v>415</v>
      </c>
      <c r="E551" s="7" t="s">
        <v>237</v>
      </c>
      <c r="F551" s="7" t="s">
        <v>353</v>
      </c>
      <c r="G551" s="8"/>
      <c r="H551" s="9"/>
      <c r="I551" s="10">
        <f>I552</f>
        <v>7603.7</v>
      </c>
      <c r="J551" s="10">
        <f t="shared" si="92"/>
        <v>0</v>
      </c>
      <c r="K551" s="10">
        <f t="shared" si="92"/>
        <v>0</v>
      </c>
      <c r="L551" s="10">
        <f t="shared" si="92"/>
        <v>7989.4</v>
      </c>
      <c r="M551" s="10">
        <f t="shared" si="92"/>
        <v>7989.4</v>
      </c>
    </row>
    <row r="552" spans="1:13" ht="31.5" outlineLevel="5">
      <c r="A552" s="37" t="s">
        <v>346</v>
      </c>
      <c r="B552" s="7" t="s">
        <v>204</v>
      </c>
      <c r="C552" s="7" t="s">
        <v>135</v>
      </c>
      <c r="D552" s="7" t="s">
        <v>415</v>
      </c>
      <c r="E552" s="7" t="s">
        <v>237</v>
      </c>
      <c r="F552" s="7" t="s">
        <v>347</v>
      </c>
      <c r="G552" s="8"/>
      <c r="H552" s="9"/>
      <c r="I552" s="10">
        <f>I553</f>
        <v>7603.7</v>
      </c>
      <c r="J552" s="10">
        <f>J553</f>
        <v>0</v>
      </c>
      <c r="K552" s="10">
        <f>K553</f>
        <v>0</v>
      </c>
      <c r="L552" s="10">
        <f>L553</f>
        <v>7989.4</v>
      </c>
      <c r="M552" s="10">
        <f>M553</f>
        <v>7989.4</v>
      </c>
    </row>
    <row r="553" spans="1:13" ht="31.5" outlineLevel="6">
      <c r="A553" s="37" t="s">
        <v>351</v>
      </c>
      <c r="B553" s="7" t="s">
        <v>204</v>
      </c>
      <c r="C553" s="7" t="s">
        <v>135</v>
      </c>
      <c r="D553" s="7" t="s">
        <v>415</v>
      </c>
      <c r="E553" s="7" t="s">
        <v>237</v>
      </c>
      <c r="F553" s="7" t="s">
        <v>352</v>
      </c>
      <c r="G553" s="8"/>
      <c r="H553" s="9"/>
      <c r="I553" s="10">
        <v>7603.7</v>
      </c>
      <c r="J553" s="11"/>
      <c r="K553" s="6"/>
      <c r="L553" s="10">
        <v>7989.4</v>
      </c>
      <c r="M553" s="10">
        <v>7989.4</v>
      </c>
    </row>
    <row r="554" spans="1:13" ht="126" outlineLevel="5">
      <c r="A554" s="37" t="s">
        <v>82</v>
      </c>
      <c r="B554" s="7" t="s">
        <v>204</v>
      </c>
      <c r="C554" s="7" t="s">
        <v>135</v>
      </c>
      <c r="D554" s="7" t="s">
        <v>415</v>
      </c>
      <c r="E554" s="7" t="s">
        <v>238</v>
      </c>
      <c r="F554" s="7"/>
      <c r="G554" s="8"/>
      <c r="H554" s="9"/>
      <c r="I554" s="10">
        <f aca="true" t="shared" si="93" ref="I554:M555">I555</f>
        <v>17255.2</v>
      </c>
      <c r="J554" s="10">
        <f t="shared" si="93"/>
        <v>0</v>
      </c>
      <c r="K554" s="10">
        <f t="shared" si="93"/>
        <v>0</v>
      </c>
      <c r="L554" s="10">
        <f t="shared" si="93"/>
        <v>18134.9</v>
      </c>
      <c r="M554" s="10">
        <f t="shared" si="93"/>
        <v>18134.9</v>
      </c>
    </row>
    <row r="555" spans="1:13" ht="63" outlineLevel="5">
      <c r="A555" s="37" t="s">
        <v>451</v>
      </c>
      <c r="B555" s="7" t="s">
        <v>204</v>
      </c>
      <c r="C555" s="7" t="s">
        <v>135</v>
      </c>
      <c r="D555" s="7" t="s">
        <v>415</v>
      </c>
      <c r="E555" s="7" t="s">
        <v>238</v>
      </c>
      <c r="F555" s="7" t="s">
        <v>353</v>
      </c>
      <c r="G555" s="8"/>
      <c r="H555" s="9"/>
      <c r="I555" s="10">
        <f>I556</f>
        <v>17255.2</v>
      </c>
      <c r="J555" s="10">
        <f t="shared" si="93"/>
        <v>0</v>
      </c>
      <c r="K555" s="10">
        <f t="shared" si="93"/>
        <v>0</v>
      </c>
      <c r="L555" s="10">
        <f t="shared" si="93"/>
        <v>18134.9</v>
      </c>
      <c r="M555" s="10">
        <f t="shared" si="93"/>
        <v>18134.9</v>
      </c>
    </row>
    <row r="556" spans="1:13" ht="31.5" outlineLevel="5">
      <c r="A556" s="37" t="s">
        <v>346</v>
      </c>
      <c r="B556" s="7" t="s">
        <v>204</v>
      </c>
      <c r="C556" s="7" t="s">
        <v>135</v>
      </c>
      <c r="D556" s="7" t="s">
        <v>415</v>
      </c>
      <c r="E556" s="7" t="s">
        <v>238</v>
      </c>
      <c r="F556" s="7" t="s">
        <v>347</v>
      </c>
      <c r="G556" s="8"/>
      <c r="H556" s="9"/>
      <c r="I556" s="10">
        <f>I557</f>
        <v>17255.2</v>
      </c>
      <c r="J556" s="10">
        <f>J557</f>
        <v>0</v>
      </c>
      <c r="K556" s="10">
        <f>K557</f>
        <v>0</v>
      </c>
      <c r="L556" s="10">
        <f>L557</f>
        <v>18134.9</v>
      </c>
      <c r="M556" s="10">
        <f>M557</f>
        <v>18134.9</v>
      </c>
    </row>
    <row r="557" spans="1:13" ht="31.5" outlineLevel="6">
      <c r="A557" s="37" t="s">
        <v>351</v>
      </c>
      <c r="B557" s="7" t="s">
        <v>204</v>
      </c>
      <c r="C557" s="7" t="s">
        <v>135</v>
      </c>
      <c r="D557" s="7" t="s">
        <v>415</v>
      </c>
      <c r="E557" s="7" t="s">
        <v>238</v>
      </c>
      <c r="F557" s="7" t="s">
        <v>352</v>
      </c>
      <c r="G557" s="8"/>
      <c r="H557" s="9"/>
      <c r="I557" s="10">
        <v>17255.2</v>
      </c>
      <c r="J557" s="11"/>
      <c r="K557" s="6"/>
      <c r="L557" s="10">
        <v>18134.9</v>
      </c>
      <c r="M557" s="10">
        <v>18134.9</v>
      </c>
    </row>
    <row r="558" spans="1:13" ht="126" outlineLevel="5">
      <c r="A558" s="37" t="s">
        <v>83</v>
      </c>
      <c r="B558" s="7" t="s">
        <v>204</v>
      </c>
      <c r="C558" s="7" t="s">
        <v>135</v>
      </c>
      <c r="D558" s="7" t="s">
        <v>415</v>
      </c>
      <c r="E558" s="7" t="s">
        <v>239</v>
      </c>
      <c r="F558" s="7"/>
      <c r="G558" s="8"/>
      <c r="H558" s="9"/>
      <c r="I558" s="10">
        <f aca="true" t="shared" si="94" ref="I558:M559">I559</f>
        <v>8583.5</v>
      </c>
      <c r="J558" s="10">
        <f t="shared" si="94"/>
        <v>0</v>
      </c>
      <c r="K558" s="10">
        <f t="shared" si="94"/>
        <v>0</v>
      </c>
      <c r="L558" s="10">
        <f t="shared" si="94"/>
        <v>9016.5</v>
      </c>
      <c r="M558" s="10">
        <f t="shared" si="94"/>
        <v>9016.5</v>
      </c>
    </row>
    <row r="559" spans="1:13" ht="63" outlineLevel="5">
      <c r="A559" s="37" t="s">
        <v>451</v>
      </c>
      <c r="B559" s="7" t="s">
        <v>204</v>
      </c>
      <c r="C559" s="7" t="s">
        <v>135</v>
      </c>
      <c r="D559" s="7" t="s">
        <v>415</v>
      </c>
      <c r="E559" s="7" t="s">
        <v>239</v>
      </c>
      <c r="F559" s="7" t="s">
        <v>353</v>
      </c>
      <c r="G559" s="8"/>
      <c r="H559" s="9"/>
      <c r="I559" s="10">
        <f>I560</f>
        <v>8583.5</v>
      </c>
      <c r="J559" s="10">
        <f t="shared" si="94"/>
        <v>0</v>
      </c>
      <c r="K559" s="10">
        <f t="shared" si="94"/>
        <v>0</v>
      </c>
      <c r="L559" s="10">
        <f t="shared" si="94"/>
        <v>9016.5</v>
      </c>
      <c r="M559" s="10">
        <f t="shared" si="94"/>
        <v>9016.5</v>
      </c>
    </row>
    <row r="560" spans="1:13" ht="31.5" outlineLevel="5">
      <c r="A560" s="37" t="s">
        <v>346</v>
      </c>
      <c r="B560" s="7" t="s">
        <v>204</v>
      </c>
      <c r="C560" s="7" t="s">
        <v>135</v>
      </c>
      <c r="D560" s="7" t="s">
        <v>415</v>
      </c>
      <c r="E560" s="7" t="s">
        <v>239</v>
      </c>
      <c r="F560" s="7" t="s">
        <v>347</v>
      </c>
      <c r="G560" s="8"/>
      <c r="H560" s="9"/>
      <c r="I560" s="10">
        <f>I561</f>
        <v>8583.5</v>
      </c>
      <c r="J560" s="10">
        <f>J561</f>
        <v>0</v>
      </c>
      <c r="K560" s="10">
        <f>K561</f>
        <v>0</v>
      </c>
      <c r="L560" s="10">
        <f>L561</f>
        <v>9016.5</v>
      </c>
      <c r="M560" s="10">
        <f>M561</f>
        <v>9016.5</v>
      </c>
    </row>
    <row r="561" spans="1:13" ht="31.5" outlineLevel="6">
      <c r="A561" s="37" t="s">
        <v>351</v>
      </c>
      <c r="B561" s="7" t="s">
        <v>204</v>
      </c>
      <c r="C561" s="7" t="s">
        <v>135</v>
      </c>
      <c r="D561" s="7" t="s">
        <v>415</v>
      </c>
      <c r="E561" s="7" t="s">
        <v>239</v>
      </c>
      <c r="F561" s="7" t="s">
        <v>352</v>
      </c>
      <c r="G561" s="8"/>
      <c r="H561" s="9"/>
      <c r="I561" s="10">
        <v>8583.5</v>
      </c>
      <c r="J561" s="11"/>
      <c r="K561" s="6"/>
      <c r="L561" s="10">
        <v>9016.5</v>
      </c>
      <c r="M561" s="10">
        <v>9016.5</v>
      </c>
    </row>
    <row r="562" spans="1:13" ht="126" outlineLevel="5">
      <c r="A562" s="37" t="s">
        <v>84</v>
      </c>
      <c r="B562" s="7" t="s">
        <v>204</v>
      </c>
      <c r="C562" s="7" t="s">
        <v>135</v>
      </c>
      <c r="D562" s="7" t="s">
        <v>415</v>
      </c>
      <c r="E562" s="7" t="s">
        <v>240</v>
      </c>
      <c r="F562" s="7"/>
      <c r="G562" s="8"/>
      <c r="H562" s="9"/>
      <c r="I562" s="10">
        <f aca="true" t="shared" si="95" ref="I562:M563">I563</f>
        <v>14043.9</v>
      </c>
      <c r="J562" s="10">
        <f t="shared" si="95"/>
        <v>0</v>
      </c>
      <c r="K562" s="10">
        <f t="shared" si="95"/>
        <v>0</v>
      </c>
      <c r="L562" s="10">
        <f t="shared" si="95"/>
        <v>14752.8</v>
      </c>
      <c r="M562" s="10">
        <f t="shared" si="95"/>
        <v>14752.8</v>
      </c>
    </row>
    <row r="563" spans="1:13" ht="63" outlineLevel="5">
      <c r="A563" s="37" t="s">
        <v>451</v>
      </c>
      <c r="B563" s="7" t="s">
        <v>204</v>
      </c>
      <c r="C563" s="7" t="s">
        <v>135</v>
      </c>
      <c r="D563" s="7" t="s">
        <v>415</v>
      </c>
      <c r="E563" s="7" t="s">
        <v>240</v>
      </c>
      <c r="F563" s="7" t="s">
        <v>353</v>
      </c>
      <c r="G563" s="8"/>
      <c r="H563" s="9"/>
      <c r="I563" s="10">
        <f>I564</f>
        <v>14043.9</v>
      </c>
      <c r="J563" s="10">
        <f t="shared" si="95"/>
        <v>0</v>
      </c>
      <c r="K563" s="10">
        <f t="shared" si="95"/>
        <v>0</v>
      </c>
      <c r="L563" s="10">
        <f t="shared" si="95"/>
        <v>14752.8</v>
      </c>
      <c r="M563" s="10">
        <f t="shared" si="95"/>
        <v>14752.8</v>
      </c>
    </row>
    <row r="564" spans="1:13" ht="31.5" outlineLevel="5">
      <c r="A564" s="37" t="s">
        <v>346</v>
      </c>
      <c r="B564" s="7" t="s">
        <v>204</v>
      </c>
      <c r="C564" s="7" t="s">
        <v>135</v>
      </c>
      <c r="D564" s="7" t="s">
        <v>415</v>
      </c>
      <c r="E564" s="7" t="s">
        <v>240</v>
      </c>
      <c r="F564" s="7" t="s">
        <v>347</v>
      </c>
      <c r="G564" s="8"/>
      <c r="H564" s="9"/>
      <c r="I564" s="10">
        <f>I565</f>
        <v>14043.9</v>
      </c>
      <c r="J564" s="10">
        <f>J565</f>
        <v>0</v>
      </c>
      <c r="K564" s="10">
        <f>K565</f>
        <v>0</v>
      </c>
      <c r="L564" s="10">
        <f>L565</f>
        <v>14752.8</v>
      </c>
      <c r="M564" s="10">
        <f>M565</f>
        <v>14752.8</v>
      </c>
    </row>
    <row r="565" spans="1:13" ht="31.5" outlineLevel="6">
      <c r="A565" s="37" t="s">
        <v>351</v>
      </c>
      <c r="B565" s="7" t="s">
        <v>204</v>
      </c>
      <c r="C565" s="7" t="s">
        <v>135</v>
      </c>
      <c r="D565" s="7" t="s">
        <v>415</v>
      </c>
      <c r="E565" s="7" t="s">
        <v>240</v>
      </c>
      <c r="F565" s="7" t="s">
        <v>352</v>
      </c>
      <c r="G565" s="8"/>
      <c r="H565" s="9"/>
      <c r="I565" s="10">
        <v>14043.9</v>
      </c>
      <c r="J565" s="11"/>
      <c r="K565" s="6"/>
      <c r="L565" s="10">
        <v>14752.8</v>
      </c>
      <c r="M565" s="10">
        <v>14752.8</v>
      </c>
    </row>
    <row r="566" spans="1:13" ht="110.25" outlineLevel="5">
      <c r="A566" s="37" t="s">
        <v>85</v>
      </c>
      <c r="B566" s="7" t="s">
        <v>204</v>
      </c>
      <c r="C566" s="7" t="s">
        <v>135</v>
      </c>
      <c r="D566" s="7" t="s">
        <v>415</v>
      </c>
      <c r="E566" s="7" t="s">
        <v>251</v>
      </c>
      <c r="F566" s="7"/>
      <c r="G566" s="8"/>
      <c r="H566" s="9"/>
      <c r="I566" s="10">
        <f aca="true" t="shared" si="96" ref="I566:M567">I567</f>
        <v>8110.3</v>
      </c>
      <c r="J566" s="10">
        <f t="shared" si="96"/>
        <v>0</v>
      </c>
      <c r="K566" s="10">
        <f t="shared" si="96"/>
        <v>0</v>
      </c>
      <c r="L566" s="10">
        <f t="shared" si="96"/>
        <v>8520.2</v>
      </c>
      <c r="M566" s="10">
        <f t="shared" si="96"/>
        <v>8520.2</v>
      </c>
    </row>
    <row r="567" spans="1:13" ht="63" outlineLevel="5">
      <c r="A567" s="37" t="s">
        <v>451</v>
      </c>
      <c r="B567" s="7" t="s">
        <v>204</v>
      </c>
      <c r="C567" s="7" t="s">
        <v>135</v>
      </c>
      <c r="D567" s="7" t="s">
        <v>415</v>
      </c>
      <c r="E567" s="7" t="s">
        <v>251</v>
      </c>
      <c r="F567" s="7" t="s">
        <v>353</v>
      </c>
      <c r="G567" s="8"/>
      <c r="H567" s="9"/>
      <c r="I567" s="10">
        <f>I568</f>
        <v>8110.3</v>
      </c>
      <c r="J567" s="10">
        <f t="shared" si="96"/>
        <v>0</v>
      </c>
      <c r="K567" s="10">
        <f t="shared" si="96"/>
        <v>0</v>
      </c>
      <c r="L567" s="10">
        <f t="shared" si="96"/>
        <v>8520.2</v>
      </c>
      <c r="M567" s="10">
        <f t="shared" si="96"/>
        <v>8520.2</v>
      </c>
    </row>
    <row r="568" spans="1:13" ht="31.5" outlineLevel="5">
      <c r="A568" s="37" t="s">
        <v>346</v>
      </c>
      <c r="B568" s="7" t="s">
        <v>204</v>
      </c>
      <c r="C568" s="7" t="s">
        <v>135</v>
      </c>
      <c r="D568" s="7" t="s">
        <v>415</v>
      </c>
      <c r="E568" s="7" t="s">
        <v>251</v>
      </c>
      <c r="F568" s="7" t="s">
        <v>347</v>
      </c>
      <c r="G568" s="8"/>
      <c r="H568" s="9"/>
      <c r="I568" s="10">
        <f>I569</f>
        <v>8110.3</v>
      </c>
      <c r="J568" s="10">
        <f>J569</f>
        <v>0</v>
      </c>
      <c r="K568" s="10">
        <f>K569</f>
        <v>0</v>
      </c>
      <c r="L568" s="10">
        <f>L569</f>
        <v>8520.2</v>
      </c>
      <c r="M568" s="10">
        <f>M569</f>
        <v>8520.2</v>
      </c>
    </row>
    <row r="569" spans="1:13" ht="31.5" outlineLevel="6">
      <c r="A569" s="37" t="s">
        <v>351</v>
      </c>
      <c r="B569" s="7" t="s">
        <v>204</v>
      </c>
      <c r="C569" s="7" t="s">
        <v>135</v>
      </c>
      <c r="D569" s="7" t="s">
        <v>415</v>
      </c>
      <c r="E569" s="7" t="s">
        <v>251</v>
      </c>
      <c r="F569" s="7" t="s">
        <v>352</v>
      </c>
      <c r="G569" s="8"/>
      <c r="H569" s="9"/>
      <c r="I569" s="10">
        <v>8110.3</v>
      </c>
      <c r="J569" s="11"/>
      <c r="K569" s="6"/>
      <c r="L569" s="10">
        <v>8520.2</v>
      </c>
      <c r="M569" s="10">
        <v>8520.2</v>
      </c>
    </row>
    <row r="570" spans="1:13" ht="110.25" outlineLevel="5">
      <c r="A570" s="37" t="s">
        <v>87</v>
      </c>
      <c r="B570" s="7" t="s">
        <v>204</v>
      </c>
      <c r="C570" s="7" t="s">
        <v>135</v>
      </c>
      <c r="D570" s="7" t="s">
        <v>415</v>
      </c>
      <c r="E570" s="7" t="s">
        <v>252</v>
      </c>
      <c r="F570" s="7"/>
      <c r="G570" s="8"/>
      <c r="H570" s="9"/>
      <c r="I570" s="10">
        <f aca="true" t="shared" si="97" ref="I570:M571">I571</f>
        <v>7023.1</v>
      </c>
      <c r="J570" s="10">
        <f t="shared" si="97"/>
        <v>0</v>
      </c>
      <c r="K570" s="10">
        <f t="shared" si="97"/>
        <v>0</v>
      </c>
      <c r="L570" s="10">
        <f t="shared" si="97"/>
        <v>7384.6</v>
      </c>
      <c r="M570" s="10">
        <f t="shared" si="97"/>
        <v>7384.6</v>
      </c>
    </row>
    <row r="571" spans="1:13" ht="63" outlineLevel="5">
      <c r="A571" s="37" t="s">
        <v>451</v>
      </c>
      <c r="B571" s="7" t="s">
        <v>204</v>
      </c>
      <c r="C571" s="7" t="s">
        <v>135</v>
      </c>
      <c r="D571" s="7" t="s">
        <v>415</v>
      </c>
      <c r="E571" s="7" t="s">
        <v>252</v>
      </c>
      <c r="F571" s="7" t="s">
        <v>353</v>
      </c>
      <c r="G571" s="8"/>
      <c r="H571" s="9"/>
      <c r="I571" s="10">
        <f>I572</f>
        <v>7023.1</v>
      </c>
      <c r="J571" s="10">
        <f t="shared" si="97"/>
        <v>0</v>
      </c>
      <c r="K571" s="10">
        <f t="shared" si="97"/>
        <v>0</v>
      </c>
      <c r="L571" s="10">
        <f t="shared" si="97"/>
        <v>7384.6</v>
      </c>
      <c r="M571" s="10">
        <f t="shared" si="97"/>
        <v>7384.6</v>
      </c>
    </row>
    <row r="572" spans="1:13" ht="31.5" outlineLevel="5">
      <c r="A572" s="37" t="s">
        <v>346</v>
      </c>
      <c r="B572" s="7" t="s">
        <v>204</v>
      </c>
      <c r="C572" s="7" t="s">
        <v>135</v>
      </c>
      <c r="D572" s="7" t="s">
        <v>415</v>
      </c>
      <c r="E572" s="7" t="s">
        <v>252</v>
      </c>
      <c r="F572" s="7" t="s">
        <v>347</v>
      </c>
      <c r="G572" s="8"/>
      <c r="H572" s="9"/>
      <c r="I572" s="10">
        <f>I573</f>
        <v>7023.1</v>
      </c>
      <c r="J572" s="10">
        <f>J573</f>
        <v>0</v>
      </c>
      <c r="K572" s="10">
        <f>K573</f>
        <v>0</v>
      </c>
      <c r="L572" s="10">
        <f>L573</f>
        <v>7384.6</v>
      </c>
      <c r="M572" s="10">
        <f>M573</f>
        <v>7384.6</v>
      </c>
    </row>
    <row r="573" spans="1:13" ht="31.5" outlineLevel="6">
      <c r="A573" s="37" t="s">
        <v>351</v>
      </c>
      <c r="B573" s="7" t="s">
        <v>204</v>
      </c>
      <c r="C573" s="7" t="s">
        <v>135</v>
      </c>
      <c r="D573" s="7" t="s">
        <v>415</v>
      </c>
      <c r="E573" s="7" t="s">
        <v>252</v>
      </c>
      <c r="F573" s="7" t="s">
        <v>352</v>
      </c>
      <c r="G573" s="8"/>
      <c r="H573" s="9"/>
      <c r="I573" s="10">
        <v>7023.1</v>
      </c>
      <c r="J573" s="11"/>
      <c r="K573" s="6"/>
      <c r="L573" s="10">
        <v>7384.6</v>
      </c>
      <c r="M573" s="10">
        <v>7384.6</v>
      </c>
    </row>
    <row r="574" spans="1:13" ht="126" outlineLevel="5">
      <c r="A574" s="37" t="s">
        <v>88</v>
      </c>
      <c r="B574" s="7" t="s">
        <v>204</v>
      </c>
      <c r="C574" s="7" t="s">
        <v>135</v>
      </c>
      <c r="D574" s="7" t="s">
        <v>415</v>
      </c>
      <c r="E574" s="7" t="s">
        <v>253</v>
      </c>
      <c r="F574" s="7"/>
      <c r="G574" s="8"/>
      <c r="H574" s="9"/>
      <c r="I574" s="10">
        <f aca="true" t="shared" si="98" ref="I574:M575">I575</f>
        <v>12864.6</v>
      </c>
      <c r="J574" s="10">
        <f t="shared" si="98"/>
        <v>0</v>
      </c>
      <c r="K574" s="10">
        <f t="shared" si="98"/>
        <v>0</v>
      </c>
      <c r="L574" s="10">
        <f t="shared" si="98"/>
        <v>13526.6</v>
      </c>
      <c r="M574" s="10">
        <f t="shared" si="98"/>
        <v>13526.6</v>
      </c>
    </row>
    <row r="575" spans="1:13" ht="63" outlineLevel="5">
      <c r="A575" s="37" t="s">
        <v>451</v>
      </c>
      <c r="B575" s="7" t="s">
        <v>204</v>
      </c>
      <c r="C575" s="7" t="s">
        <v>135</v>
      </c>
      <c r="D575" s="7" t="s">
        <v>415</v>
      </c>
      <c r="E575" s="7" t="s">
        <v>253</v>
      </c>
      <c r="F575" s="7" t="s">
        <v>353</v>
      </c>
      <c r="G575" s="8"/>
      <c r="H575" s="9"/>
      <c r="I575" s="10">
        <f>I576</f>
        <v>12864.6</v>
      </c>
      <c r="J575" s="10">
        <f t="shared" si="98"/>
        <v>0</v>
      </c>
      <c r="K575" s="10">
        <f t="shared" si="98"/>
        <v>0</v>
      </c>
      <c r="L575" s="10">
        <f t="shared" si="98"/>
        <v>13526.6</v>
      </c>
      <c r="M575" s="10">
        <f t="shared" si="98"/>
        <v>13526.6</v>
      </c>
    </row>
    <row r="576" spans="1:13" ht="31.5" outlineLevel="5">
      <c r="A576" s="37" t="s">
        <v>346</v>
      </c>
      <c r="B576" s="7" t="s">
        <v>204</v>
      </c>
      <c r="C576" s="7" t="s">
        <v>135</v>
      </c>
      <c r="D576" s="7" t="s">
        <v>415</v>
      </c>
      <c r="E576" s="7" t="s">
        <v>253</v>
      </c>
      <c r="F576" s="7" t="s">
        <v>347</v>
      </c>
      <c r="G576" s="8"/>
      <c r="H576" s="9"/>
      <c r="I576" s="10">
        <f>I577</f>
        <v>12864.6</v>
      </c>
      <c r="J576" s="10">
        <f>J577</f>
        <v>0</v>
      </c>
      <c r="K576" s="10">
        <f>K577</f>
        <v>0</v>
      </c>
      <c r="L576" s="10">
        <f>L577</f>
        <v>13526.6</v>
      </c>
      <c r="M576" s="10">
        <f>M577</f>
        <v>13526.6</v>
      </c>
    </row>
    <row r="577" spans="1:13" ht="31.5" outlineLevel="6">
      <c r="A577" s="37" t="s">
        <v>351</v>
      </c>
      <c r="B577" s="7" t="s">
        <v>204</v>
      </c>
      <c r="C577" s="7" t="s">
        <v>135</v>
      </c>
      <c r="D577" s="7" t="s">
        <v>415</v>
      </c>
      <c r="E577" s="7" t="s">
        <v>253</v>
      </c>
      <c r="F577" s="7" t="s">
        <v>352</v>
      </c>
      <c r="G577" s="8"/>
      <c r="H577" s="9"/>
      <c r="I577" s="10">
        <v>12864.6</v>
      </c>
      <c r="J577" s="11"/>
      <c r="K577" s="6"/>
      <c r="L577" s="10">
        <v>13526.6</v>
      </c>
      <c r="M577" s="10">
        <v>13526.6</v>
      </c>
    </row>
    <row r="578" spans="1:13" ht="110.25" outlineLevel="5">
      <c r="A578" s="37" t="s">
        <v>89</v>
      </c>
      <c r="B578" s="7" t="s">
        <v>204</v>
      </c>
      <c r="C578" s="7" t="s">
        <v>135</v>
      </c>
      <c r="D578" s="7" t="s">
        <v>415</v>
      </c>
      <c r="E578" s="7" t="s">
        <v>254</v>
      </c>
      <c r="F578" s="7"/>
      <c r="G578" s="8"/>
      <c r="H578" s="9"/>
      <c r="I578" s="10">
        <f aca="true" t="shared" si="99" ref="I578:M579">I579</f>
        <v>9730.8</v>
      </c>
      <c r="J578" s="10">
        <f t="shared" si="99"/>
        <v>0</v>
      </c>
      <c r="K578" s="10">
        <f t="shared" si="99"/>
        <v>0</v>
      </c>
      <c r="L578" s="10">
        <f t="shared" si="99"/>
        <v>10223.9</v>
      </c>
      <c r="M578" s="10">
        <f t="shared" si="99"/>
        <v>10223.9</v>
      </c>
    </row>
    <row r="579" spans="1:13" ht="63" outlineLevel="5">
      <c r="A579" s="37" t="s">
        <v>451</v>
      </c>
      <c r="B579" s="7" t="s">
        <v>204</v>
      </c>
      <c r="C579" s="7" t="s">
        <v>135</v>
      </c>
      <c r="D579" s="7" t="s">
        <v>415</v>
      </c>
      <c r="E579" s="7" t="s">
        <v>254</v>
      </c>
      <c r="F579" s="7" t="s">
        <v>353</v>
      </c>
      <c r="G579" s="8"/>
      <c r="H579" s="9"/>
      <c r="I579" s="10">
        <f>I580</f>
        <v>9730.8</v>
      </c>
      <c r="J579" s="10">
        <f t="shared" si="99"/>
        <v>0</v>
      </c>
      <c r="K579" s="10">
        <f t="shared" si="99"/>
        <v>0</v>
      </c>
      <c r="L579" s="10">
        <f t="shared" si="99"/>
        <v>10223.9</v>
      </c>
      <c r="M579" s="10">
        <f t="shared" si="99"/>
        <v>10223.9</v>
      </c>
    </row>
    <row r="580" spans="1:13" ht="31.5" outlineLevel="5">
      <c r="A580" s="37" t="s">
        <v>346</v>
      </c>
      <c r="B580" s="7" t="s">
        <v>204</v>
      </c>
      <c r="C580" s="7" t="s">
        <v>135</v>
      </c>
      <c r="D580" s="7" t="s">
        <v>415</v>
      </c>
      <c r="E580" s="7" t="s">
        <v>254</v>
      </c>
      <c r="F580" s="7" t="s">
        <v>347</v>
      </c>
      <c r="G580" s="8"/>
      <c r="H580" s="9"/>
      <c r="I580" s="10">
        <f>I581</f>
        <v>9730.8</v>
      </c>
      <c r="J580" s="10">
        <f>J581</f>
        <v>0</v>
      </c>
      <c r="K580" s="10">
        <f>K581</f>
        <v>0</v>
      </c>
      <c r="L580" s="10">
        <f>L581</f>
        <v>10223.9</v>
      </c>
      <c r="M580" s="10">
        <f>M581</f>
        <v>10223.9</v>
      </c>
    </row>
    <row r="581" spans="1:13" ht="31.5" outlineLevel="6">
      <c r="A581" s="37" t="s">
        <v>351</v>
      </c>
      <c r="B581" s="7" t="s">
        <v>204</v>
      </c>
      <c r="C581" s="7" t="s">
        <v>135</v>
      </c>
      <c r="D581" s="7" t="s">
        <v>415</v>
      </c>
      <c r="E581" s="7" t="s">
        <v>254</v>
      </c>
      <c r="F581" s="7" t="s">
        <v>352</v>
      </c>
      <c r="G581" s="8"/>
      <c r="H581" s="9"/>
      <c r="I581" s="10">
        <v>9730.8</v>
      </c>
      <c r="J581" s="11"/>
      <c r="K581" s="6"/>
      <c r="L581" s="10">
        <v>10223.9</v>
      </c>
      <c r="M581" s="10">
        <v>10223.9</v>
      </c>
    </row>
    <row r="582" spans="1:13" ht="110.25" outlineLevel="5">
      <c r="A582" s="37" t="s">
        <v>90</v>
      </c>
      <c r="B582" s="7" t="s">
        <v>204</v>
      </c>
      <c r="C582" s="7" t="s">
        <v>135</v>
      </c>
      <c r="D582" s="7" t="s">
        <v>415</v>
      </c>
      <c r="E582" s="7" t="s">
        <v>255</v>
      </c>
      <c r="F582" s="7"/>
      <c r="G582" s="8"/>
      <c r="H582" s="9"/>
      <c r="I582" s="10">
        <f aca="true" t="shared" si="100" ref="I582:M584">I583</f>
        <v>8247.4</v>
      </c>
      <c r="J582" s="10">
        <f t="shared" si="100"/>
        <v>0</v>
      </c>
      <c r="K582" s="10">
        <f t="shared" si="100"/>
        <v>0</v>
      </c>
      <c r="L582" s="10">
        <f t="shared" si="100"/>
        <v>8665.7</v>
      </c>
      <c r="M582" s="10">
        <f t="shared" si="100"/>
        <v>8665.7</v>
      </c>
    </row>
    <row r="583" spans="1:13" ht="63" outlineLevel="5">
      <c r="A583" s="37" t="s">
        <v>451</v>
      </c>
      <c r="B583" s="7" t="s">
        <v>204</v>
      </c>
      <c r="C583" s="7" t="s">
        <v>135</v>
      </c>
      <c r="D583" s="7" t="s">
        <v>415</v>
      </c>
      <c r="E583" s="7" t="s">
        <v>255</v>
      </c>
      <c r="F583" s="7" t="s">
        <v>353</v>
      </c>
      <c r="G583" s="8"/>
      <c r="H583" s="9"/>
      <c r="I583" s="10">
        <f>I584</f>
        <v>8247.4</v>
      </c>
      <c r="J583" s="10">
        <f t="shared" si="100"/>
        <v>0</v>
      </c>
      <c r="K583" s="10">
        <f t="shared" si="100"/>
        <v>0</v>
      </c>
      <c r="L583" s="10">
        <f t="shared" si="100"/>
        <v>8665.7</v>
      </c>
      <c r="M583" s="10">
        <f t="shared" si="100"/>
        <v>8665.7</v>
      </c>
    </row>
    <row r="584" spans="1:13" ht="31.5" outlineLevel="5">
      <c r="A584" s="37" t="s">
        <v>346</v>
      </c>
      <c r="B584" s="7" t="s">
        <v>204</v>
      </c>
      <c r="C584" s="7" t="s">
        <v>135</v>
      </c>
      <c r="D584" s="7" t="s">
        <v>415</v>
      </c>
      <c r="E584" s="7" t="s">
        <v>255</v>
      </c>
      <c r="F584" s="7" t="s">
        <v>347</v>
      </c>
      <c r="G584" s="8"/>
      <c r="H584" s="9"/>
      <c r="I584" s="10">
        <f>I585</f>
        <v>8247.4</v>
      </c>
      <c r="J584" s="10">
        <f t="shared" si="100"/>
        <v>0</v>
      </c>
      <c r="K584" s="10">
        <f t="shared" si="100"/>
        <v>0</v>
      </c>
      <c r="L584" s="10">
        <f t="shared" si="100"/>
        <v>8665.7</v>
      </c>
      <c r="M584" s="10">
        <f t="shared" si="100"/>
        <v>8665.7</v>
      </c>
    </row>
    <row r="585" spans="1:13" ht="31.5" outlineLevel="6">
      <c r="A585" s="37" t="s">
        <v>351</v>
      </c>
      <c r="B585" s="7" t="s">
        <v>204</v>
      </c>
      <c r="C585" s="7" t="s">
        <v>135</v>
      </c>
      <c r="D585" s="7" t="s">
        <v>415</v>
      </c>
      <c r="E585" s="7" t="s">
        <v>255</v>
      </c>
      <c r="F585" s="7" t="s">
        <v>352</v>
      </c>
      <c r="G585" s="8"/>
      <c r="H585" s="9"/>
      <c r="I585" s="10">
        <v>8247.4</v>
      </c>
      <c r="J585" s="11"/>
      <c r="K585" s="6"/>
      <c r="L585" s="10">
        <v>8665.7</v>
      </c>
      <c r="M585" s="10">
        <v>8665.7</v>
      </c>
    </row>
    <row r="586" spans="1:13" ht="110.25" outlineLevel="5">
      <c r="A586" s="37" t="s">
        <v>91</v>
      </c>
      <c r="B586" s="7" t="s">
        <v>204</v>
      </c>
      <c r="C586" s="7" t="s">
        <v>135</v>
      </c>
      <c r="D586" s="7" t="s">
        <v>415</v>
      </c>
      <c r="E586" s="7" t="s">
        <v>256</v>
      </c>
      <c r="F586" s="7"/>
      <c r="G586" s="8"/>
      <c r="H586" s="9"/>
      <c r="I586" s="10">
        <f aca="true" t="shared" si="101" ref="I586:M588">I587</f>
        <v>14358.4</v>
      </c>
      <c r="J586" s="10">
        <f t="shared" si="101"/>
        <v>0</v>
      </c>
      <c r="K586" s="10">
        <f t="shared" si="101"/>
        <v>0</v>
      </c>
      <c r="L586" s="10">
        <f t="shared" si="101"/>
        <v>15084.5</v>
      </c>
      <c r="M586" s="10">
        <f t="shared" si="101"/>
        <v>15084.5</v>
      </c>
    </row>
    <row r="587" spans="1:13" ht="63" outlineLevel="5">
      <c r="A587" s="37" t="s">
        <v>451</v>
      </c>
      <c r="B587" s="7" t="s">
        <v>204</v>
      </c>
      <c r="C587" s="7" t="s">
        <v>135</v>
      </c>
      <c r="D587" s="7" t="s">
        <v>415</v>
      </c>
      <c r="E587" s="7" t="s">
        <v>256</v>
      </c>
      <c r="F587" s="7" t="s">
        <v>353</v>
      </c>
      <c r="G587" s="8"/>
      <c r="H587" s="9"/>
      <c r="I587" s="10">
        <f>I588</f>
        <v>14358.4</v>
      </c>
      <c r="J587" s="10">
        <f t="shared" si="101"/>
        <v>0</v>
      </c>
      <c r="K587" s="10">
        <f t="shared" si="101"/>
        <v>0</v>
      </c>
      <c r="L587" s="10">
        <f t="shared" si="101"/>
        <v>15084.5</v>
      </c>
      <c r="M587" s="10">
        <f t="shared" si="101"/>
        <v>15084.5</v>
      </c>
    </row>
    <row r="588" spans="1:13" ht="31.5" outlineLevel="5">
      <c r="A588" s="37" t="s">
        <v>346</v>
      </c>
      <c r="B588" s="7" t="s">
        <v>204</v>
      </c>
      <c r="C588" s="7" t="s">
        <v>135</v>
      </c>
      <c r="D588" s="7" t="s">
        <v>415</v>
      </c>
      <c r="E588" s="7" t="s">
        <v>256</v>
      </c>
      <c r="F588" s="7" t="s">
        <v>347</v>
      </c>
      <c r="G588" s="8"/>
      <c r="H588" s="9"/>
      <c r="I588" s="10">
        <f>I589</f>
        <v>14358.4</v>
      </c>
      <c r="J588" s="10">
        <f t="shared" si="101"/>
        <v>0</v>
      </c>
      <c r="K588" s="10">
        <f t="shared" si="101"/>
        <v>0</v>
      </c>
      <c r="L588" s="10">
        <f t="shared" si="101"/>
        <v>15084.5</v>
      </c>
      <c r="M588" s="10">
        <f t="shared" si="101"/>
        <v>15084.5</v>
      </c>
    </row>
    <row r="589" spans="1:13" ht="31.5" outlineLevel="6">
      <c r="A589" s="37" t="s">
        <v>351</v>
      </c>
      <c r="B589" s="7" t="s">
        <v>204</v>
      </c>
      <c r="C589" s="7" t="s">
        <v>135</v>
      </c>
      <c r="D589" s="7" t="s">
        <v>415</v>
      </c>
      <c r="E589" s="7" t="s">
        <v>256</v>
      </c>
      <c r="F589" s="7" t="s">
        <v>352</v>
      </c>
      <c r="G589" s="8"/>
      <c r="H589" s="9"/>
      <c r="I589" s="10">
        <v>14358.4</v>
      </c>
      <c r="J589" s="11"/>
      <c r="K589" s="6"/>
      <c r="L589" s="10">
        <v>15084.5</v>
      </c>
      <c r="M589" s="10">
        <v>15084.5</v>
      </c>
    </row>
    <row r="590" spans="1:13" ht="204.75" outlineLevel="6">
      <c r="A590" s="37" t="s">
        <v>48</v>
      </c>
      <c r="B590" s="7" t="s">
        <v>204</v>
      </c>
      <c r="C590" s="7" t="s">
        <v>135</v>
      </c>
      <c r="D590" s="7" t="s">
        <v>415</v>
      </c>
      <c r="E590" s="7" t="s">
        <v>208</v>
      </c>
      <c r="F590" s="7"/>
      <c r="G590" s="8"/>
      <c r="H590" s="9"/>
      <c r="I590" s="10">
        <f aca="true" t="shared" si="102" ref="I590:M592">I591</f>
        <v>182</v>
      </c>
      <c r="J590" s="10">
        <f t="shared" si="102"/>
        <v>0</v>
      </c>
      <c r="K590" s="10">
        <f t="shared" si="102"/>
        <v>0</v>
      </c>
      <c r="L590" s="10">
        <f t="shared" si="102"/>
        <v>182</v>
      </c>
      <c r="M590" s="10">
        <f t="shared" si="102"/>
        <v>182</v>
      </c>
    </row>
    <row r="591" spans="1:13" ht="31.5" outlineLevel="6">
      <c r="A591" s="37" t="s">
        <v>389</v>
      </c>
      <c r="B591" s="7" t="s">
        <v>204</v>
      </c>
      <c r="C591" s="7" t="s">
        <v>135</v>
      </c>
      <c r="D591" s="7" t="s">
        <v>415</v>
      </c>
      <c r="E591" s="7" t="s">
        <v>208</v>
      </c>
      <c r="F591" s="7" t="s">
        <v>375</v>
      </c>
      <c r="G591" s="8"/>
      <c r="H591" s="9"/>
      <c r="I591" s="10">
        <f>I592</f>
        <v>182</v>
      </c>
      <c r="J591" s="10">
        <f t="shared" si="102"/>
        <v>0</v>
      </c>
      <c r="K591" s="10">
        <f t="shared" si="102"/>
        <v>0</v>
      </c>
      <c r="L591" s="10">
        <f t="shared" si="102"/>
        <v>182</v>
      </c>
      <c r="M591" s="10">
        <f t="shared" si="102"/>
        <v>182</v>
      </c>
    </row>
    <row r="592" spans="1:13" ht="63" outlineLevel="6">
      <c r="A592" s="37" t="s">
        <v>348</v>
      </c>
      <c r="B592" s="7" t="s">
        <v>204</v>
      </c>
      <c r="C592" s="7" t="s">
        <v>135</v>
      </c>
      <c r="D592" s="7" t="s">
        <v>415</v>
      </c>
      <c r="E592" s="7" t="s">
        <v>208</v>
      </c>
      <c r="F592" s="7" t="s">
        <v>345</v>
      </c>
      <c r="G592" s="8"/>
      <c r="H592" s="9"/>
      <c r="I592" s="10">
        <f>I593</f>
        <v>182</v>
      </c>
      <c r="J592" s="10">
        <f t="shared" si="102"/>
        <v>0</v>
      </c>
      <c r="K592" s="10">
        <f t="shared" si="102"/>
        <v>0</v>
      </c>
      <c r="L592" s="10">
        <f t="shared" si="102"/>
        <v>182</v>
      </c>
      <c r="M592" s="10">
        <f t="shared" si="102"/>
        <v>182</v>
      </c>
    </row>
    <row r="593" spans="1:13" ht="63" outlineLevel="6">
      <c r="A593" s="37" t="s">
        <v>376</v>
      </c>
      <c r="B593" s="7" t="s">
        <v>204</v>
      </c>
      <c r="C593" s="7" t="s">
        <v>135</v>
      </c>
      <c r="D593" s="7" t="s">
        <v>415</v>
      </c>
      <c r="E593" s="7" t="s">
        <v>208</v>
      </c>
      <c r="F593" s="7" t="s">
        <v>365</v>
      </c>
      <c r="G593" s="8"/>
      <c r="H593" s="9"/>
      <c r="I593" s="10">
        <v>182</v>
      </c>
      <c r="J593" s="11"/>
      <c r="K593" s="6"/>
      <c r="L593" s="10">
        <v>182</v>
      </c>
      <c r="M593" s="10">
        <v>182</v>
      </c>
    </row>
    <row r="594" spans="1:13" ht="47.25" outlineLevel="2">
      <c r="A594" s="37" t="s">
        <v>92</v>
      </c>
      <c r="B594" s="1" t="s">
        <v>204</v>
      </c>
      <c r="C594" s="1" t="s">
        <v>135</v>
      </c>
      <c r="D594" s="1" t="s">
        <v>401</v>
      </c>
      <c r="E594" s="1"/>
      <c r="F594" s="1"/>
      <c r="G594" s="2"/>
      <c r="H594" s="3"/>
      <c r="I594" s="4">
        <f>I595</f>
        <v>196.99999999999997</v>
      </c>
      <c r="J594" s="5"/>
      <c r="K594" s="6">
        <v>197000</v>
      </c>
      <c r="L594" s="4">
        <f aca="true" t="shared" si="103" ref="L594:M597">L595</f>
        <v>196.99999999999997</v>
      </c>
      <c r="M594" s="4">
        <f t="shared" si="103"/>
        <v>196.99999999999997</v>
      </c>
    </row>
    <row r="595" spans="1:13" ht="31.5" outlineLevel="3">
      <c r="A595" s="37" t="s">
        <v>93</v>
      </c>
      <c r="B595" s="7" t="s">
        <v>204</v>
      </c>
      <c r="C595" s="7" t="s">
        <v>135</v>
      </c>
      <c r="D595" s="7" t="s">
        <v>401</v>
      </c>
      <c r="E595" s="7" t="s">
        <v>265</v>
      </c>
      <c r="F595" s="7"/>
      <c r="G595" s="8"/>
      <c r="H595" s="9"/>
      <c r="I595" s="10">
        <f>I596</f>
        <v>196.99999999999997</v>
      </c>
      <c r="J595" s="11"/>
      <c r="K595" s="6">
        <v>197000</v>
      </c>
      <c r="L595" s="10">
        <f t="shared" si="103"/>
        <v>196.99999999999997</v>
      </c>
      <c r="M595" s="10">
        <f t="shared" si="103"/>
        <v>196.99999999999997</v>
      </c>
    </row>
    <row r="596" spans="1:13" ht="63" outlineLevel="3">
      <c r="A596" s="37" t="s">
        <v>94</v>
      </c>
      <c r="B596" s="7" t="s">
        <v>204</v>
      </c>
      <c r="C596" s="7" t="s">
        <v>135</v>
      </c>
      <c r="D596" s="7" t="s">
        <v>401</v>
      </c>
      <c r="E596" s="7" t="s">
        <v>266</v>
      </c>
      <c r="F596" s="7"/>
      <c r="G596" s="8"/>
      <c r="H596" s="9"/>
      <c r="I596" s="10">
        <f>I597</f>
        <v>196.99999999999997</v>
      </c>
      <c r="J596" s="11"/>
      <c r="K596" s="6">
        <v>197000</v>
      </c>
      <c r="L596" s="10">
        <f t="shared" si="103"/>
        <v>196.99999999999997</v>
      </c>
      <c r="M596" s="10">
        <f t="shared" si="103"/>
        <v>196.99999999999997</v>
      </c>
    </row>
    <row r="597" spans="1:13" ht="78.75" outlineLevel="3">
      <c r="A597" s="37" t="s">
        <v>335</v>
      </c>
      <c r="B597" s="7" t="s">
        <v>204</v>
      </c>
      <c r="C597" s="7" t="s">
        <v>135</v>
      </c>
      <c r="D597" s="7" t="s">
        <v>401</v>
      </c>
      <c r="E597" s="7" t="s">
        <v>266</v>
      </c>
      <c r="F597" s="7" t="s">
        <v>353</v>
      </c>
      <c r="G597" s="8"/>
      <c r="H597" s="9"/>
      <c r="I597" s="10">
        <f>I598</f>
        <v>196.99999999999997</v>
      </c>
      <c r="J597" s="10">
        <f>J598</f>
        <v>0</v>
      </c>
      <c r="K597" s="10">
        <f>K598</f>
        <v>0</v>
      </c>
      <c r="L597" s="10">
        <f t="shared" si="103"/>
        <v>196.99999999999997</v>
      </c>
      <c r="M597" s="10">
        <f t="shared" si="103"/>
        <v>196.99999999999997</v>
      </c>
    </row>
    <row r="598" spans="1:13" ht="31.5" outlineLevel="3">
      <c r="A598" s="37" t="s">
        <v>346</v>
      </c>
      <c r="B598" s="7" t="s">
        <v>204</v>
      </c>
      <c r="C598" s="7" t="s">
        <v>135</v>
      </c>
      <c r="D598" s="7" t="s">
        <v>401</v>
      </c>
      <c r="E598" s="7" t="s">
        <v>266</v>
      </c>
      <c r="F598" s="7" t="s">
        <v>347</v>
      </c>
      <c r="G598" s="8"/>
      <c r="H598" s="9"/>
      <c r="I598" s="10">
        <f>I599</f>
        <v>196.99999999999997</v>
      </c>
      <c r="J598" s="10">
        <f>J599</f>
        <v>0</v>
      </c>
      <c r="K598" s="10">
        <f>K599</f>
        <v>0</v>
      </c>
      <c r="L598" s="10">
        <f>L599</f>
        <v>196.99999999999997</v>
      </c>
      <c r="M598" s="10">
        <f>M599</f>
        <v>196.99999999999997</v>
      </c>
    </row>
    <row r="599" spans="1:13" ht="110.25" outlineLevel="3">
      <c r="A599" s="37" t="s">
        <v>378</v>
      </c>
      <c r="B599" s="7" t="s">
        <v>204</v>
      </c>
      <c r="C599" s="7" t="s">
        <v>135</v>
      </c>
      <c r="D599" s="7" t="s">
        <v>401</v>
      </c>
      <c r="E599" s="7" t="s">
        <v>266</v>
      </c>
      <c r="F599" s="7" t="s">
        <v>302</v>
      </c>
      <c r="G599" s="8"/>
      <c r="H599" s="9"/>
      <c r="I599" s="10">
        <f>I603+I607+I611+I615+I619+I623+I627+I631+I635+I639+I643</f>
        <v>196.99999999999997</v>
      </c>
      <c r="J599" s="10">
        <f>J603+J607+J611+J615+J619+J623+J627+J631+J635+J639+J643</f>
        <v>0</v>
      </c>
      <c r="K599" s="10">
        <f>K603+K607+K611+K615+K619+K623+K627+K631+K635+K639+K643</f>
        <v>0</v>
      </c>
      <c r="L599" s="10">
        <f>L603+L607+L611+L615+L619+L623+L627+L631+L635+L639+L643</f>
        <v>196.99999999999997</v>
      </c>
      <c r="M599" s="10">
        <f>M603+M607+M611+M615+M619+M623+M627+M631+M635+M639+M643</f>
        <v>196.99999999999997</v>
      </c>
    </row>
    <row r="600" spans="1:13" ht="31.5" outlineLevel="4">
      <c r="A600" s="37" t="s">
        <v>95</v>
      </c>
      <c r="B600" s="7" t="s">
        <v>204</v>
      </c>
      <c r="C600" s="7" t="s">
        <v>135</v>
      </c>
      <c r="D600" s="7" t="s">
        <v>401</v>
      </c>
      <c r="E600" s="7" t="s">
        <v>266</v>
      </c>
      <c r="F600" s="7"/>
      <c r="G600" s="8"/>
      <c r="H600" s="9"/>
      <c r="I600" s="10">
        <f>I601</f>
        <v>24.9</v>
      </c>
      <c r="J600" s="11"/>
      <c r="K600" s="6">
        <v>197000</v>
      </c>
      <c r="L600" s="10">
        <f aca="true" t="shared" si="104" ref="L600:M602">L601</f>
        <v>24.9</v>
      </c>
      <c r="M600" s="10">
        <f t="shared" si="104"/>
        <v>24.9</v>
      </c>
    </row>
    <row r="601" spans="1:13" ht="63" outlineLevel="6">
      <c r="A601" s="37" t="s">
        <v>451</v>
      </c>
      <c r="B601" s="7" t="s">
        <v>204</v>
      </c>
      <c r="C601" s="7" t="s">
        <v>135</v>
      </c>
      <c r="D601" s="7" t="s">
        <v>401</v>
      </c>
      <c r="E601" s="7" t="s">
        <v>266</v>
      </c>
      <c r="F601" s="7" t="s">
        <v>353</v>
      </c>
      <c r="G601" s="8"/>
      <c r="H601" s="9"/>
      <c r="I601" s="10">
        <f>I602</f>
        <v>24.9</v>
      </c>
      <c r="J601" s="10">
        <f>J602</f>
        <v>0</v>
      </c>
      <c r="K601" s="10">
        <f>K602</f>
        <v>0</v>
      </c>
      <c r="L601" s="10">
        <f t="shared" si="104"/>
        <v>24.9</v>
      </c>
      <c r="M601" s="10">
        <f t="shared" si="104"/>
        <v>24.9</v>
      </c>
    </row>
    <row r="602" spans="1:13" ht="31.5" outlineLevel="6">
      <c r="A602" s="37" t="s">
        <v>346</v>
      </c>
      <c r="B602" s="7" t="s">
        <v>204</v>
      </c>
      <c r="C602" s="7" t="s">
        <v>135</v>
      </c>
      <c r="D602" s="7" t="s">
        <v>401</v>
      </c>
      <c r="E602" s="7" t="s">
        <v>266</v>
      </c>
      <c r="F602" s="7" t="s">
        <v>347</v>
      </c>
      <c r="G602" s="8"/>
      <c r="H602" s="9"/>
      <c r="I602" s="10">
        <f>I603</f>
        <v>24.9</v>
      </c>
      <c r="J602" s="10">
        <f>J603</f>
        <v>0</v>
      </c>
      <c r="K602" s="10">
        <f>K603</f>
        <v>0</v>
      </c>
      <c r="L602" s="10">
        <f t="shared" si="104"/>
        <v>24.9</v>
      </c>
      <c r="M602" s="10">
        <f t="shared" si="104"/>
        <v>24.9</v>
      </c>
    </row>
    <row r="603" spans="1:13" ht="94.5" outlineLevel="6">
      <c r="A603" s="37" t="s">
        <v>452</v>
      </c>
      <c r="B603" s="7" t="s">
        <v>204</v>
      </c>
      <c r="C603" s="7" t="s">
        <v>135</v>
      </c>
      <c r="D603" s="7" t="s">
        <v>401</v>
      </c>
      <c r="E603" s="7" t="s">
        <v>266</v>
      </c>
      <c r="F603" s="7" t="s">
        <v>302</v>
      </c>
      <c r="G603" s="8"/>
      <c r="H603" s="9"/>
      <c r="I603" s="10">
        <v>24.9</v>
      </c>
      <c r="J603" s="11"/>
      <c r="K603" s="6"/>
      <c r="L603" s="10">
        <v>24.9</v>
      </c>
      <c r="M603" s="10">
        <v>24.9</v>
      </c>
    </row>
    <row r="604" spans="1:13" ht="47.25" outlineLevel="5">
      <c r="A604" s="37" t="s">
        <v>96</v>
      </c>
      <c r="B604" s="7" t="s">
        <v>204</v>
      </c>
      <c r="C604" s="7" t="s">
        <v>135</v>
      </c>
      <c r="D604" s="7" t="s">
        <v>401</v>
      </c>
      <c r="E604" s="7" t="s">
        <v>267</v>
      </c>
      <c r="F604" s="7"/>
      <c r="G604" s="8"/>
      <c r="H604" s="9"/>
      <c r="I604" s="10">
        <f>I605</f>
        <v>28.5</v>
      </c>
      <c r="J604" s="11"/>
      <c r="K604" s="6">
        <v>28500</v>
      </c>
      <c r="L604" s="10">
        <f aca="true" t="shared" si="105" ref="L604:M606">L605</f>
        <v>28.5</v>
      </c>
      <c r="M604" s="10">
        <f t="shared" si="105"/>
        <v>28.5</v>
      </c>
    </row>
    <row r="605" spans="1:13" ht="63" outlineLevel="6">
      <c r="A605" s="37" t="s">
        <v>451</v>
      </c>
      <c r="B605" s="7" t="s">
        <v>204</v>
      </c>
      <c r="C605" s="7" t="s">
        <v>135</v>
      </c>
      <c r="D605" s="7" t="s">
        <v>401</v>
      </c>
      <c r="E605" s="7" t="s">
        <v>267</v>
      </c>
      <c r="F605" s="7" t="s">
        <v>353</v>
      </c>
      <c r="G605" s="8"/>
      <c r="H605" s="9"/>
      <c r="I605" s="10">
        <f>I606</f>
        <v>28.5</v>
      </c>
      <c r="J605" s="10">
        <f>J606</f>
        <v>0</v>
      </c>
      <c r="K605" s="10">
        <f>K606</f>
        <v>0</v>
      </c>
      <c r="L605" s="10">
        <f t="shared" si="105"/>
        <v>28.5</v>
      </c>
      <c r="M605" s="10">
        <f t="shared" si="105"/>
        <v>28.5</v>
      </c>
    </row>
    <row r="606" spans="1:13" ht="31.5" outlineLevel="6">
      <c r="A606" s="37" t="s">
        <v>346</v>
      </c>
      <c r="B606" s="7" t="s">
        <v>204</v>
      </c>
      <c r="C606" s="7" t="s">
        <v>135</v>
      </c>
      <c r="D606" s="7" t="s">
        <v>401</v>
      </c>
      <c r="E606" s="7" t="s">
        <v>267</v>
      </c>
      <c r="F606" s="7" t="s">
        <v>347</v>
      </c>
      <c r="G606" s="8"/>
      <c r="H606" s="9"/>
      <c r="I606" s="10">
        <f>I607</f>
        <v>28.5</v>
      </c>
      <c r="J606" s="10">
        <f>J607</f>
        <v>0</v>
      </c>
      <c r="K606" s="10">
        <f>K607</f>
        <v>0</v>
      </c>
      <c r="L606" s="10">
        <f t="shared" si="105"/>
        <v>28.5</v>
      </c>
      <c r="M606" s="10">
        <f t="shared" si="105"/>
        <v>28.5</v>
      </c>
    </row>
    <row r="607" spans="1:13" ht="94.5" outlineLevel="6">
      <c r="A607" s="37" t="s">
        <v>452</v>
      </c>
      <c r="B607" s="7" t="s">
        <v>204</v>
      </c>
      <c r="C607" s="7" t="s">
        <v>135</v>
      </c>
      <c r="D607" s="7" t="s">
        <v>401</v>
      </c>
      <c r="E607" s="7" t="s">
        <v>267</v>
      </c>
      <c r="F607" s="7" t="s">
        <v>302</v>
      </c>
      <c r="G607" s="8"/>
      <c r="H607" s="9"/>
      <c r="I607" s="10">
        <v>28.5</v>
      </c>
      <c r="J607" s="11"/>
      <c r="K607" s="6"/>
      <c r="L607" s="10">
        <v>28.5</v>
      </c>
      <c r="M607" s="10">
        <v>28.5</v>
      </c>
    </row>
    <row r="608" spans="1:13" ht="47.25" outlineLevel="5">
      <c r="A608" s="37" t="s">
        <v>97</v>
      </c>
      <c r="B608" s="7" t="s">
        <v>204</v>
      </c>
      <c r="C608" s="7" t="s">
        <v>135</v>
      </c>
      <c r="D608" s="7" t="s">
        <v>401</v>
      </c>
      <c r="E608" s="7" t="s">
        <v>268</v>
      </c>
      <c r="F608" s="7"/>
      <c r="G608" s="8"/>
      <c r="H608" s="9"/>
      <c r="I608" s="10">
        <f>I609</f>
        <v>18</v>
      </c>
      <c r="J608" s="11"/>
      <c r="K608" s="6">
        <v>18000</v>
      </c>
      <c r="L608" s="10">
        <f aca="true" t="shared" si="106" ref="L608:M610">L609</f>
        <v>18</v>
      </c>
      <c r="M608" s="10">
        <f t="shared" si="106"/>
        <v>18</v>
      </c>
    </row>
    <row r="609" spans="1:13" ht="63" outlineLevel="6">
      <c r="A609" s="37" t="s">
        <v>451</v>
      </c>
      <c r="B609" s="7" t="s">
        <v>204</v>
      </c>
      <c r="C609" s="7" t="s">
        <v>135</v>
      </c>
      <c r="D609" s="7" t="s">
        <v>401</v>
      </c>
      <c r="E609" s="7" t="s">
        <v>268</v>
      </c>
      <c r="F609" s="7" t="s">
        <v>353</v>
      </c>
      <c r="G609" s="8"/>
      <c r="H609" s="9"/>
      <c r="I609" s="10">
        <f>I610</f>
        <v>18</v>
      </c>
      <c r="J609" s="10">
        <f>J610</f>
        <v>0</v>
      </c>
      <c r="K609" s="10">
        <f>K610</f>
        <v>0</v>
      </c>
      <c r="L609" s="10">
        <f t="shared" si="106"/>
        <v>18</v>
      </c>
      <c r="M609" s="10">
        <f t="shared" si="106"/>
        <v>18</v>
      </c>
    </row>
    <row r="610" spans="1:13" ht="31.5" outlineLevel="6">
      <c r="A610" s="37" t="s">
        <v>346</v>
      </c>
      <c r="B610" s="7" t="s">
        <v>204</v>
      </c>
      <c r="C610" s="7" t="s">
        <v>135</v>
      </c>
      <c r="D610" s="7" t="s">
        <v>401</v>
      </c>
      <c r="E610" s="7" t="s">
        <v>268</v>
      </c>
      <c r="F610" s="7" t="s">
        <v>347</v>
      </c>
      <c r="G610" s="8"/>
      <c r="H610" s="9"/>
      <c r="I610" s="10">
        <f>I611</f>
        <v>18</v>
      </c>
      <c r="J610" s="10">
        <f>J611</f>
        <v>0</v>
      </c>
      <c r="K610" s="10">
        <f>K611</f>
        <v>0</v>
      </c>
      <c r="L610" s="10">
        <f t="shared" si="106"/>
        <v>18</v>
      </c>
      <c r="M610" s="10">
        <f t="shared" si="106"/>
        <v>18</v>
      </c>
    </row>
    <row r="611" spans="1:13" ht="94.5" outlineLevel="6">
      <c r="A611" s="37" t="s">
        <v>452</v>
      </c>
      <c r="B611" s="7" t="s">
        <v>204</v>
      </c>
      <c r="C611" s="7" t="s">
        <v>135</v>
      </c>
      <c r="D611" s="7" t="s">
        <v>401</v>
      </c>
      <c r="E611" s="7" t="s">
        <v>268</v>
      </c>
      <c r="F611" s="7" t="s">
        <v>302</v>
      </c>
      <c r="G611" s="8"/>
      <c r="H611" s="9"/>
      <c r="I611" s="10">
        <v>18</v>
      </c>
      <c r="J611" s="11"/>
      <c r="K611" s="6"/>
      <c r="L611" s="10">
        <v>18</v>
      </c>
      <c r="M611" s="10">
        <v>18</v>
      </c>
    </row>
    <row r="612" spans="1:13" ht="47.25" outlineLevel="5">
      <c r="A612" s="37" t="s">
        <v>98</v>
      </c>
      <c r="B612" s="7" t="s">
        <v>204</v>
      </c>
      <c r="C612" s="7" t="s">
        <v>135</v>
      </c>
      <c r="D612" s="7" t="s">
        <v>401</v>
      </c>
      <c r="E612" s="7" t="s">
        <v>269</v>
      </c>
      <c r="F612" s="7"/>
      <c r="G612" s="8"/>
      <c r="H612" s="9"/>
      <c r="I612" s="10">
        <f>I613</f>
        <v>10.5</v>
      </c>
      <c r="J612" s="11"/>
      <c r="K612" s="6">
        <v>10500</v>
      </c>
      <c r="L612" s="10">
        <f aca="true" t="shared" si="107" ref="L612:M614">L613</f>
        <v>10.5</v>
      </c>
      <c r="M612" s="10">
        <f t="shared" si="107"/>
        <v>10.5</v>
      </c>
    </row>
    <row r="613" spans="1:13" ht="78.75" outlineLevel="6">
      <c r="A613" s="37" t="s">
        <v>335</v>
      </c>
      <c r="B613" s="7" t="s">
        <v>204</v>
      </c>
      <c r="C613" s="7" t="s">
        <v>135</v>
      </c>
      <c r="D613" s="7" t="s">
        <v>401</v>
      </c>
      <c r="E613" s="7" t="s">
        <v>269</v>
      </c>
      <c r="F613" s="7" t="s">
        <v>353</v>
      </c>
      <c r="G613" s="8"/>
      <c r="H613" s="9"/>
      <c r="I613" s="10">
        <f>I614</f>
        <v>10.5</v>
      </c>
      <c r="J613" s="10">
        <f>J614</f>
        <v>0</v>
      </c>
      <c r="K613" s="10">
        <f>K614</f>
        <v>0</v>
      </c>
      <c r="L613" s="10">
        <f t="shared" si="107"/>
        <v>10.5</v>
      </c>
      <c r="M613" s="10">
        <f t="shared" si="107"/>
        <v>10.5</v>
      </c>
    </row>
    <row r="614" spans="1:13" ht="31.5" outlineLevel="6">
      <c r="A614" s="37" t="s">
        <v>346</v>
      </c>
      <c r="B614" s="7" t="s">
        <v>204</v>
      </c>
      <c r="C614" s="7" t="s">
        <v>135</v>
      </c>
      <c r="D614" s="7" t="s">
        <v>401</v>
      </c>
      <c r="E614" s="7" t="s">
        <v>269</v>
      </c>
      <c r="F614" s="7" t="s">
        <v>347</v>
      </c>
      <c r="G614" s="8"/>
      <c r="H614" s="9"/>
      <c r="I614" s="10">
        <f>I615</f>
        <v>10.5</v>
      </c>
      <c r="J614" s="10">
        <f>J615</f>
        <v>0</v>
      </c>
      <c r="K614" s="10">
        <f>K615</f>
        <v>0</v>
      </c>
      <c r="L614" s="10">
        <f t="shared" si="107"/>
        <v>10.5</v>
      </c>
      <c r="M614" s="10">
        <f t="shared" si="107"/>
        <v>10.5</v>
      </c>
    </row>
    <row r="615" spans="1:13" ht="94.5" outlineLevel="6">
      <c r="A615" s="37" t="s">
        <v>452</v>
      </c>
      <c r="B615" s="7" t="s">
        <v>204</v>
      </c>
      <c r="C615" s="7" t="s">
        <v>135</v>
      </c>
      <c r="D615" s="7" t="s">
        <v>401</v>
      </c>
      <c r="E615" s="7" t="s">
        <v>269</v>
      </c>
      <c r="F615" s="7" t="s">
        <v>302</v>
      </c>
      <c r="G615" s="8"/>
      <c r="H615" s="9"/>
      <c r="I615" s="10">
        <v>10.5</v>
      </c>
      <c r="J615" s="11"/>
      <c r="K615" s="6"/>
      <c r="L615" s="10">
        <v>10.5</v>
      </c>
      <c r="M615" s="10">
        <v>10.5</v>
      </c>
    </row>
    <row r="616" spans="1:13" ht="47.25" outlineLevel="5">
      <c r="A616" s="37" t="s">
        <v>99</v>
      </c>
      <c r="B616" s="7" t="s">
        <v>204</v>
      </c>
      <c r="C616" s="7" t="s">
        <v>135</v>
      </c>
      <c r="D616" s="7" t="s">
        <v>401</v>
      </c>
      <c r="E616" s="7" t="s">
        <v>270</v>
      </c>
      <c r="F616" s="7"/>
      <c r="G616" s="8"/>
      <c r="H616" s="9"/>
      <c r="I616" s="10">
        <f>I617</f>
        <v>23.8</v>
      </c>
      <c r="J616" s="11"/>
      <c r="K616" s="6">
        <v>23800</v>
      </c>
      <c r="L616" s="10">
        <f aca="true" t="shared" si="108" ref="L616:M618">L617</f>
        <v>23.8</v>
      </c>
      <c r="M616" s="10">
        <f t="shared" si="108"/>
        <v>23.8</v>
      </c>
    </row>
    <row r="617" spans="1:13" ht="63" outlineLevel="6">
      <c r="A617" s="37" t="s">
        <v>451</v>
      </c>
      <c r="B617" s="7" t="s">
        <v>204</v>
      </c>
      <c r="C617" s="7" t="s">
        <v>135</v>
      </c>
      <c r="D617" s="7" t="s">
        <v>401</v>
      </c>
      <c r="E617" s="7" t="s">
        <v>270</v>
      </c>
      <c r="F617" s="7" t="s">
        <v>353</v>
      </c>
      <c r="G617" s="8"/>
      <c r="H617" s="9"/>
      <c r="I617" s="10">
        <f>I618</f>
        <v>23.8</v>
      </c>
      <c r="J617" s="10">
        <f>J618</f>
        <v>0</v>
      </c>
      <c r="K617" s="10">
        <f>K618</f>
        <v>0</v>
      </c>
      <c r="L617" s="10">
        <f t="shared" si="108"/>
        <v>23.8</v>
      </c>
      <c r="M617" s="10">
        <f t="shared" si="108"/>
        <v>23.8</v>
      </c>
    </row>
    <row r="618" spans="1:13" ht="31.5" outlineLevel="6">
      <c r="A618" s="37" t="s">
        <v>346</v>
      </c>
      <c r="B618" s="7" t="s">
        <v>204</v>
      </c>
      <c r="C618" s="7" t="s">
        <v>135</v>
      </c>
      <c r="D618" s="7" t="s">
        <v>401</v>
      </c>
      <c r="E618" s="7" t="s">
        <v>270</v>
      </c>
      <c r="F618" s="7" t="s">
        <v>347</v>
      </c>
      <c r="G618" s="8"/>
      <c r="H618" s="9"/>
      <c r="I618" s="10">
        <f>I619</f>
        <v>23.8</v>
      </c>
      <c r="J618" s="10">
        <f>J619</f>
        <v>0</v>
      </c>
      <c r="K618" s="10">
        <f>K619</f>
        <v>0</v>
      </c>
      <c r="L618" s="10">
        <f t="shared" si="108"/>
        <v>23.8</v>
      </c>
      <c r="M618" s="10">
        <f t="shared" si="108"/>
        <v>23.8</v>
      </c>
    </row>
    <row r="619" spans="1:13" ht="94.5" outlineLevel="6">
      <c r="A619" s="37" t="s">
        <v>452</v>
      </c>
      <c r="B619" s="7" t="s">
        <v>204</v>
      </c>
      <c r="C619" s="7" t="s">
        <v>135</v>
      </c>
      <c r="D619" s="7" t="s">
        <v>401</v>
      </c>
      <c r="E619" s="7" t="s">
        <v>270</v>
      </c>
      <c r="F619" s="7" t="s">
        <v>302</v>
      </c>
      <c r="G619" s="8"/>
      <c r="H619" s="9"/>
      <c r="I619" s="10">
        <v>23.8</v>
      </c>
      <c r="J619" s="11"/>
      <c r="K619" s="6"/>
      <c r="L619" s="10">
        <v>23.8</v>
      </c>
      <c r="M619" s="10">
        <v>23.8</v>
      </c>
    </row>
    <row r="620" spans="1:13" ht="47.25" outlineLevel="5">
      <c r="A620" s="37" t="s">
        <v>100</v>
      </c>
      <c r="B620" s="7" t="s">
        <v>204</v>
      </c>
      <c r="C620" s="7" t="s">
        <v>135</v>
      </c>
      <c r="D620" s="7" t="s">
        <v>401</v>
      </c>
      <c r="E620" s="7" t="s">
        <v>271</v>
      </c>
      <c r="F620" s="7"/>
      <c r="G620" s="8"/>
      <c r="H620" s="9"/>
      <c r="I620" s="10">
        <f>I621</f>
        <v>9</v>
      </c>
      <c r="J620" s="11"/>
      <c r="K620" s="6">
        <v>9000</v>
      </c>
      <c r="L620" s="10">
        <f aca="true" t="shared" si="109" ref="L620:M622">L621</f>
        <v>9</v>
      </c>
      <c r="M620" s="10">
        <f t="shared" si="109"/>
        <v>9</v>
      </c>
    </row>
    <row r="621" spans="1:13" ht="63" outlineLevel="6">
      <c r="A621" s="37" t="s">
        <v>451</v>
      </c>
      <c r="B621" s="7" t="s">
        <v>204</v>
      </c>
      <c r="C621" s="7" t="s">
        <v>135</v>
      </c>
      <c r="D621" s="7" t="s">
        <v>401</v>
      </c>
      <c r="E621" s="7" t="s">
        <v>271</v>
      </c>
      <c r="F621" s="7" t="s">
        <v>353</v>
      </c>
      <c r="G621" s="8"/>
      <c r="H621" s="9"/>
      <c r="I621" s="10">
        <f>I622</f>
        <v>9</v>
      </c>
      <c r="J621" s="10">
        <f>J622</f>
        <v>0</v>
      </c>
      <c r="K621" s="10">
        <f>K622</f>
        <v>0</v>
      </c>
      <c r="L621" s="10">
        <f t="shared" si="109"/>
        <v>9</v>
      </c>
      <c r="M621" s="10">
        <f t="shared" si="109"/>
        <v>9</v>
      </c>
    </row>
    <row r="622" spans="1:13" ht="31.5" outlineLevel="6">
      <c r="A622" s="37" t="s">
        <v>346</v>
      </c>
      <c r="B622" s="7" t="s">
        <v>204</v>
      </c>
      <c r="C622" s="7" t="s">
        <v>135</v>
      </c>
      <c r="D622" s="7" t="s">
        <v>401</v>
      </c>
      <c r="E622" s="7" t="s">
        <v>271</v>
      </c>
      <c r="F622" s="7" t="s">
        <v>347</v>
      </c>
      <c r="G622" s="8"/>
      <c r="H622" s="9"/>
      <c r="I622" s="10">
        <f>I623</f>
        <v>9</v>
      </c>
      <c r="J622" s="10">
        <f>J623</f>
        <v>0</v>
      </c>
      <c r="K622" s="10">
        <f>K623</f>
        <v>0</v>
      </c>
      <c r="L622" s="10">
        <f t="shared" si="109"/>
        <v>9</v>
      </c>
      <c r="M622" s="10">
        <f t="shared" si="109"/>
        <v>9</v>
      </c>
    </row>
    <row r="623" spans="1:13" ht="94.5" outlineLevel="6">
      <c r="A623" s="37" t="s">
        <v>452</v>
      </c>
      <c r="B623" s="7" t="s">
        <v>204</v>
      </c>
      <c r="C623" s="7" t="s">
        <v>135</v>
      </c>
      <c r="D623" s="7" t="s">
        <v>401</v>
      </c>
      <c r="E623" s="7" t="s">
        <v>271</v>
      </c>
      <c r="F623" s="7" t="s">
        <v>302</v>
      </c>
      <c r="G623" s="8"/>
      <c r="H623" s="9"/>
      <c r="I623" s="10">
        <v>9</v>
      </c>
      <c r="J623" s="11"/>
      <c r="K623" s="6"/>
      <c r="L623" s="10">
        <v>9</v>
      </c>
      <c r="M623" s="10">
        <v>9</v>
      </c>
    </row>
    <row r="624" spans="1:13" ht="47.25" outlineLevel="5">
      <c r="A624" s="37" t="s">
        <v>101</v>
      </c>
      <c r="B624" s="7" t="s">
        <v>204</v>
      </c>
      <c r="C624" s="7" t="s">
        <v>135</v>
      </c>
      <c r="D624" s="7" t="s">
        <v>401</v>
      </c>
      <c r="E624" s="7" t="s">
        <v>272</v>
      </c>
      <c r="F624" s="7"/>
      <c r="G624" s="8"/>
      <c r="H624" s="9"/>
      <c r="I624" s="10">
        <f>I625</f>
        <v>22.5</v>
      </c>
      <c r="J624" s="11"/>
      <c r="K624" s="6">
        <v>22500</v>
      </c>
      <c r="L624" s="10">
        <f aca="true" t="shared" si="110" ref="L624:M626">L625</f>
        <v>22.5</v>
      </c>
      <c r="M624" s="10">
        <f t="shared" si="110"/>
        <v>22.5</v>
      </c>
    </row>
    <row r="625" spans="1:13" ht="63" outlineLevel="6">
      <c r="A625" s="37" t="s">
        <v>451</v>
      </c>
      <c r="B625" s="7" t="s">
        <v>204</v>
      </c>
      <c r="C625" s="7" t="s">
        <v>135</v>
      </c>
      <c r="D625" s="7" t="s">
        <v>401</v>
      </c>
      <c r="E625" s="7" t="s">
        <v>272</v>
      </c>
      <c r="F625" s="7" t="s">
        <v>353</v>
      </c>
      <c r="G625" s="8"/>
      <c r="H625" s="9"/>
      <c r="I625" s="10">
        <f>I626</f>
        <v>22.5</v>
      </c>
      <c r="J625" s="10">
        <f>J626</f>
        <v>0</v>
      </c>
      <c r="K625" s="10">
        <f>K626</f>
        <v>0</v>
      </c>
      <c r="L625" s="10">
        <f t="shared" si="110"/>
        <v>22.5</v>
      </c>
      <c r="M625" s="10">
        <f t="shared" si="110"/>
        <v>22.5</v>
      </c>
    </row>
    <row r="626" spans="1:13" ht="31.5" outlineLevel="6">
      <c r="A626" s="37" t="s">
        <v>346</v>
      </c>
      <c r="B626" s="7" t="s">
        <v>204</v>
      </c>
      <c r="C626" s="7" t="s">
        <v>135</v>
      </c>
      <c r="D626" s="7" t="s">
        <v>401</v>
      </c>
      <c r="E626" s="7" t="s">
        <v>272</v>
      </c>
      <c r="F626" s="7" t="s">
        <v>347</v>
      </c>
      <c r="G626" s="8"/>
      <c r="H626" s="9"/>
      <c r="I626" s="10">
        <f>I627</f>
        <v>22.5</v>
      </c>
      <c r="J626" s="10">
        <f>J627</f>
        <v>0</v>
      </c>
      <c r="K626" s="10">
        <f>K627</f>
        <v>0</v>
      </c>
      <c r="L626" s="10">
        <f t="shared" si="110"/>
        <v>22.5</v>
      </c>
      <c r="M626" s="10">
        <f t="shared" si="110"/>
        <v>22.5</v>
      </c>
    </row>
    <row r="627" spans="1:13" ht="94.5" outlineLevel="6">
      <c r="A627" s="37" t="s">
        <v>452</v>
      </c>
      <c r="B627" s="7" t="s">
        <v>204</v>
      </c>
      <c r="C627" s="7" t="s">
        <v>135</v>
      </c>
      <c r="D627" s="7" t="s">
        <v>401</v>
      </c>
      <c r="E627" s="7" t="s">
        <v>272</v>
      </c>
      <c r="F627" s="7" t="s">
        <v>302</v>
      </c>
      <c r="G627" s="8"/>
      <c r="H627" s="9"/>
      <c r="I627" s="10">
        <v>22.5</v>
      </c>
      <c r="J627" s="11"/>
      <c r="K627" s="6"/>
      <c r="L627" s="10">
        <v>22.5</v>
      </c>
      <c r="M627" s="10">
        <v>22.5</v>
      </c>
    </row>
    <row r="628" spans="1:13" ht="47.25" outlineLevel="5">
      <c r="A628" s="37" t="s">
        <v>102</v>
      </c>
      <c r="B628" s="7" t="s">
        <v>204</v>
      </c>
      <c r="C628" s="7" t="s">
        <v>135</v>
      </c>
      <c r="D628" s="7" t="s">
        <v>401</v>
      </c>
      <c r="E628" s="7" t="s">
        <v>273</v>
      </c>
      <c r="F628" s="7"/>
      <c r="G628" s="8"/>
      <c r="H628" s="9"/>
      <c r="I628" s="10">
        <f>I629</f>
        <v>21.6</v>
      </c>
      <c r="J628" s="11"/>
      <c r="K628" s="6">
        <v>21600</v>
      </c>
      <c r="L628" s="10">
        <f aca="true" t="shared" si="111" ref="L628:M630">L629</f>
        <v>21.6</v>
      </c>
      <c r="M628" s="10">
        <f t="shared" si="111"/>
        <v>21.6</v>
      </c>
    </row>
    <row r="629" spans="1:13" ht="63" outlineLevel="6">
      <c r="A629" s="37" t="s">
        <v>451</v>
      </c>
      <c r="B629" s="7" t="s">
        <v>204</v>
      </c>
      <c r="C629" s="7" t="s">
        <v>135</v>
      </c>
      <c r="D629" s="7" t="s">
        <v>401</v>
      </c>
      <c r="E629" s="7" t="s">
        <v>273</v>
      </c>
      <c r="F629" s="7" t="s">
        <v>353</v>
      </c>
      <c r="G629" s="8"/>
      <c r="H629" s="9"/>
      <c r="I629" s="10">
        <f>I630</f>
        <v>21.6</v>
      </c>
      <c r="J629" s="10">
        <f>J630</f>
        <v>0</v>
      </c>
      <c r="K629" s="10">
        <f>K630</f>
        <v>0</v>
      </c>
      <c r="L629" s="10">
        <f t="shared" si="111"/>
        <v>21.6</v>
      </c>
      <c r="M629" s="10">
        <f t="shared" si="111"/>
        <v>21.6</v>
      </c>
    </row>
    <row r="630" spans="1:13" ht="31.5" outlineLevel="6">
      <c r="A630" s="37" t="s">
        <v>346</v>
      </c>
      <c r="B630" s="7" t="s">
        <v>204</v>
      </c>
      <c r="C630" s="7" t="s">
        <v>135</v>
      </c>
      <c r="D630" s="7" t="s">
        <v>401</v>
      </c>
      <c r="E630" s="7" t="s">
        <v>273</v>
      </c>
      <c r="F630" s="7" t="s">
        <v>347</v>
      </c>
      <c r="G630" s="8"/>
      <c r="H630" s="9"/>
      <c r="I630" s="10">
        <f>I631</f>
        <v>21.6</v>
      </c>
      <c r="J630" s="10">
        <f>J631</f>
        <v>0</v>
      </c>
      <c r="K630" s="10">
        <f>K631</f>
        <v>0</v>
      </c>
      <c r="L630" s="10">
        <f t="shared" si="111"/>
        <v>21.6</v>
      </c>
      <c r="M630" s="10">
        <f t="shared" si="111"/>
        <v>21.6</v>
      </c>
    </row>
    <row r="631" spans="1:13" ht="94.5" outlineLevel="6">
      <c r="A631" s="37" t="s">
        <v>452</v>
      </c>
      <c r="B631" s="7" t="s">
        <v>204</v>
      </c>
      <c r="C631" s="7" t="s">
        <v>135</v>
      </c>
      <c r="D631" s="7" t="s">
        <v>401</v>
      </c>
      <c r="E631" s="7" t="s">
        <v>273</v>
      </c>
      <c r="F631" s="7" t="s">
        <v>302</v>
      </c>
      <c r="G631" s="8"/>
      <c r="H631" s="9"/>
      <c r="I631" s="10">
        <v>21.6</v>
      </c>
      <c r="J631" s="11"/>
      <c r="K631" s="6"/>
      <c r="L631" s="10">
        <v>21.6</v>
      </c>
      <c r="M631" s="10">
        <v>21.6</v>
      </c>
    </row>
    <row r="632" spans="1:13" ht="47.25" outlineLevel="5">
      <c r="A632" s="37" t="s">
        <v>103</v>
      </c>
      <c r="B632" s="7" t="s">
        <v>204</v>
      </c>
      <c r="C632" s="7" t="s">
        <v>135</v>
      </c>
      <c r="D632" s="7" t="s">
        <v>401</v>
      </c>
      <c r="E632" s="7" t="s">
        <v>274</v>
      </c>
      <c r="F632" s="7"/>
      <c r="G632" s="8"/>
      <c r="H632" s="9"/>
      <c r="I632" s="10">
        <f>I633</f>
        <v>9.1</v>
      </c>
      <c r="J632" s="11"/>
      <c r="K632" s="6">
        <v>9100</v>
      </c>
      <c r="L632" s="10">
        <f aca="true" t="shared" si="112" ref="L632:M634">L633</f>
        <v>9.1</v>
      </c>
      <c r="M632" s="10">
        <f t="shared" si="112"/>
        <v>9.1</v>
      </c>
    </row>
    <row r="633" spans="1:13" ht="63" outlineLevel="6">
      <c r="A633" s="37" t="s">
        <v>451</v>
      </c>
      <c r="B633" s="7" t="s">
        <v>204</v>
      </c>
      <c r="C633" s="7" t="s">
        <v>135</v>
      </c>
      <c r="D633" s="7" t="s">
        <v>401</v>
      </c>
      <c r="E633" s="7" t="s">
        <v>274</v>
      </c>
      <c r="F633" s="7" t="s">
        <v>353</v>
      </c>
      <c r="G633" s="8"/>
      <c r="H633" s="9"/>
      <c r="I633" s="10">
        <f>I634</f>
        <v>9.1</v>
      </c>
      <c r="J633" s="10">
        <f>J634</f>
        <v>0</v>
      </c>
      <c r="K633" s="10">
        <f>K634</f>
        <v>0</v>
      </c>
      <c r="L633" s="10">
        <f t="shared" si="112"/>
        <v>9.1</v>
      </c>
      <c r="M633" s="10">
        <f t="shared" si="112"/>
        <v>9.1</v>
      </c>
    </row>
    <row r="634" spans="1:13" ht="31.5" outlineLevel="6">
      <c r="A634" s="37" t="s">
        <v>346</v>
      </c>
      <c r="B634" s="7" t="s">
        <v>204</v>
      </c>
      <c r="C634" s="7" t="s">
        <v>135</v>
      </c>
      <c r="D634" s="7" t="s">
        <v>401</v>
      </c>
      <c r="E634" s="7" t="s">
        <v>274</v>
      </c>
      <c r="F634" s="7" t="s">
        <v>347</v>
      </c>
      <c r="G634" s="8"/>
      <c r="H634" s="9"/>
      <c r="I634" s="10">
        <f>I635</f>
        <v>9.1</v>
      </c>
      <c r="J634" s="10">
        <f>J635</f>
        <v>0</v>
      </c>
      <c r="K634" s="10">
        <f>K635</f>
        <v>0</v>
      </c>
      <c r="L634" s="10">
        <f t="shared" si="112"/>
        <v>9.1</v>
      </c>
      <c r="M634" s="10">
        <f t="shared" si="112"/>
        <v>9.1</v>
      </c>
    </row>
    <row r="635" spans="1:13" ht="94.5" outlineLevel="6">
      <c r="A635" s="37" t="s">
        <v>452</v>
      </c>
      <c r="B635" s="7" t="s">
        <v>204</v>
      </c>
      <c r="C635" s="7" t="s">
        <v>135</v>
      </c>
      <c r="D635" s="7" t="s">
        <v>401</v>
      </c>
      <c r="E635" s="7" t="s">
        <v>274</v>
      </c>
      <c r="F635" s="7" t="s">
        <v>302</v>
      </c>
      <c r="G635" s="8"/>
      <c r="H635" s="9"/>
      <c r="I635" s="10">
        <v>9.1</v>
      </c>
      <c r="J635" s="11"/>
      <c r="K635" s="6"/>
      <c r="L635" s="10">
        <v>9.1</v>
      </c>
      <c r="M635" s="10">
        <v>9.1</v>
      </c>
    </row>
    <row r="636" spans="1:13" ht="47.25" outlineLevel="5">
      <c r="A636" s="37" t="s">
        <v>104</v>
      </c>
      <c r="B636" s="7" t="s">
        <v>204</v>
      </c>
      <c r="C636" s="7" t="s">
        <v>135</v>
      </c>
      <c r="D636" s="7" t="s">
        <v>401</v>
      </c>
      <c r="E636" s="7" t="s">
        <v>275</v>
      </c>
      <c r="F636" s="7"/>
      <c r="G636" s="8"/>
      <c r="H636" s="9"/>
      <c r="I636" s="10">
        <f>I637</f>
        <v>11.2</v>
      </c>
      <c r="J636" s="11"/>
      <c r="K636" s="6">
        <v>11200</v>
      </c>
      <c r="L636" s="10">
        <f aca="true" t="shared" si="113" ref="L636:M638">L637</f>
        <v>11.2</v>
      </c>
      <c r="M636" s="10">
        <f t="shared" si="113"/>
        <v>11.2</v>
      </c>
    </row>
    <row r="637" spans="1:13" ht="63" outlineLevel="6">
      <c r="A637" s="37" t="s">
        <v>451</v>
      </c>
      <c r="B637" s="7" t="s">
        <v>204</v>
      </c>
      <c r="C637" s="7" t="s">
        <v>135</v>
      </c>
      <c r="D637" s="7" t="s">
        <v>401</v>
      </c>
      <c r="E637" s="7" t="s">
        <v>275</v>
      </c>
      <c r="F637" s="7" t="s">
        <v>353</v>
      </c>
      <c r="G637" s="8"/>
      <c r="H637" s="9"/>
      <c r="I637" s="10">
        <f>I638</f>
        <v>11.2</v>
      </c>
      <c r="J637" s="10">
        <f>J638</f>
        <v>0</v>
      </c>
      <c r="K637" s="10">
        <f>K638</f>
        <v>0</v>
      </c>
      <c r="L637" s="10">
        <f t="shared" si="113"/>
        <v>11.2</v>
      </c>
      <c r="M637" s="10">
        <f t="shared" si="113"/>
        <v>11.2</v>
      </c>
    </row>
    <row r="638" spans="1:13" ht="31.5" outlineLevel="6">
      <c r="A638" s="37" t="s">
        <v>346</v>
      </c>
      <c r="B638" s="7" t="s">
        <v>204</v>
      </c>
      <c r="C638" s="7" t="s">
        <v>135</v>
      </c>
      <c r="D638" s="7" t="s">
        <v>401</v>
      </c>
      <c r="E638" s="7" t="s">
        <v>275</v>
      </c>
      <c r="F638" s="7" t="s">
        <v>347</v>
      </c>
      <c r="G638" s="8"/>
      <c r="H638" s="9"/>
      <c r="I638" s="10">
        <f>I639</f>
        <v>11.2</v>
      </c>
      <c r="J638" s="10">
        <f>J639</f>
        <v>0</v>
      </c>
      <c r="K638" s="10">
        <f>K639</f>
        <v>0</v>
      </c>
      <c r="L638" s="10">
        <f t="shared" si="113"/>
        <v>11.2</v>
      </c>
      <c r="M638" s="10">
        <f t="shared" si="113"/>
        <v>11.2</v>
      </c>
    </row>
    <row r="639" spans="1:13" ht="94.5" outlineLevel="6">
      <c r="A639" s="37" t="s">
        <v>452</v>
      </c>
      <c r="B639" s="7" t="s">
        <v>204</v>
      </c>
      <c r="C639" s="7" t="s">
        <v>135</v>
      </c>
      <c r="D639" s="7" t="s">
        <v>401</v>
      </c>
      <c r="E639" s="7" t="s">
        <v>275</v>
      </c>
      <c r="F639" s="7" t="s">
        <v>302</v>
      </c>
      <c r="G639" s="8"/>
      <c r="H639" s="9"/>
      <c r="I639" s="10">
        <v>11.2</v>
      </c>
      <c r="J639" s="11"/>
      <c r="K639" s="6"/>
      <c r="L639" s="10">
        <v>11.2</v>
      </c>
      <c r="M639" s="10">
        <v>11.2</v>
      </c>
    </row>
    <row r="640" spans="1:13" ht="47.25" outlineLevel="5">
      <c r="A640" s="37" t="s">
        <v>105</v>
      </c>
      <c r="B640" s="7" t="s">
        <v>204</v>
      </c>
      <c r="C640" s="7" t="s">
        <v>135</v>
      </c>
      <c r="D640" s="7" t="s">
        <v>401</v>
      </c>
      <c r="E640" s="7" t="s">
        <v>276</v>
      </c>
      <c r="F640" s="7"/>
      <c r="G640" s="8"/>
      <c r="H640" s="9"/>
      <c r="I640" s="10">
        <f>I641</f>
        <v>17.9</v>
      </c>
      <c r="J640" s="11"/>
      <c r="K640" s="6">
        <v>17900</v>
      </c>
      <c r="L640" s="10">
        <f aca="true" t="shared" si="114" ref="L640:M642">L641</f>
        <v>17.9</v>
      </c>
      <c r="M640" s="10">
        <f t="shared" si="114"/>
        <v>17.9</v>
      </c>
    </row>
    <row r="641" spans="1:13" ht="63" outlineLevel="6">
      <c r="A641" s="37" t="s">
        <v>451</v>
      </c>
      <c r="B641" s="7" t="s">
        <v>204</v>
      </c>
      <c r="C641" s="7" t="s">
        <v>135</v>
      </c>
      <c r="D641" s="7" t="s">
        <v>401</v>
      </c>
      <c r="E641" s="7" t="s">
        <v>276</v>
      </c>
      <c r="F641" s="7" t="s">
        <v>353</v>
      </c>
      <c r="G641" s="8"/>
      <c r="H641" s="9"/>
      <c r="I641" s="10">
        <f>I642</f>
        <v>17.9</v>
      </c>
      <c r="J641" s="10">
        <f>J642</f>
        <v>0</v>
      </c>
      <c r="K641" s="10">
        <f>K642</f>
        <v>0</v>
      </c>
      <c r="L641" s="10">
        <f t="shared" si="114"/>
        <v>17.9</v>
      </c>
      <c r="M641" s="10">
        <f t="shared" si="114"/>
        <v>17.9</v>
      </c>
    </row>
    <row r="642" spans="1:13" ht="31.5" outlineLevel="6">
      <c r="A642" s="37" t="s">
        <v>346</v>
      </c>
      <c r="B642" s="7" t="s">
        <v>204</v>
      </c>
      <c r="C642" s="7" t="s">
        <v>135</v>
      </c>
      <c r="D642" s="7" t="s">
        <v>401</v>
      </c>
      <c r="E642" s="7" t="s">
        <v>276</v>
      </c>
      <c r="F642" s="7" t="s">
        <v>347</v>
      </c>
      <c r="G642" s="8"/>
      <c r="H642" s="9"/>
      <c r="I642" s="10">
        <f>I643</f>
        <v>17.9</v>
      </c>
      <c r="J642" s="10">
        <f>J643</f>
        <v>0</v>
      </c>
      <c r="K642" s="10">
        <f>K643</f>
        <v>0</v>
      </c>
      <c r="L642" s="10">
        <f t="shared" si="114"/>
        <v>17.9</v>
      </c>
      <c r="M642" s="10">
        <f t="shared" si="114"/>
        <v>17.9</v>
      </c>
    </row>
    <row r="643" spans="1:13" ht="94.5" outlineLevel="6">
      <c r="A643" s="37" t="s">
        <v>452</v>
      </c>
      <c r="B643" s="7" t="s">
        <v>204</v>
      </c>
      <c r="C643" s="7" t="s">
        <v>135</v>
      </c>
      <c r="D643" s="7" t="s">
        <v>401</v>
      </c>
      <c r="E643" s="7" t="s">
        <v>276</v>
      </c>
      <c r="F643" s="7" t="s">
        <v>302</v>
      </c>
      <c r="G643" s="8"/>
      <c r="H643" s="9"/>
      <c r="I643" s="10">
        <v>17.9</v>
      </c>
      <c r="J643" s="11"/>
      <c r="K643" s="6"/>
      <c r="L643" s="10">
        <v>17.9</v>
      </c>
      <c r="M643" s="10">
        <v>17.9</v>
      </c>
    </row>
    <row r="644" spans="1:13" ht="31.5" hidden="1" outlineLevel="2">
      <c r="A644" s="37" t="s">
        <v>141</v>
      </c>
      <c r="B644" s="7" t="s">
        <v>204</v>
      </c>
      <c r="C644" s="7" t="s">
        <v>135</v>
      </c>
      <c r="D644" s="7" t="s">
        <v>135</v>
      </c>
      <c r="E644" s="7"/>
      <c r="F644" s="7"/>
      <c r="G644" s="8"/>
      <c r="H644" s="9"/>
      <c r="I644" s="10">
        <f>I645</f>
        <v>0</v>
      </c>
      <c r="J644" s="11"/>
      <c r="K644" s="6">
        <v>835200</v>
      </c>
      <c r="L644" s="10">
        <f aca="true" t="shared" si="115" ref="L644:M646">L645</f>
        <v>0</v>
      </c>
      <c r="M644" s="10">
        <f t="shared" si="115"/>
        <v>0</v>
      </c>
    </row>
    <row r="645" spans="1:13" ht="47.25" hidden="1" outlineLevel="3">
      <c r="A645" s="37" t="s">
        <v>277</v>
      </c>
      <c r="B645" s="7" t="s">
        <v>204</v>
      </c>
      <c r="C645" s="7" t="s">
        <v>135</v>
      </c>
      <c r="D645" s="7" t="s">
        <v>135</v>
      </c>
      <c r="E645" s="7" t="s">
        <v>278</v>
      </c>
      <c r="F645" s="7"/>
      <c r="G645" s="8"/>
      <c r="H645" s="9"/>
      <c r="I645" s="10">
        <f>I646</f>
        <v>0</v>
      </c>
      <c r="J645" s="11"/>
      <c r="K645" s="6">
        <v>835200</v>
      </c>
      <c r="L645" s="10">
        <f t="shared" si="115"/>
        <v>0</v>
      </c>
      <c r="M645" s="10">
        <f t="shared" si="115"/>
        <v>0</v>
      </c>
    </row>
    <row r="646" spans="1:13" ht="15.75" hidden="1" outlineLevel="4">
      <c r="A646" s="37" t="s">
        <v>279</v>
      </c>
      <c r="B646" s="7" t="s">
        <v>204</v>
      </c>
      <c r="C646" s="7" t="s">
        <v>135</v>
      </c>
      <c r="D646" s="7" t="s">
        <v>135</v>
      </c>
      <c r="E646" s="7" t="s">
        <v>280</v>
      </c>
      <c r="F646" s="7"/>
      <c r="G646" s="8"/>
      <c r="H646" s="9"/>
      <c r="I646" s="10">
        <f>I647</f>
        <v>0</v>
      </c>
      <c r="J646" s="10">
        <f>J647</f>
        <v>0</v>
      </c>
      <c r="K646" s="10">
        <f>K647</f>
        <v>835200</v>
      </c>
      <c r="L646" s="10">
        <f t="shared" si="115"/>
        <v>0</v>
      </c>
      <c r="M646" s="10">
        <f t="shared" si="115"/>
        <v>0</v>
      </c>
    </row>
    <row r="647" spans="1:13" ht="31.5" hidden="1" outlineLevel="4">
      <c r="A647" s="37" t="s">
        <v>259</v>
      </c>
      <c r="B647" s="7" t="s">
        <v>204</v>
      </c>
      <c r="C647" s="7" t="s">
        <v>135</v>
      </c>
      <c r="D647" s="7" t="s">
        <v>135</v>
      </c>
      <c r="E647" s="7" t="s">
        <v>280</v>
      </c>
      <c r="F647" s="7" t="s">
        <v>315</v>
      </c>
      <c r="G647" s="8"/>
      <c r="H647" s="9"/>
      <c r="I647" s="10">
        <f>I648</f>
        <v>0</v>
      </c>
      <c r="J647" s="10">
        <f>J648</f>
        <v>0</v>
      </c>
      <c r="K647" s="10">
        <f>K648</f>
        <v>835200</v>
      </c>
      <c r="L647" s="10">
        <f>L648</f>
        <v>0</v>
      </c>
      <c r="M647" s="10">
        <f>M648</f>
        <v>0</v>
      </c>
    </row>
    <row r="648" spans="1:13" ht="31.5" hidden="1" outlineLevel="6">
      <c r="A648" s="37" t="s">
        <v>260</v>
      </c>
      <c r="B648" s="7" t="s">
        <v>204</v>
      </c>
      <c r="C648" s="7" t="s">
        <v>135</v>
      </c>
      <c r="D648" s="7" t="s">
        <v>135</v>
      </c>
      <c r="E648" s="7" t="s">
        <v>280</v>
      </c>
      <c r="F648" s="7" t="s">
        <v>201</v>
      </c>
      <c r="G648" s="8"/>
      <c r="H648" s="9"/>
      <c r="I648" s="10">
        <v>0</v>
      </c>
      <c r="J648" s="11"/>
      <c r="K648" s="6">
        <v>835200</v>
      </c>
      <c r="L648" s="10">
        <v>0</v>
      </c>
      <c r="M648" s="10">
        <v>0</v>
      </c>
    </row>
    <row r="649" spans="1:13" ht="31.5" hidden="1" outlineLevel="6">
      <c r="A649" s="37" t="s">
        <v>261</v>
      </c>
      <c r="B649" s="7" t="s">
        <v>204</v>
      </c>
      <c r="C649" s="7" t="s">
        <v>135</v>
      </c>
      <c r="D649" s="7" t="s">
        <v>135</v>
      </c>
      <c r="E649" s="7" t="s">
        <v>280</v>
      </c>
      <c r="F649" s="7" t="s">
        <v>202</v>
      </c>
      <c r="G649" s="8"/>
      <c r="H649" s="9"/>
      <c r="I649" s="10"/>
      <c r="J649" s="11"/>
      <c r="K649" s="6"/>
      <c r="L649" s="10"/>
      <c r="M649" s="10"/>
    </row>
    <row r="650" spans="1:13" ht="31.5" outlineLevel="2" collapsed="1">
      <c r="A650" s="37" t="s">
        <v>106</v>
      </c>
      <c r="B650" s="1" t="s">
        <v>204</v>
      </c>
      <c r="C650" s="1" t="s">
        <v>135</v>
      </c>
      <c r="D650" s="1" t="s">
        <v>417</v>
      </c>
      <c r="E650" s="1"/>
      <c r="F650" s="1"/>
      <c r="G650" s="2">
        <f>G651+G665+G671+G677+G689</f>
        <v>2054.45</v>
      </c>
      <c r="H650" s="3">
        <f>H651+H665+H671+H677+H689</f>
        <v>365.9850000000001</v>
      </c>
      <c r="I650" s="4">
        <f>I651+I665+I671+I677</f>
        <v>26956.9</v>
      </c>
      <c r="J650" s="4" t="e">
        <f>J651+J665+J671+J677+J689+J677</f>
        <v>#REF!</v>
      </c>
      <c r="K650" s="4" t="e">
        <f>K651+K665+K671+K677+K689+K677</f>
        <v>#REF!</v>
      </c>
      <c r="L650" s="4">
        <f>L651+L665+L671+L677+L689+L677</f>
        <v>20623.399999999998</v>
      </c>
      <c r="M650" s="4">
        <f>M651+M665+M671+M677+M689+M677</f>
        <v>20623.4</v>
      </c>
    </row>
    <row r="651" spans="1:13" ht="94.5" outlineLevel="3">
      <c r="A651" s="37" t="s">
        <v>460</v>
      </c>
      <c r="B651" s="7" t="s">
        <v>204</v>
      </c>
      <c r="C651" s="7" t="s">
        <v>135</v>
      </c>
      <c r="D651" s="7" t="s">
        <v>417</v>
      </c>
      <c r="E651" s="7" t="s">
        <v>392</v>
      </c>
      <c r="F651" s="7"/>
      <c r="G651" s="8" t="str">
        <f aca="true" t="shared" si="116" ref="G651:I652">G652</f>
        <v>1752,6</v>
      </c>
      <c r="H651" s="9">
        <f t="shared" si="116"/>
        <v>0</v>
      </c>
      <c r="I651" s="10">
        <f t="shared" si="116"/>
        <v>1786</v>
      </c>
      <c r="J651" s="11"/>
      <c r="K651" s="6">
        <v>1752600</v>
      </c>
      <c r="L651" s="10">
        <f>L652</f>
        <v>1760</v>
      </c>
      <c r="M651" s="10">
        <f>M652</f>
        <v>1760</v>
      </c>
    </row>
    <row r="652" spans="1:13" ht="15.75" outlineLevel="4">
      <c r="A652" s="37" t="s">
        <v>457</v>
      </c>
      <c r="B652" s="7" t="s">
        <v>204</v>
      </c>
      <c r="C652" s="7" t="s">
        <v>135</v>
      </c>
      <c r="D652" s="7" t="s">
        <v>417</v>
      </c>
      <c r="E652" s="7" t="s">
        <v>393</v>
      </c>
      <c r="F652" s="7"/>
      <c r="G652" s="8" t="str">
        <f t="shared" si="116"/>
        <v>1752,6</v>
      </c>
      <c r="H652" s="9">
        <f t="shared" si="116"/>
        <v>0</v>
      </c>
      <c r="I652" s="10">
        <f t="shared" si="116"/>
        <v>1786</v>
      </c>
      <c r="J652" s="11"/>
      <c r="K652" s="6">
        <v>1752600</v>
      </c>
      <c r="L652" s="10">
        <f>L653</f>
        <v>1760</v>
      </c>
      <c r="M652" s="10">
        <f>M653</f>
        <v>1760</v>
      </c>
    </row>
    <row r="653" spans="1:13" ht="47.25" outlineLevel="5">
      <c r="A653" s="37" t="s">
        <v>107</v>
      </c>
      <c r="B653" s="7" t="s">
        <v>204</v>
      </c>
      <c r="C653" s="7" t="s">
        <v>135</v>
      </c>
      <c r="D653" s="7" t="s">
        <v>417</v>
      </c>
      <c r="E653" s="7" t="s">
        <v>205</v>
      </c>
      <c r="F653" s="7"/>
      <c r="G653" s="8" t="str">
        <f>G655</f>
        <v>1752,6</v>
      </c>
      <c r="H653" s="9">
        <f>H655</f>
        <v>0</v>
      </c>
      <c r="I653" s="10">
        <f>I654+I658</f>
        <v>1786</v>
      </c>
      <c r="J653" s="10">
        <f>J654+J658</f>
        <v>0</v>
      </c>
      <c r="K653" s="10">
        <f>K654+K658</f>
        <v>0</v>
      </c>
      <c r="L653" s="10">
        <f>L654+L658</f>
        <v>1760</v>
      </c>
      <c r="M653" s="10">
        <f>M654+M658</f>
        <v>1760</v>
      </c>
    </row>
    <row r="654" spans="1:13" ht="78.75" outlineLevel="5">
      <c r="A654" s="37" t="s">
        <v>257</v>
      </c>
      <c r="B654" s="7" t="s">
        <v>204</v>
      </c>
      <c r="C654" s="7" t="s">
        <v>135</v>
      </c>
      <c r="D654" s="7" t="s">
        <v>417</v>
      </c>
      <c r="E654" s="7" t="s">
        <v>205</v>
      </c>
      <c r="F654" s="7" t="s">
        <v>314</v>
      </c>
      <c r="G654" s="8"/>
      <c r="H654" s="9"/>
      <c r="I654" s="10">
        <f>I655</f>
        <v>1713.5</v>
      </c>
      <c r="J654" s="10">
        <f>J655</f>
        <v>0</v>
      </c>
      <c r="K654" s="10">
        <f>K655</f>
        <v>0</v>
      </c>
      <c r="L654" s="10">
        <f>L655</f>
        <v>1707.5</v>
      </c>
      <c r="M654" s="10">
        <f>M655</f>
        <v>1707.5</v>
      </c>
    </row>
    <row r="655" spans="1:13" ht="31.5" outlineLevel="6">
      <c r="A655" s="37" t="s">
        <v>258</v>
      </c>
      <c r="B655" s="7" t="s">
        <v>204</v>
      </c>
      <c r="C655" s="7" t="s">
        <v>135</v>
      </c>
      <c r="D655" s="7" t="s">
        <v>417</v>
      </c>
      <c r="E655" s="7" t="s">
        <v>205</v>
      </c>
      <c r="F655" s="7" t="s">
        <v>190</v>
      </c>
      <c r="G655" s="8" t="s">
        <v>381</v>
      </c>
      <c r="H655" s="9">
        <v>0</v>
      </c>
      <c r="I655" s="10">
        <f>I656+I657</f>
        <v>1713.5</v>
      </c>
      <c r="J655" s="10">
        <f>J656+J657</f>
        <v>0</v>
      </c>
      <c r="K655" s="10">
        <f>K656+K657</f>
        <v>0</v>
      </c>
      <c r="L655" s="10">
        <f>L656+L657</f>
        <v>1707.5</v>
      </c>
      <c r="M655" s="10">
        <f>M656+M657</f>
        <v>1707.5</v>
      </c>
    </row>
    <row r="656" spans="1:13" ht="31.5" outlineLevel="6">
      <c r="A656" s="37" t="s">
        <v>194</v>
      </c>
      <c r="B656" s="7" t="s">
        <v>204</v>
      </c>
      <c r="C656" s="7" t="s">
        <v>135</v>
      </c>
      <c r="D656" s="7" t="s">
        <v>417</v>
      </c>
      <c r="E656" s="7" t="s">
        <v>205</v>
      </c>
      <c r="F656" s="7" t="s">
        <v>195</v>
      </c>
      <c r="G656" s="8"/>
      <c r="H656" s="9"/>
      <c r="I656" s="10">
        <v>1703.5</v>
      </c>
      <c r="J656" s="11"/>
      <c r="K656" s="6"/>
      <c r="L656" s="10">
        <v>1703.5</v>
      </c>
      <c r="M656" s="10">
        <v>1703.5</v>
      </c>
    </row>
    <row r="657" spans="1:13" ht="47.25" outlineLevel="6">
      <c r="A657" s="37" t="s">
        <v>196</v>
      </c>
      <c r="B657" s="7" t="s">
        <v>204</v>
      </c>
      <c r="C657" s="7" t="s">
        <v>135</v>
      </c>
      <c r="D657" s="7" t="s">
        <v>417</v>
      </c>
      <c r="E657" s="7" t="s">
        <v>205</v>
      </c>
      <c r="F657" s="7" t="s">
        <v>197</v>
      </c>
      <c r="G657" s="8"/>
      <c r="H657" s="9"/>
      <c r="I657" s="10">
        <v>10</v>
      </c>
      <c r="J657" s="11"/>
      <c r="K657" s="6"/>
      <c r="L657" s="10">
        <v>4</v>
      </c>
      <c r="M657" s="10">
        <v>4</v>
      </c>
    </row>
    <row r="658" spans="1:13" ht="31.5" outlineLevel="6">
      <c r="A658" s="37" t="s">
        <v>259</v>
      </c>
      <c r="B658" s="7" t="s">
        <v>204</v>
      </c>
      <c r="C658" s="7" t="s">
        <v>135</v>
      </c>
      <c r="D658" s="7" t="s">
        <v>417</v>
      </c>
      <c r="E658" s="7" t="s">
        <v>205</v>
      </c>
      <c r="F658" s="7" t="s">
        <v>315</v>
      </c>
      <c r="G658" s="8"/>
      <c r="H658" s="9"/>
      <c r="I658" s="10">
        <f aca="true" t="shared" si="117" ref="I658:M659">I659</f>
        <v>72.5</v>
      </c>
      <c r="J658" s="10">
        <f t="shared" si="117"/>
        <v>0</v>
      </c>
      <c r="K658" s="10">
        <f t="shared" si="117"/>
        <v>0</v>
      </c>
      <c r="L658" s="10">
        <f t="shared" si="117"/>
        <v>52.5</v>
      </c>
      <c r="M658" s="10">
        <f t="shared" si="117"/>
        <v>52.5</v>
      </c>
    </row>
    <row r="659" spans="1:13" ht="31.5" outlineLevel="6">
      <c r="A659" s="37" t="s">
        <v>260</v>
      </c>
      <c r="B659" s="7" t="s">
        <v>204</v>
      </c>
      <c r="C659" s="7" t="s">
        <v>135</v>
      </c>
      <c r="D659" s="7" t="s">
        <v>417</v>
      </c>
      <c r="E659" s="7" t="s">
        <v>205</v>
      </c>
      <c r="F659" s="7" t="s">
        <v>201</v>
      </c>
      <c r="G659" s="8"/>
      <c r="H659" s="9"/>
      <c r="I659" s="10">
        <f t="shared" si="117"/>
        <v>72.5</v>
      </c>
      <c r="J659" s="10">
        <f t="shared" si="117"/>
        <v>0</v>
      </c>
      <c r="K659" s="10">
        <f t="shared" si="117"/>
        <v>0</v>
      </c>
      <c r="L659" s="10">
        <f t="shared" si="117"/>
        <v>52.5</v>
      </c>
      <c r="M659" s="10">
        <f t="shared" si="117"/>
        <v>52.5</v>
      </c>
    </row>
    <row r="660" spans="1:13" ht="31.5" outlineLevel="6">
      <c r="A660" s="37" t="s">
        <v>261</v>
      </c>
      <c r="B660" s="7" t="s">
        <v>204</v>
      </c>
      <c r="C660" s="7" t="s">
        <v>135</v>
      </c>
      <c r="D660" s="7" t="s">
        <v>417</v>
      </c>
      <c r="E660" s="7" t="s">
        <v>205</v>
      </c>
      <c r="F660" s="7" t="s">
        <v>202</v>
      </c>
      <c r="G660" s="8"/>
      <c r="H660" s="9"/>
      <c r="I660" s="10">
        <v>72.5</v>
      </c>
      <c r="J660" s="11"/>
      <c r="K660" s="6"/>
      <c r="L660" s="10">
        <v>52.5</v>
      </c>
      <c r="M660" s="10">
        <v>52.5</v>
      </c>
    </row>
    <row r="661" spans="1:13" ht="15.75" hidden="1" outlineLevel="6">
      <c r="A661" s="37" t="s">
        <v>241</v>
      </c>
      <c r="B661" s="7" t="s">
        <v>204</v>
      </c>
      <c r="C661" s="7" t="s">
        <v>135</v>
      </c>
      <c r="D661" s="7" t="s">
        <v>417</v>
      </c>
      <c r="E661" s="7" t="s">
        <v>205</v>
      </c>
      <c r="F661" s="7" t="s">
        <v>242</v>
      </c>
      <c r="G661" s="8"/>
      <c r="H661" s="9"/>
      <c r="I661" s="10"/>
      <c r="J661" s="11"/>
      <c r="K661" s="6"/>
      <c r="L661" s="10"/>
      <c r="M661" s="10"/>
    </row>
    <row r="662" spans="1:13" ht="31.5" hidden="1" outlineLevel="6">
      <c r="A662" s="37" t="s">
        <v>316</v>
      </c>
      <c r="B662" s="7" t="s">
        <v>204</v>
      </c>
      <c r="C662" s="7" t="s">
        <v>135</v>
      </c>
      <c r="D662" s="7" t="s">
        <v>417</v>
      </c>
      <c r="E662" s="7" t="s">
        <v>205</v>
      </c>
      <c r="F662" s="7" t="s">
        <v>198</v>
      </c>
      <c r="G662" s="8"/>
      <c r="H662" s="9"/>
      <c r="I662" s="10"/>
      <c r="J662" s="11"/>
      <c r="K662" s="6"/>
      <c r="L662" s="10"/>
      <c r="M662" s="10"/>
    </row>
    <row r="663" spans="1:13" ht="47.25" hidden="1" outlineLevel="6">
      <c r="A663" s="37" t="s">
        <v>191</v>
      </c>
      <c r="B663" s="7" t="s">
        <v>204</v>
      </c>
      <c r="C663" s="7" t="s">
        <v>135</v>
      </c>
      <c r="D663" s="7" t="s">
        <v>417</v>
      </c>
      <c r="E663" s="7" t="s">
        <v>205</v>
      </c>
      <c r="F663" s="7" t="s">
        <v>193</v>
      </c>
      <c r="G663" s="8"/>
      <c r="H663" s="9"/>
      <c r="I663" s="10"/>
      <c r="J663" s="11"/>
      <c r="K663" s="6"/>
      <c r="L663" s="10"/>
      <c r="M663" s="10"/>
    </row>
    <row r="664" spans="1:13" ht="31.5" hidden="1" outlineLevel="6">
      <c r="A664" s="37" t="s">
        <v>199</v>
      </c>
      <c r="B664" s="7" t="s">
        <v>204</v>
      </c>
      <c r="C664" s="7" t="s">
        <v>135</v>
      </c>
      <c r="D664" s="7" t="s">
        <v>417</v>
      </c>
      <c r="E664" s="7" t="s">
        <v>205</v>
      </c>
      <c r="F664" s="7" t="s">
        <v>200</v>
      </c>
      <c r="G664" s="8"/>
      <c r="H664" s="9"/>
      <c r="I664" s="10"/>
      <c r="J664" s="11"/>
      <c r="K664" s="6"/>
      <c r="L664" s="10"/>
      <c r="M664" s="10"/>
    </row>
    <row r="665" spans="1:13" ht="47.25" outlineLevel="3" collapsed="1">
      <c r="A665" s="37" t="s">
        <v>108</v>
      </c>
      <c r="B665" s="7" t="s">
        <v>204</v>
      </c>
      <c r="C665" s="7" t="s">
        <v>135</v>
      </c>
      <c r="D665" s="7" t="s">
        <v>417</v>
      </c>
      <c r="E665" s="7" t="s">
        <v>281</v>
      </c>
      <c r="F665" s="7"/>
      <c r="G665" s="8"/>
      <c r="H665" s="9">
        <f>H666</f>
        <v>89.2</v>
      </c>
      <c r="I665" s="10">
        <f>I666</f>
        <v>1404</v>
      </c>
      <c r="J665" s="11"/>
      <c r="K665" s="6">
        <v>1082399</v>
      </c>
      <c r="L665" s="10">
        <f aca="true" t="shared" si="118" ref="L665:M668">L666</f>
        <v>1465.6</v>
      </c>
      <c r="M665" s="10">
        <f t="shared" si="118"/>
        <v>1471</v>
      </c>
    </row>
    <row r="666" spans="1:13" ht="31.5" outlineLevel="4">
      <c r="A666" s="37" t="s">
        <v>359</v>
      </c>
      <c r="B666" s="7" t="s">
        <v>204</v>
      </c>
      <c r="C666" s="7" t="s">
        <v>135</v>
      </c>
      <c r="D666" s="7" t="s">
        <v>417</v>
      </c>
      <c r="E666" s="7" t="s">
        <v>282</v>
      </c>
      <c r="F666" s="7"/>
      <c r="G666" s="8"/>
      <c r="H666" s="9">
        <f>H667</f>
        <v>89.2</v>
      </c>
      <c r="I666" s="10">
        <f>I667</f>
        <v>1404</v>
      </c>
      <c r="J666" s="10">
        <f aca="true" t="shared" si="119" ref="J666:K668">J667</f>
        <v>0</v>
      </c>
      <c r="K666" s="10">
        <f t="shared" si="119"/>
        <v>0</v>
      </c>
      <c r="L666" s="10">
        <f t="shared" si="118"/>
        <v>1465.6</v>
      </c>
      <c r="M666" s="10">
        <f t="shared" si="118"/>
        <v>1471</v>
      </c>
    </row>
    <row r="667" spans="1:13" ht="63" outlineLevel="6">
      <c r="A667" s="37" t="s">
        <v>451</v>
      </c>
      <c r="B667" s="7" t="s">
        <v>204</v>
      </c>
      <c r="C667" s="7" t="s">
        <v>135</v>
      </c>
      <c r="D667" s="7" t="s">
        <v>417</v>
      </c>
      <c r="E667" s="7" t="s">
        <v>282</v>
      </c>
      <c r="F667" s="7" t="s">
        <v>353</v>
      </c>
      <c r="G667" s="8"/>
      <c r="H667" s="9">
        <v>89.2</v>
      </c>
      <c r="I667" s="10">
        <f>I668</f>
        <v>1404</v>
      </c>
      <c r="J667" s="10">
        <f t="shared" si="119"/>
        <v>0</v>
      </c>
      <c r="K667" s="10">
        <f t="shared" si="119"/>
        <v>0</v>
      </c>
      <c r="L667" s="10">
        <f t="shared" si="118"/>
        <v>1465.6</v>
      </c>
      <c r="M667" s="10">
        <f t="shared" si="118"/>
        <v>1471</v>
      </c>
    </row>
    <row r="668" spans="1:13" ht="31.5" outlineLevel="6">
      <c r="A668" s="37" t="s">
        <v>346</v>
      </c>
      <c r="B668" s="7" t="s">
        <v>204</v>
      </c>
      <c r="C668" s="7" t="s">
        <v>135</v>
      </c>
      <c r="D668" s="7" t="s">
        <v>417</v>
      </c>
      <c r="E668" s="7" t="s">
        <v>282</v>
      </c>
      <c r="F668" s="7" t="s">
        <v>347</v>
      </c>
      <c r="G668" s="8"/>
      <c r="H668" s="9"/>
      <c r="I668" s="10">
        <f>I669</f>
        <v>1404</v>
      </c>
      <c r="J668" s="10">
        <f t="shared" si="119"/>
        <v>0</v>
      </c>
      <c r="K668" s="10">
        <f t="shared" si="119"/>
        <v>0</v>
      </c>
      <c r="L668" s="10">
        <f t="shared" si="118"/>
        <v>1465.6</v>
      </c>
      <c r="M668" s="10">
        <f t="shared" si="118"/>
        <v>1471</v>
      </c>
    </row>
    <row r="669" spans="1:13" ht="94.5" outlineLevel="6">
      <c r="A669" s="37" t="s">
        <v>452</v>
      </c>
      <c r="B669" s="7" t="s">
        <v>204</v>
      </c>
      <c r="C669" s="7" t="s">
        <v>135</v>
      </c>
      <c r="D669" s="7" t="s">
        <v>417</v>
      </c>
      <c r="E669" s="7" t="s">
        <v>282</v>
      </c>
      <c r="F669" s="7" t="s">
        <v>302</v>
      </c>
      <c r="G669" s="8"/>
      <c r="H669" s="9"/>
      <c r="I669" s="10">
        <v>1404</v>
      </c>
      <c r="J669" s="11"/>
      <c r="K669" s="6"/>
      <c r="L669" s="10">
        <v>1465.6</v>
      </c>
      <c r="M669" s="10">
        <v>1471</v>
      </c>
    </row>
    <row r="670" spans="1:13" ht="31.5" hidden="1" outlineLevel="6">
      <c r="A670" s="37" t="s">
        <v>351</v>
      </c>
      <c r="B670" s="7"/>
      <c r="C670" s="7"/>
      <c r="D670" s="7"/>
      <c r="E670" s="7"/>
      <c r="F670" s="7" t="s">
        <v>352</v>
      </c>
      <c r="G670" s="8"/>
      <c r="H670" s="9"/>
      <c r="I670" s="10"/>
      <c r="J670" s="11"/>
      <c r="K670" s="6"/>
      <c r="L670" s="10"/>
      <c r="M670" s="10"/>
    </row>
    <row r="671" spans="1:13" ht="126" outlineLevel="3" collapsed="1">
      <c r="A671" s="37" t="s">
        <v>358</v>
      </c>
      <c r="B671" s="7" t="s">
        <v>204</v>
      </c>
      <c r="C671" s="7" t="s">
        <v>135</v>
      </c>
      <c r="D671" s="7" t="s">
        <v>417</v>
      </c>
      <c r="E671" s="7" t="s">
        <v>154</v>
      </c>
      <c r="F671" s="7"/>
      <c r="G671" s="8"/>
      <c r="H671" s="9">
        <f>H672</f>
        <v>3810.114</v>
      </c>
      <c r="I671" s="10">
        <f>I672</f>
        <v>17492.3</v>
      </c>
      <c r="J671" s="11"/>
      <c r="K671" s="6">
        <v>6607978</v>
      </c>
      <c r="L671" s="10">
        <f aca="true" t="shared" si="120" ref="L671:M673">L672</f>
        <v>17397.8</v>
      </c>
      <c r="M671" s="10">
        <f t="shared" si="120"/>
        <v>17392.4</v>
      </c>
    </row>
    <row r="672" spans="1:13" ht="31.5" outlineLevel="4">
      <c r="A672" s="37" t="s">
        <v>359</v>
      </c>
      <c r="B672" s="7" t="s">
        <v>204</v>
      </c>
      <c r="C672" s="7" t="s">
        <v>135</v>
      </c>
      <c r="D672" s="7" t="s">
        <v>417</v>
      </c>
      <c r="E672" s="7" t="s">
        <v>155</v>
      </c>
      <c r="F672" s="7"/>
      <c r="G672" s="8"/>
      <c r="H672" s="9">
        <f>H673</f>
        <v>3810.114</v>
      </c>
      <c r="I672" s="10">
        <f>I673</f>
        <v>17492.3</v>
      </c>
      <c r="J672" s="11"/>
      <c r="K672" s="6">
        <v>6607978</v>
      </c>
      <c r="L672" s="10">
        <f t="shared" si="120"/>
        <v>17397.8</v>
      </c>
      <c r="M672" s="10">
        <f t="shared" si="120"/>
        <v>17392.4</v>
      </c>
    </row>
    <row r="673" spans="1:13" ht="63" outlineLevel="6">
      <c r="A673" s="37" t="s">
        <v>451</v>
      </c>
      <c r="B673" s="7" t="s">
        <v>204</v>
      </c>
      <c r="C673" s="7" t="s">
        <v>135</v>
      </c>
      <c r="D673" s="7" t="s">
        <v>417</v>
      </c>
      <c r="E673" s="7" t="s">
        <v>155</v>
      </c>
      <c r="F673" s="7" t="s">
        <v>353</v>
      </c>
      <c r="G673" s="8"/>
      <c r="H673" s="9">
        <v>3810.114</v>
      </c>
      <c r="I673" s="10">
        <f aca="true" t="shared" si="121" ref="I673:K674">I674</f>
        <v>17492.3</v>
      </c>
      <c r="J673" s="10">
        <f t="shared" si="121"/>
        <v>0</v>
      </c>
      <c r="K673" s="10">
        <f t="shared" si="121"/>
        <v>0</v>
      </c>
      <c r="L673" s="10">
        <f t="shared" si="120"/>
        <v>17397.8</v>
      </c>
      <c r="M673" s="10">
        <f t="shared" si="120"/>
        <v>17392.4</v>
      </c>
    </row>
    <row r="674" spans="1:13" ht="31.5" outlineLevel="6">
      <c r="A674" s="37" t="s">
        <v>346</v>
      </c>
      <c r="B674" s="7" t="s">
        <v>204</v>
      </c>
      <c r="C674" s="7" t="s">
        <v>135</v>
      </c>
      <c r="D674" s="7" t="s">
        <v>417</v>
      </c>
      <c r="E674" s="7" t="s">
        <v>155</v>
      </c>
      <c r="F674" s="7" t="s">
        <v>347</v>
      </c>
      <c r="G674" s="8"/>
      <c r="H674" s="9"/>
      <c r="I674" s="10">
        <f t="shared" si="121"/>
        <v>17492.3</v>
      </c>
      <c r="J674" s="10">
        <f t="shared" si="121"/>
        <v>0</v>
      </c>
      <c r="K674" s="10">
        <f t="shared" si="121"/>
        <v>0</v>
      </c>
      <c r="L674" s="10">
        <f>L675</f>
        <v>17397.8</v>
      </c>
      <c r="M674" s="10">
        <f>M675</f>
        <v>17392.4</v>
      </c>
    </row>
    <row r="675" spans="1:13" ht="94.5" outlineLevel="6">
      <c r="A675" s="37" t="s">
        <v>452</v>
      </c>
      <c r="B675" s="7" t="s">
        <v>204</v>
      </c>
      <c r="C675" s="7" t="s">
        <v>135</v>
      </c>
      <c r="D675" s="7" t="s">
        <v>417</v>
      </c>
      <c r="E675" s="7" t="s">
        <v>155</v>
      </c>
      <c r="F675" s="7" t="s">
        <v>302</v>
      </c>
      <c r="G675" s="8"/>
      <c r="H675" s="9"/>
      <c r="I675" s="10">
        <v>17492.3</v>
      </c>
      <c r="J675" s="11"/>
      <c r="K675" s="6"/>
      <c r="L675" s="10">
        <v>17397.8</v>
      </c>
      <c r="M675" s="10">
        <v>17392.4</v>
      </c>
    </row>
    <row r="676" spans="1:13" ht="31.5" hidden="1" outlineLevel="6">
      <c r="A676" s="37" t="s">
        <v>351</v>
      </c>
      <c r="B676" s="7"/>
      <c r="C676" s="7"/>
      <c r="D676" s="7"/>
      <c r="E676" s="7"/>
      <c r="F676" s="7" t="s">
        <v>352</v>
      </c>
      <c r="G676" s="8"/>
      <c r="H676" s="9"/>
      <c r="I676" s="10"/>
      <c r="J676" s="11"/>
      <c r="K676" s="6"/>
      <c r="L676" s="10"/>
      <c r="M676" s="10"/>
    </row>
    <row r="677" spans="1:13" ht="31.5" outlineLevel="3" collapsed="1">
      <c r="A677" s="37" t="s">
        <v>411</v>
      </c>
      <c r="B677" s="7" t="s">
        <v>204</v>
      </c>
      <c r="C677" s="7" t="s">
        <v>135</v>
      </c>
      <c r="D677" s="7" t="s">
        <v>417</v>
      </c>
      <c r="E677" s="7" t="s">
        <v>412</v>
      </c>
      <c r="F677" s="7"/>
      <c r="G677" s="8">
        <f>G678+G685</f>
        <v>301.85</v>
      </c>
      <c r="H677" s="9">
        <f>H678+H685</f>
        <v>-3533.3289999999997</v>
      </c>
      <c r="I677" s="10">
        <f>I678+I685</f>
        <v>6274.6</v>
      </c>
      <c r="J677" s="10" t="e">
        <f>J678+J685</f>
        <v>#REF!</v>
      </c>
      <c r="K677" s="10" t="e">
        <f>K678+K685</f>
        <v>#REF!</v>
      </c>
      <c r="L677" s="10"/>
      <c r="M677" s="10"/>
    </row>
    <row r="678" spans="1:13" ht="63" outlineLevel="5">
      <c r="A678" s="37" t="s">
        <v>58</v>
      </c>
      <c r="B678" s="7" t="s">
        <v>204</v>
      </c>
      <c r="C678" s="7" t="s">
        <v>135</v>
      </c>
      <c r="D678" s="7" t="s">
        <v>417</v>
      </c>
      <c r="E678" s="7" t="s">
        <v>286</v>
      </c>
      <c r="F678" s="7"/>
      <c r="G678" s="8" t="str">
        <f>G684</f>
        <v>301,85</v>
      </c>
      <c r="H678" s="9">
        <f>H684</f>
        <v>-3547.729</v>
      </c>
      <c r="I678" s="10">
        <f>I679+I682</f>
        <v>4800</v>
      </c>
      <c r="J678" s="10">
        <f>J679+J682</f>
        <v>0</v>
      </c>
      <c r="K678" s="10">
        <f>K679+K682</f>
        <v>0</v>
      </c>
      <c r="L678" s="10"/>
      <c r="M678" s="10"/>
    </row>
    <row r="679" spans="1:13" ht="31.5" outlineLevel="5">
      <c r="A679" s="37" t="s">
        <v>259</v>
      </c>
      <c r="B679" s="7" t="s">
        <v>204</v>
      </c>
      <c r="C679" s="7" t="s">
        <v>135</v>
      </c>
      <c r="D679" s="7" t="s">
        <v>417</v>
      </c>
      <c r="E679" s="7" t="s">
        <v>286</v>
      </c>
      <c r="F679" s="7" t="s">
        <v>315</v>
      </c>
      <c r="G679" s="8"/>
      <c r="H679" s="9"/>
      <c r="I679" s="10">
        <f>I680</f>
        <v>800</v>
      </c>
      <c r="J679" s="10"/>
      <c r="K679" s="10"/>
      <c r="L679" s="10"/>
      <c r="M679" s="10"/>
    </row>
    <row r="680" spans="1:13" ht="47.25" outlineLevel="5">
      <c r="A680" s="37" t="s">
        <v>192</v>
      </c>
      <c r="B680" s="7" t="s">
        <v>204</v>
      </c>
      <c r="C680" s="7" t="s">
        <v>135</v>
      </c>
      <c r="D680" s="7" t="s">
        <v>417</v>
      </c>
      <c r="E680" s="7" t="s">
        <v>286</v>
      </c>
      <c r="F680" s="7" t="s">
        <v>201</v>
      </c>
      <c r="G680" s="8"/>
      <c r="H680" s="9"/>
      <c r="I680" s="10">
        <f>I681</f>
        <v>800</v>
      </c>
      <c r="J680" s="10"/>
      <c r="K680" s="10"/>
      <c r="L680" s="10"/>
      <c r="M680" s="10"/>
    </row>
    <row r="681" spans="1:13" ht="47.25" outlineLevel="5">
      <c r="A681" s="37" t="s">
        <v>377</v>
      </c>
      <c r="B681" s="7" t="s">
        <v>204</v>
      </c>
      <c r="C681" s="7" t="s">
        <v>135</v>
      </c>
      <c r="D681" s="7" t="s">
        <v>417</v>
      </c>
      <c r="E681" s="7" t="s">
        <v>286</v>
      </c>
      <c r="F681" s="7" t="s">
        <v>202</v>
      </c>
      <c r="G681" s="8"/>
      <c r="H681" s="9"/>
      <c r="I681" s="10">
        <v>800</v>
      </c>
      <c r="J681" s="10"/>
      <c r="K681" s="10"/>
      <c r="L681" s="10"/>
      <c r="M681" s="10"/>
    </row>
    <row r="682" spans="1:13" ht="78.75" outlineLevel="5">
      <c r="A682" s="37" t="s">
        <v>335</v>
      </c>
      <c r="B682" s="7" t="s">
        <v>204</v>
      </c>
      <c r="C682" s="7" t="s">
        <v>135</v>
      </c>
      <c r="D682" s="7" t="s">
        <v>417</v>
      </c>
      <c r="E682" s="7" t="s">
        <v>286</v>
      </c>
      <c r="F682" s="7" t="s">
        <v>353</v>
      </c>
      <c r="G682" s="8"/>
      <c r="H682" s="9"/>
      <c r="I682" s="10">
        <f>I683</f>
        <v>4000</v>
      </c>
      <c r="J682" s="10">
        <f>J684</f>
        <v>0</v>
      </c>
      <c r="K682" s="10">
        <f>K684</f>
        <v>0</v>
      </c>
      <c r="L682" s="10"/>
      <c r="M682" s="10"/>
    </row>
    <row r="683" spans="1:13" ht="31.5" outlineLevel="5">
      <c r="A683" s="37" t="s">
        <v>346</v>
      </c>
      <c r="B683" s="7" t="s">
        <v>204</v>
      </c>
      <c r="C683" s="7" t="s">
        <v>135</v>
      </c>
      <c r="D683" s="7" t="s">
        <v>417</v>
      </c>
      <c r="E683" s="7" t="s">
        <v>286</v>
      </c>
      <c r="F683" s="7" t="s">
        <v>347</v>
      </c>
      <c r="G683" s="8"/>
      <c r="H683" s="9"/>
      <c r="I683" s="10">
        <f>I684</f>
        <v>4000</v>
      </c>
      <c r="J683" s="12"/>
      <c r="K683" s="20"/>
      <c r="L683" s="10"/>
      <c r="M683" s="10"/>
    </row>
    <row r="684" spans="1:13" ht="31.5" outlineLevel="6">
      <c r="A684" s="37" t="s">
        <v>351</v>
      </c>
      <c r="B684" s="7" t="s">
        <v>204</v>
      </c>
      <c r="C684" s="7" t="s">
        <v>135</v>
      </c>
      <c r="D684" s="7" t="s">
        <v>417</v>
      </c>
      <c r="E684" s="7" t="s">
        <v>286</v>
      </c>
      <c r="F684" s="7" t="s">
        <v>352</v>
      </c>
      <c r="G684" s="8" t="s">
        <v>333</v>
      </c>
      <c r="H684" s="9">
        <v>-3547.729</v>
      </c>
      <c r="I684" s="10">
        <v>4000</v>
      </c>
      <c r="J684" s="11"/>
      <c r="K684" s="6"/>
      <c r="L684" s="10"/>
      <c r="M684" s="10"/>
    </row>
    <row r="685" spans="1:13" ht="126" outlineLevel="5">
      <c r="A685" s="37" t="s">
        <v>303</v>
      </c>
      <c r="B685" s="7" t="s">
        <v>204</v>
      </c>
      <c r="C685" s="7" t="s">
        <v>135</v>
      </c>
      <c r="D685" s="7" t="s">
        <v>417</v>
      </c>
      <c r="E685" s="7" t="s">
        <v>414</v>
      </c>
      <c r="F685" s="7"/>
      <c r="G685" s="8"/>
      <c r="H685" s="9">
        <f>H688</f>
        <v>14.4</v>
      </c>
      <c r="I685" s="10">
        <f>I686</f>
        <v>1474.6</v>
      </c>
      <c r="J685" s="10" t="e">
        <f>J686+#REF!</f>
        <v>#REF!</v>
      </c>
      <c r="K685" s="10" t="e">
        <f>K686+#REF!</f>
        <v>#REF!</v>
      </c>
      <c r="L685" s="10"/>
      <c r="M685" s="10"/>
    </row>
    <row r="686" spans="1:13" ht="78.75" outlineLevel="5">
      <c r="A686" s="37" t="s">
        <v>335</v>
      </c>
      <c r="B686" s="7" t="s">
        <v>204</v>
      </c>
      <c r="C686" s="7" t="s">
        <v>135</v>
      </c>
      <c r="D686" s="7" t="s">
        <v>417</v>
      </c>
      <c r="E686" s="7" t="s">
        <v>414</v>
      </c>
      <c r="F686" s="7" t="s">
        <v>353</v>
      </c>
      <c r="G686" s="8"/>
      <c r="H686" s="9"/>
      <c r="I686" s="10">
        <f>I687</f>
        <v>1474.6</v>
      </c>
      <c r="J686" s="11"/>
      <c r="K686" s="6"/>
      <c r="L686" s="10"/>
      <c r="M686" s="10"/>
    </row>
    <row r="687" spans="1:13" ht="31.5" outlineLevel="5">
      <c r="A687" s="37" t="s">
        <v>346</v>
      </c>
      <c r="B687" s="7" t="s">
        <v>204</v>
      </c>
      <c r="C687" s="7" t="s">
        <v>135</v>
      </c>
      <c r="D687" s="7" t="s">
        <v>417</v>
      </c>
      <c r="E687" s="7" t="s">
        <v>414</v>
      </c>
      <c r="F687" s="7" t="s">
        <v>347</v>
      </c>
      <c r="G687" s="8"/>
      <c r="H687" s="9"/>
      <c r="I687" s="10">
        <f>I688</f>
        <v>1474.6</v>
      </c>
      <c r="J687" s="11"/>
      <c r="K687" s="6"/>
      <c r="L687" s="10"/>
      <c r="M687" s="10"/>
    </row>
    <row r="688" spans="1:13" ht="31.5" outlineLevel="6">
      <c r="A688" s="37" t="s">
        <v>351</v>
      </c>
      <c r="B688" s="7" t="s">
        <v>204</v>
      </c>
      <c r="C688" s="7" t="s">
        <v>135</v>
      </c>
      <c r="D688" s="7" t="s">
        <v>417</v>
      </c>
      <c r="E688" s="7" t="s">
        <v>414</v>
      </c>
      <c r="F688" s="7" t="s">
        <v>352</v>
      </c>
      <c r="G688" s="8"/>
      <c r="H688" s="9">
        <v>14.4</v>
      </c>
      <c r="I688" s="10">
        <v>1474.6</v>
      </c>
      <c r="J688" s="11"/>
      <c r="K688" s="6">
        <v>2740000</v>
      </c>
      <c r="L688" s="10"/>
      <c r="M688" s="10"/>
    </row>
    <row r="689" spans="1:13" ht="31.5" hidden="1" outlineLevel="3">
      <c r="A689" s="37" t="s">
        <v>287</v>
      </c>
      <c r="B689" s="7" t="s">
        <v>204</v>
      </c>
      <c r="C689" s="7" t="s">
        <v>135</v>
      </c>
      <c r="D689" s="7" t="s">
        <v>417</v>
      </c>
      <c r="E689" s="7" t="s">
        <v>288</v>
      </c>
      <c r="F689" s="7"/>
      <c r="G689" s="8"/>
      <c r="H689" s="9">
        <f>H690+H693</f>
        <v>0</v>
      </c>
      <c r="I689" s="10">
        <f>I690+I693</f>
        <v>0</v>
      </c>
      <c r="J689" s="11"/>
      <c r="K689" s="6">
        <v>4458549</v>
      </c>
      <c r="L689" s="10">
        <f>L690+L693</f>
        <v>0</v>
      </c>
      <c r="M689" s="10">
        <f>M690+M693</f>
        <v>0</v>
      </c>
    </row>
    <row r="690" spans="1:13" ht="47.25" hidden="1" outlineLevel="4">
      <c r="A690" s="37" t="s">
        <v>289</v>
      </c>
      <c r="B690" s="7" t="s">
        <v>204</v>
      </c>
      <c r="C690" s="7" t="s">
        <v>135</v>
      </c>
      <c r="D690" s="7" t="s">
        <v>417</v>
      </c>
      <c r="E690" s="7" t="s">
        <v>290</v>
      </c>
      <c r="F690" s="7"/>
      <c r="G690" s="8"/>
      <c r="H690" s="9"/>
      <c r="I690" s="10">
        <f aca="true" t="shared" si="122" ref="I690:M691">I691</f>
        <v>0</v>
      </c>
      <c r="J690" s="10">
        <f t="shared" si="122"/>
        <v>0</v>
      </c>
      <c r="K690" s="10">
        <f t="shared" si="122"/>
        <v>0</v>
      </c>
      <c r="L690" s="10">
        <f t="shared" si="122"/>
        <v>0</v>
      </c>
      <c r="M690" s="10">
        <f t="shared" si="122"/>
        <v>0</v>
      </c>
    </row>
    <row r="691" spans="1:13" ht="78.75" hidden="1" outlineLevel="4">
      <c r="A691" s="37" t="s">
        <v>335</v>
      </c>
      <c r="B691" s="7" t="s">
        <v>204</v>
      </c>
      <c r="C691" s="7" t="s">
        <v>135</v>
      </c>
      <c r="D691" s="7" t="s">
        <v>417</v>
      </c>
      <c r="E691" s="7" t="s">
        <v>290</v>
      </c>
      <c r="F691" s="7" t="s">
        <v>353</v>
      </c>
      <c r="G691" s="8"/>
      <c r="H691" s="9"/>
      <c r="I691" s="10">
        <f t="shared" si="122"/>
        <v>0</v>
      </c>
      <c r="J691" s="10">
        <f t="shared" si="122"/>
        <v>0</v>
      </c>
      <c r="K691" s="10">
        <f t="shared" si="122"/>
        <v>0</v>
      </c>
      <c r="L691" s="10">
        <f t="shared" si="122"/>
        <v>0</v>
      </c>
      <c r="M691" s="10">
        <f t="shared" si="122"/>
        <v>0</v>
      </c>
    </row>
    <row r="692" spans="1:13" ht="31.5" hidden="1" outlineLevel="6">
      <c r="A692" s="37" t="s">
        <v>351</v>
      </c>
      <c r="B692" s="7" t="s">
        <v>204</v>
      </c>
      <c r="C692" s="7" t="s">
        <v>135</v>
      </c>
      <c r="D692" s="7" t="s">
        <v>417</v>
      </c>
      <c r="E692" s="7" t="s">
        <v>290</v>
      </c>
      <c r="F692" s="7" t="s">
        <v>352</v>
      </c>
      <c r="G692" s="8"/>
      <c r="H692" s="9"/>
      <c r="I692" s="10"/>
      <c r="J692" s="11"/>
      <c r="K692" s="6"/>
      <c r="L692" s="10"/>
      <c r="M692" s="10"/>
    </row>
    <row r="693" spans="1:13" ht="47.25" hidden="1" outlineLevel="4">
      <c r="A693" s="37" t="s">
        <v>291</v>
      </c>
      <c r="B693" s="7" t="s">
        <v>204</v>
      </c>
      <c r="C693" s="7" t="s">
        <v>135</v>
      </c>
      <c r="D693" s="7" t="s">
        <v>417</v>
      </c>
      <c r="E693" s="7" t="s">
        <v>292</v>
      </c>
      <c r="F693" s="7"/>
      <c r="G693" s="8"/>
      <c r="H693" s="9">
        <f>H695</f>
        <v>0</v>
      </c>
      <c r="I693" s="10">
        <f aca="true" t="shared" si="123" ref="I693:M694">I694</f>
        <v>0</v>
      </c>
      <c r="J693" s="10">
        <f t="shared" si="123"/>
        <v>0</v>
      </c>
      <c r="K693" s="10">
        <f t="shared" si="123"/>
        <v>0</v>
      </c>
      <c r="L693" s="10">
        <f t="shared" si="123"/>
        <v>0</v>
      </c>
      <c r="M693" s="10">
        <f t="shared" si="123"/>
        <v>0</v>
      </c>
    </row>
    <row r="694" spans="1:13" ht="78.75" hidden="1" outlineLevel="4">
      <c r="A694" s="37" t="s">
        <v>335</v>
      </c>
      <c r="B694" s="7" t="s">
        <v>204</v>
      </c>
      <c r="C694" s="7" t="s">
        <v>135</v>
      </c>
      <c r="D694" s="7" t="s">
        <v>417</v>
      </c>
      <c r="E694" s="7" t="s">
        <v>292</v>
      </c>
      <c r="F694" s="7" t="s">
        <v>353</v>
      </c>
      <c r="G694" s="8"/>
      <c r="H694" s="9"/>
      <c r="I694" s="10">
        <f t="shared" si="123"/>
        <v>0</v>
      </c>
      <c r="J694" s="10">
        <f t="shared" si="123"/>
        <v>0</v>
      </c>
      <c r="K694" s="10">
        <f t="shared" si="123"/>
        <v>0</v>
      </c>
      <c r="L694" s="10">
        <f t="shared" si="123"/>
        <v>0</v>
      </c>
      <c r="M694" s="10">
        <f t="shared" si="123"/>
        <v>0</v>
      </c>
    </row>
    <row r="695" spans="1:13" ht="31.5" hidden="1" outlineLevel="6">
      <c r="A695" s="37" t="s">
        <v>351</v>
      </c>
      <c r="B695" s="7" t="s">
        <v>204</v>
      </c>
      <c r="C695" s="7" t="s">
        <v>135</v>
      </c>
      <c r="D695" s="7" t="s">
        <v>417</v>
      </c>
      <c r="E695" s="7" t="s">
        <v>292</v>
      </c>
      <c r="F695" s="7" t="s">
        <v>352</v>
      </c>
      <c r="G695" s="8"/>
      <c r="H695" s="9">
        <v>0</v>
      </c>
      <c r="I695" s="10"/>
      <c r="J695" s="11"/>
      <c r="K695" s="6"/>
      <c r="L695" s="10"/>
      <c r="M695" s="10"/>
    </row>
    <row r="696" spans="1:13" ht="15.75" outlineLevel="1" collapsed="1">
      <c r="A696" s="37" t="s">
        <v>24</v>
      </c>
      <c r="B696" s="1" t="s">
        <v>204</v>
      </c>
      <c r="C696" s="1" t="s">
        <v>421</v>
      </c>
      <c r="D696" s="1"/>
      <c r="E696" s="1"/>
      <c r="F696" s="1"/>
      <c r="G696" s="2"/>
      <c r="H696" s="3"/>
      <c r="I696" s="4">
        <f aca="true" t="shared" si="124" ref="I696:K701">I697</f>
        <v>5392.5</v>
      </c>
      <c r="J696" s="5"/>
      <c r="K696" s="6">
        <v>3616200</v>
      </c>
      <c r="L696" s="4">
        <f aca="true" t="shared" si="125" ref="L696:M700">L697</f>
        <v>5392.5</v>
      </c>
      <c r="M696" s="4">
        <f t="shared" si="125"/>
        <v>5392.5</v>
      </c>
    </row>
    <row r="697" spans="1:13" ht="15.75" outlineLevel="2">
      <c r="A697" s="37" t="s">
        <v>32</v>
      </c>
      <c r="B697" s="1" t="s">
        <v>204</v>
      </c>
      <c r="C697" s="1" t="s">
        <v>421</v>
      </c>
      <c r="D697" s="1" t="s">
        <v>396</v>
      </c>
      <c r="E697" s="1"/>
      <c r="F697" s="1"/>
      <c r="G697" s="2"/>
      <c r="H697" s="3"/>
      <c r="I697" s="4">
        <f t="shared" si="124"/>
        <v>5392.5</v>
      </c>
      <c r="J697" s="5"/>
      <c r="K697" s="6">
        <v>3616200</v>
      </c>
      <c r="L697" s="4">
        <f t="shared" si="125"/>
        <v>5392.5</v>
      </c>
      <c r="M697" s="4">
        <f t="shared" si="125"/>
        <v>5392.5</v>
      </c>
    </row>
    <row r="698" spans="1:13" ht="31.5" outlineLevel="3">
      <c r="A698" s="37" t="s">
        <v>35</v>
      </c>
      <c r="B698" s="7" t="s">
        <v>204</v>
      </c>
      <c r="C698" s="7" t="s">
        <v>421</v>
      </c>
      <c r="D698" s="7" t="s">
        <v>396</v>
      </c>
      <c r="E698" s="7" t="s">
        <v>177</v>
      </c>
      <c r="F698" s="7"/>
      <c r="G698" s="8"/>
      <c r="H698" s="9"/>
      <c r="I698" s="10">
        <f t="shared" si="124"/>
        <v>5392.5</v>
      </c>
      <c r="J698" s="11"/>
      <c r="K698" s="6">
        <v>3616200</v>
      </c>
      <c r="L698" s="10">
        <f t="shared" si="125"/>
        <v>5392.5</v>
      </c>
      <c r="M698" s="10">
        <f t="shared" si="125"/>
        <v>5392.5</v>
      </c>
    </row>
    <row r="699" spans="1:13" ht="63" outlineLevel="3">
      <c r="A699" s="37" t="s">
        <v>109</v>
      </c>
      <c r="B699" s="7" t="s">
        <v>204</v>
      </c>
      <c r="C699" s="7" t="s">
        <v>421</v>
      </c>
      <c r="D699" s="7" t="s">
        <v>396</v>
      </c>
      <c r="E699" s="7" t="s">
        <v>283</v>
      </c>
      <c r="F699" s="7"/>
      <c r="G699" s="8"/>
      <c r="H699" s="9"/>
      <c r="I699" s="10">
        <f t="shared" si="124"/>
        <v>5392.5</v>
      </c>
      <c r="J699" s="10">
        <f t="shared" si="124"/>
        <v>0</v>
      </c>
      <c r="K699" s="10">
        <f t="shared" si="124"/>
        <v>24000</v>
      </c>
      <c r="L699" s="10">
        <f t="shared" si="125"/>
        <v>5392.5</v>
      </c>
      <c r="M699" s="10">
        <f t="shared" si="125"/>
        <v>5392.5</v>
      </c>
    </row>
    <row r="700" spans="1:13" ht="31.5" outlineLevel="3">
      <c r="A700" s="37" t="s">
        <v>389</v>
      </c>
      <c r="B700" s="7" t="s">
        <v>204</v>
      </c>
      <c r="C700" s="7" t="s">
        <v>421</v>
      </c>
      <c r="D700" s="7" t="s">
        <v>396</v>
      </c>
      <c r="E700" s="7" t="s">
        <v>283</v>
      </c>
      <c r="F700" s="7" t="s">
        <v>375</v>
      </c>
      <c r="G700" s="8"/>
      <c r="H700" s="9"/>
      <c r="I700" s="10">
        <f t="shared" si="124"/>
        <v>5392.5</v>
      </c>
      <c r="J700" s="10">
        <f t="shared" si="124"/>
        <v>0</v>
      </c>
      <c r="K700" s="10">
        <f t="shared" si="124"/>
        <v>24000</v>
      </c>
      <c r="L700" s="10">
        <f t="shared" si="125"/>
        <v>5392.5</v>
      </c>
      <c r="M700" s="10">
        <f t="shared" si="125"/>
        <v>5392.5</v>
      </c>
    </row>
    <row r="701" spans="1:13" ht="63" outlineLevel="3">
      <c r="A701" s="37" t="s">
        <v>348</v>
      </c>
      <c r="B701" s="7" t="s">
        <v>204</v>
      </c>
      <c r="C701" s="7" t="s">
        <v>421</v>
      </c>
      <c r="D701" s="7" t="s">
        <v>396</v>
      </c>
      <c r="E701" s="7" t="s">
        <v>283</v>
      </c>
      <c r="F701" s="7" t="s">
        <v>345</v>
      </c>
      <c r="G701" s="8"/>
      <c r="H701" s="9"/>
      <c r="I701" s="10">
        <f t="shared" si="124"/>
        <v>5392.5</v>
      </c>
      <c r="J701" s="10">
        <f t="shared" si="124"/>
        <v>0</v>
      </c>
      <c r="K701" s="10">
        <f t="shared" si="124"/>
        <v>24000</v>
      </c>
      <c r="L701" s="10">
        <f>L702</f>
        <v>5392.5</v>
      </c>
      <c r="M701" s="10">
        <f>M702</f>
        <v>5392.5</v>
      </c>
    </row>
    <row r="702" spans="1:13" ht="63" outlineLevel="3">
      <c r="A702" s="37" t="s">
        <v>376</v>
      </c>
      <c r="B702" s="7" t="s">
        <v>204</v>
      </c>
      <c r="C702" s="7" t="s">
        <v>421</v>
      </c>
      <c r="D702" s="7" t="s">
        <v>396</v>
      </c>
      <c r="E702" s="7" t="s">
        <v>283</v>
      </c>
      <c r="F702" s="7" t="s">
        <v>365</v>
      </c>
      <c r="G702" s="8"/>
      <c r="H702" s="9"/>
      <c r="I702" s="10">
        <f>I706+I710</f>
        <v>5392.5</v>
      </c>
      <c r="J702" s="10">
        <f>J706+J710</f>
        <v>0</v>
      </c>
      <c r="K702" s="10">
        <f>K706+K710</f>
        <v>24000</v>
      </c>
      <c r="L702" s="10">
        <f>L706+L710</f>
        <v>5392.5</v>
      </c>
      <c r="M702" s="10">
        <f>M706+M710</f>
        <v>5392.5</v>
      </c>
    </row>
    <row r="703" spans="1:13" ht="110.25" outlineLevel="4">
      <c r="A703" s="37" t="s">
        <v>110</v>
      </c>
      <c r="B703" s="7" t="s">
        <v>204</v>
      </c>
      <c r="C703" s="7" t="s">
        <v>421</v>
      </c>
      <c r="D703" s="7" t="s">
        <v>396</v>
      </c>
      <c r="E703" s="7" t="s">
        <v>283</v>
      </c>
      <c r="F703" s="7"/>
      <c r="G703" s="8"/>
      <c r="H703" s="9"/>
      <c r="I703" s="10">
        <f aca="true" t="shared" si="126" ref="I703:M704">I704</f>
        <v>5352.5</v>
      </c>
      <c r="J703" s="10">
        <f t="shared" si="126"/>
        <v>0</v>
      </c>
      <c r="K703" s="10">
        <f t="shared" si="126"/>
        <v>0</v>
      </c>
      <c r="L703" s="10">
        <f t="shared" si="126"/>
        <v>5352.5</v>
      </c>
      <c r="M703" s="10">
        <f t="shared" si="126"/>
        <v>5352.5</v>
      </c>
    </row>
    <row r="704" spans="1:13" ht="31.5" outlineLevel="4">
      <c r="A704" s="37" t="s">
        <v>389</v>
      </c>
      <c r="B704" s="7" t="s">
        <v>204</v>
      </c>
      <c r="C704" s="7" t="s">
        <v>421</v>
      </c>
      <c r="D704" s="7" t="s">
        <v>396</v>
      </c>
      <c r="E704" s="7" t="s">
        <v>283</v>
      </c>
      <c r="F704" s="7" t="s">
        <v>375</v>
      </c>
      <c r="G704" s="8"/>
      <c r="H704" s="9"/>
      <c r="I704" s="10">
        <f>I705</f>
        <v>5352.5</v>
      </c>
      <c r="J704" s="10">
        <f t="shared" si="126"/>
        <v>0</v>
      </c>
      <c r="K704" s="10">
        <f t="shared" si="126"/>
        <v>0</v>
      </c>
      <c r="L704" s="10">
        <f t="shared" si="126"/>
        <v>5352.5</v>
      </c>
      <c r="M704" s="10">
        <f t="shared" si="126"/>
        <v>5352.5</v>
      </c>
    </row>
    <row r="705" spans="1:13" ht="63" outlineLevel="4">
      <c r="A705" s="37" t="s">
        <v>348</v>
      </c>
      <c r="B705" s="7" t="s">
        <v>204</v>
      </c>
      <c r="C705" s="7" t="s">
        <v>421</v>
      </c>
      <c r="D705" s="7" t="s">
        <v>396</v>
      </c>
      <c r="E705" s="7" t="s">
        <v>283</v>
      </c>
      <c r="F705" s="7" t="s">
        <v>345</v>
      </c>
      <c r="G705" s="8"/>
      <c r="H705" s="9"/>
      <c r="I705" s="10">
        <f>I706</f>
        <v>5352.5</v>
      </c>
      <c r="J705" s="10">
        <f>J706</f>
        <v>0</v>
      </c>
      <c r="K705" s="10">
        <f>K706</f>
        <v>0</v>
      </c>
      <c r="L705" s="10">
        <f>L706</f>
        <v>5352.5</v>
      </c>
      <c r="M705" s="10">
        <f>M706</f>
        <v>5352.5</v>
      </c>
    </row>
    <row r="706" spans="1:13" ht="63" outlineLevel="6">
      <c r="A706" s="37" t="s">
        <v>376</v>
      </c>
      <c r="B706" s="7" t="s">
        <v>204</v>
      </c>
      <c r="C706" s="7" t="s">
        <v>421</v>
      </c>
      <c r="D706" s="7" t="s">
        <v>396</v>
      </c>
      <c r="E706" s="7" t="s">
        <v>283</v>
      </c>
      <c r="F706" s="7" t="s">
        <v>365</v>
      </c>
      <c r="G706" s="8"/>
      <c r="H706" s="9"/>
      <c r="I706" s="10">
        <v>5352.5</v>
      </c>
      <c r="J706" s="11"/>
      <c r="K706" s="6"/>
      <c r="L706" s="10">
        <v>5352.5</v>
      </c>
      <c r="M706" s="10">
        <v>5352.5</v>
      </c>
    </row>
    <row r="707" spans="1:13" ht="78.75" outlineLevel="5">
      <c r="A707" s="37" t="s">
        <v>111</v>
      </c>
      <c r="B707" s="7" t="s">
        <v>204</v>
      </c>
      <c r="C707" s="7" t="s">
        <v>421</v>
      </c>
      <c r="D707" s="7" t="s">
        <v>396</v>
      </c>
      <c r="E707" s="7" t="s">
        <v>284</v>
      </c>
      <c r="F707" s="7"/>
      <c r="G707" s="8"/>
      <c r="H707" s="9"/>
      <c r="I707" s="10">
        <f>I710</f>
        <v>40</v>
      </c>
      <c r="J707" s="11"/>
      <c r="K707" s="6">
        <v>24000</v>
      </c>
      <c r="L707" s="10">
        <f>L710</f>
        <v>40</v>
      </c>
      <c r="M707" s="10">
        <f>M710</f>
        <v>40</v>
      </c>
    </row>
    <row r="708" spans="1:13" ht="31.5" outlineLevel="5">
      <c r="A708" s="37" t="s">
        <v>389</v>
      </c>
      <c r="B708" s="7" t="s">
        <v>204</v>
      </c>
      <c r="C708" s="7" t="s">
        <v>421</v>
      </c>
      <c r="D708" s="7" t="s">
        <v>396</v>
      </c>
      <c r="E708" s="7" t="s">
        <v>284</v>
      </c>
      <c r="F708" s="7" t="s">
        <v>375</v>
      </c>
      <c r="G708" s="8"/>
      <c r="H708" s="9"/>
      <c r="I708" s="10">
        <f aca="true" t="shared" si="127" ref="I708:M709">I709</f>
        <v>40</v>
      </c>
      <c r="J708" s="10">
        <f t="shared" si="127"/>
        <v>0</v>
      </c>
      <c r="K708" s="10">
        <f t="shared" si="127"/>
        <v>24000</v>
      </c>
      <c r="L708" s="10">
        <f t="shared" si="127"/>
        <v>40</v>
      </c>
      <c r="M708" s="10">
        <f t="shared" si="127"/>
        <v>40</v>
      </c>
    </row>
    <row r="709" spans="1:13" ht="63" outlineLevel="5">
      <c r="A709" s="37" t="s">
        <v>348</v>
      </c>
      <c r="B709" s="7" t="s">
        <v>204</v>
      </c>
      <c r="C709" s="7" t="s">
        <v>421</v>
      </c>
      <c r="D709" s="7" t="s">
        <v>396</v>
      </c>
      <c r="E709" s="7" t="s">
        <v>284</v>
      </c>
      <c r="F709" s="7" t="s">
        <v>345</v>
      </c>
      <c r="G709" s="8"/>
      <c r="H709" s="9"/>
      <c r="I709" s="10">
        <f t="shared" si="127"/>
        <v>40</v>
      </c>
      <c r="J709" s="10">
        <f t="shared" si="127"/>
        <v>0</v>
      </c>
      <c r="K709" s="10">
        <f t="shared" si="127"/>
        <v>24000</v>
      </c>
      <c r="L709" s="10">
        <f t="shared" si="127"/>
        <v>40</v>
      </c>
      <c r="M709" s="10">
        <f t="shared" si="127"/>
        <v>40</v>
      </c>
    </row>
    <row r="710" spans="1:13" ht="63" outlineLevel="6">
      <c r="A710" s="37" t="s">
        <v>376</v>
      </c>
      <c r="B710" s="7" t="s">
        <v>204</v>
      </c>
      <c r="C710" s="7" t="s">
        <v>421</v>
      </c>
      <c r="D710" s="7" t="s">
        <v>396</v>
      </c>
      <c r="E710" s="7" t="s">
        <v>284</v>
      </c>
      <c r="F710" s="7" t="s">
        <v>365</v>
      </c>
      <c r="G710" s="8"/>
      <c r="H710" s="9"/>
      <c r="I710" s="10">
        <v>40</v>
      </c>
      <c r="J710" s="11"/>
      <c r="K710" s="6">
        <v>24000</v>
      </c>
      <c r="L710" s="10">
        <v>40</v>
      </c>
      <c r="M710" s="10">
        <v>40</v>
      </c>
    </row>
    <row r="711" spans="1:13" ht="47.25">
      <c r="A711" s="37" t="s">
        <v>112</v>
      </c>
      <c r="B711" s="1" t="s">
        <v>294</v>
      </c>
      <c r="C711" s="1"/>
      <c r="D711" s="1"/>
      <c r="E711" s="1"/>
      <c r="F711" s="1"/>
      <c r="G711" s="2" t="e">
        <f>G712</f>
        <v>#REF!</v>
      </c>
      <c r="H711" s="3" t="e">
        <f>H712+H729</f>
        <v>#REF!</v>
      </c>
      <c r="I711" s="4">
        <f>I712+I729+I735</f>
        <v>6843.4</v>
      </c>
      <c r="J711" s="4">
        <f>J712+J729+J735</f>
        <v>0</v>
      </c>
      <c r="K711" s="4">
        <f>K712+K729+K735</f>
        <v>7504900</v>
      </c>
      <c r="L711" s="4">
        <f>L712+L729+L735</f>
        <v>51806</v>
      </c>
      <c r="M711" s="4">
        <f>M712+M729+M735</f>
        <v>88355</v>
      </c>
    </row>
    <row r="712" spans="1:13" ht="31.5" outlineLevel="1">
      <c r="A712" s="37" t="s">
        <v>454</v>
      </c>
      <c r="B712" s="1" t="s">
        <v>294</v>
      </c>
      <c r="C712" s="1" t="s">
        <v>387</v>
      </c>
      <c r="D712" s="1"/>
      <c r="E712" s="1"/>
      <c r="F712" s="1"/>
      <c r="G712" s="2" t="e">
        <f>G713+G714</f>
        <v>#REF!</v>
      </c>
      <c r="H712" s="3" t="e">
        <f>H714+H713</f>
        <v>#REF!</v>
      </c>
      <c r="I712" s="4">
        <f>I714</f>
        <v>5406.9</v>
      </c>
      <c r="J712" s="5"/>
      <c r="K712" s="6">
        <v>4606900</v>
      </c>
      <c r="L712" s="4">
        <f>L714</f>
        <v>5406.9</v>
      </c>
      <c r="M712" s="4">
        <f>M714</f>
        <v>5406.9</v>
      </c>
    </row>
    <row r="713" spans="1:13" ht="0.75" customHeight="1" outlineLevel="2">
      <c r="A713" s="37" t="s">
        <v>395</v>
      </c>
      <c r="B713" s="1" t="s">
        <v>294</v>
      </c>
      <c r="C713" s="1" t="s">
        <v>387</v>
      </c>
      <c r="D713" s="1" t="s">
        <v>396</v>
      </c>
      <c r="E713" s="1" t="s">
        <v>385</v>
      </c>
      <c r="F713" s="1" t="s">
        <v>386</v>
      </c>
      <c r="G713" s="2" t="e">
        <f>#REF!</f>
        <v>#REF!</v>
      </c>
      <c r="H713" s="3" t="e">
        <f>#REF!</f>
        <v>#REF!</v>
      </c>
      <c r="I713" s="4"/>
      <c r="J713" s="5"/>
      <c r="K713" s="6">
        <v>0</v>
      </c>
      <c r="L713" s="4"/>
      <c r="M713" s="4"/>
    </row>
    <row r="714" spans="1:13" ht="78.75" outlineLevel="2">
      <c r="A714" s="37" t="s">
        <v>466</v>
      </c>
      <c r="B714" s="1" t="s">
        <v>294</v>
      </c>
      <c r="C714" s="1" t="s">
        <v>387</v>
      </c>
      <c r="D714" s="1" t="s">
        <v>404</v>
      </c>
      <c r="E714" s="1"/>
      <c r="F714" s="1"/>
      <c r="G714" s="2" t="str">
        <f>G716</f>
        <v>4606,9</v>
      </c>
      <c r="H714" s="3">
        <f>H716</f>
        <v>0</v>
      </c>
      <c r="I714" s="4">
        <f>I716</f>
        <v>5406.9</v>
      </c>
      <c r="J714" s="5"/>
      <c r="K714" s="6">
        <v>4606900</v>
      </c>
      <c r="L714" s="4">
        <f>L716</f>
        <v>5406.9</v>
      </c>
      <c r="M714" s="4">
        <f>M716</f>
        <v>5406.9</v>
      </c>
    </row>
    <row r="715" spans="1:13" ht="94.5" outlineLevel="3">
      <c r="A715" s="37" t="s">
        <v>460</v>
      </c>
      <c r="B715" s="7" t="s">
        <v>294</v>
      </c>
      <c r="C715" s="7" t="s">
        <v>387</v>
      </c>
      <c r="D715" s="7" t="s">
        <v>404</v>
      </c>
      <c r="E715" s="7" t="s">
        <v>392</v>
      </c>
      <c r="F715" s="7"/>
      <c r="G715" s="8" t="str">
        <f aca="true" t="shared" si="128" ref="G715:I716">G716</f>
        <v>4606,9</v>
      </c>
      <c r="H715" s="9">
        <f t="shared" si="128"/>
        <v>0</v>
      </c>
      <c r="I715" s="10">
        <f t="shared" si="128"/>
        <v>5406.9</v>
      </c>
      <c r="J715" s="11"/>
      <c r="K715" s="6">
        <v>4606900</v>
      </c>
      <c r="L715" s="10">
        <f>L716</f>
        <v>5406.9</v>
      </c>
      <c r="M715" s="10">
        <f>M716</f>
        <v>5406.9</v>
      </c>
    </row>
    <row r="716" spans="1:13" ht="15.75" outlineLevel="4">
      <c r="A716" s="37" t="s">
        <v>457</v>
      </c>
      <c r="B716" s="7" t="s">
        <v>294</v>
      </c>
      <c r="C716" s="7" t="s">
        <v>387</v>
      </c>
      <c r="D716" s="7" t="s">
        <v>404</v>
      </c>
      <c r="E716" s="7" t="s">
        <v>393</v>
      </c>
      <c r="F716" s="7"/>
      <c r="G716" s="8" t="str">
        <f t="shared" si="128"/>
        <v>4606,9</v>
      </c>
      <c r="H716" s="9">
        <f t="shared" si="128"/>
        <v>0</v>
      </c>
      <c r="I716" s="10">
        <f t="shared" si="128"/>
        <v>5406.9</v>
      </c>
      <c r="J716" s="11"/>
      <c r="K716" s="6">
        <v>4606900</v>
      </c>
      <c r="L716" s="10">
        <f>L717</f>
        <v>5406.9</v>
      </c>
      <c r="M716" s="10">
        <f>M717</f>
        <v>5406.9</v>
      </c>
    </row>
    <row r="717" spans="1:13" ht="63" outlineLevel="5">
      <c r="A717" s="37" t="s">
        <v>113</v>
      </c>
      <c r="B717" s="7" t="s">
        <v>294</v>
      </c>
      <c r="C717" s="7" t="s">
        <v>387</v>
      </c>
      <c r="D717" s="7" t="s">
        <v>404</v>
      </c>
      <c r="E717" s="7" t="s">
        <v>293</v>
      </c>
      <c r="F717" s="7"/>
      <c r="G717" s="8" t="str">
        <f>G719</f>
        <v>4606,9</v>
      </c>
      <c r="H717" s="9">
        <f>H719</f>
        <v>0</v>
      </c>
      <c r="I717" s="10">
        <f>I718+I722+I725</f>
        <v>5406.9</v>
      </c>
      <c r="J717" s="10">
        <f>J718+J722+J725</f>
        <v>0</v>
      </c>
      <c r="K717" s="10">
        <f>K718+K722+K725</f>
        <v>0</v>
      </c>
      <c r="L717" s="10">
        <f>L718+L722+L725</f>
        <v>5406.9</v>
      </c>
      <c r="M717" s="10">
        <f>M718+M722+M725</f>
        <v>5406.9</v>
      </c>
    </row>
    <row r="718" spans="1:13" ht="78.75" outlineLevel="5">
      <c r="A718" s="37" t="s">
        <v>257</v>
      </c>
      <c r="B718" s="7" t="s">
        <v>294</v>
      </c>
      <c r="C718" s="7" t="s">
        <v>387</v>
      </c>
      <c r="D718" s="7" t="s">
        <v>404</v>
      </c>
      <c r="E718" s="7" t="s">
        <v>293</v>
      </c>
      <c r="F718" s="7" t="s">
        <v>314</v>
      </c>
      <c r="G718" s="8"/>
      <c r="H718" s="9"/>
      <c r="I718" s="10">
        <f>I719</f>
        <v>4189.5</v>
      </c>
      <c r="J718" s="10">
        <f>J719</f>
        <v>0</v>
      </c>
      <c r="K718" s="10">
        <f>K719</f>
        <v>0</v>
      </c>
      <c r="L718" s="10">
        <f>L719</f>
        <v>4189.5</v>
      </c>
      <c r="M718" s="10">
        <f>M719</f>
        <v>4189.5</v>
      </c>
    </row>
    <row r="719" spans="1:13" ht="31.5" outlineLevel="6">
      <c r="A719" s="37" t="s">
        <v>258</v>
      </c>
      <c r="B719" s="7" t="s">
        <v>294</v>
      </c>
      <c r="C719" s="7" t="s">
        <v>387</v>
      </c>
      <c r="D719" s="7" t="s">
        <v>404</v>
      </c>
      <c r="E719" s="7" t="s">
        <v>293</v>
      </c>
      <c r="F719" s="7" t="s">
        <v>190</v>
      </c>
      <c r="G719" s="8" t="s">
        <v>334</v>
      </c>
      <c r="H719" s="9">
        <v>0</v>
      </c>
      <c r="I719" s="10">
        <f>I720+I721</f>
        <v>4189.5</v>
      </c>
      <c r="J719" s="10">
        <f>J720+J721</f>
        <v>0</v>
      </c>
      <c r="K719" s="10">
        <f>K720+K721</f>
        <v>0</v>
      </c>
      <c r="L719" s="10">
        <f>L720+L721</f>
        <v>4189.5</v>
      </c>
      <c r="M719" s="10">
        <f>M720+M721</f>
        <v>4189.5</v>
      </c>
    </row>
    <row r="720" spans="1:13" ht="31.5" outlineLevel="6">
      <c r="A720" s="37" t="s">
        <v>194</v>
      </c>
      <c r="B720" s="7" t="s">
        <v>294</v>
      </c>
      <c r="C720" s="7" t="s">
        <v>387</v>
      </c>
      <c r="D720" s="7" t="s">
        <v>404</v>
      </c>
      <c r="E720" s="7" t="s">
        <v>293</v>
      </c>
      <c r="F720" s="7" t="s">
        <v>195</v>
      </c>
      <c r="G720" s="8"/>
      <c r="H720" s="9"/>
      <c r="I720" s="10">
        <v>4174.3</v>
      </c>
      <c r="J720" s="11"/>
      <c r="K720" s="6"/>
      <c r="L720" s="10">
        <v>4174.3</v>
      </c>
      <c r="M720" s="10">
        <v>4174.3</v>
      </c>
    </row>
    <row r="721" spans="1:13" ht="47.25" outlineLevel="6">
      <c r="A721" s="37" t="s">
        <v>196</v>
      </c>
      <c r="B721" s="7" t="s">
        <v>294</v>
      </c>
      <c r="C721" s="7" t="s">
        <v>387</v>
      </c>
      <c r="D721" s="7" t="s">
        <v>404</v>
      </c>
      <c r="E721" s="7" t="s">
        <v>293</v>
      </c>
      <c r="F721" s="7" t="s">
        <v>197</v>
      </c>
      <c r="G721" s="8"/>
      <c r="H721" s="9"/>
      <c r="I721" s="10">
        <v>15.2</v>
      </c>
      <c r="J721" s="11"/>
      <c r="K721" s="6"/>
      <c r="L721" s="10">
        <v>15.2</v>
      </c>
      <c r="M721" s="10">
        <v>15.2</v>
      </c>
    </row>
    <row r="722" spans="1:13" ht="31.5" outlineLevel="6">
      <c r="A722" s="37" t="s">
        <v>259</v>
      </c>
      <c r="B722" s="7" t="s">
        <v>294</v>
      </c>
      <c r="C722" s="7" t="s">
        <v>387</v>
      </c>
      <c r="D722" s="7" t="s">
        <v>404</v>
      </c>
      <c r="E722" s="7" t="s">
        <v>293</v>
      </c>
      <c r="F722" s="7" t="s">
        <v>315</v>
      </c>
      <c r="G722" s="8"/>
      <c r="H722" s="9"/>
      <c r="I722" s="10">
        <f aca="true" t="shared" si="129" ref="I722:M723">I723</f>
        <v>1209.5</v>
      </c>
      <c r="J722" s="10">
        <f t="shared" si="129"/>
        <v>0</v>
      </c>
      <c r="K722" s="10">
        <f t="shared" si="129"/>
        <v>0</v>
      </c>
      <c r="L722" s="10">
        <f t="shared" si="129"/>
        <v>1209.5</v>
      </c>
      <c r="M722" s="10">
        <f t="shared" si="129"/>
        <v>1209.5</v>
      </c>
    </row>
    <row r="723" spans="1:13" ht="31.5" outlineLevel="6">
      <c r="A723" s="37" t="s">
        <v>260</v>
      </c>
      <c r="B723" s="7" t="s">
        <v>294</v>
      </c>
      <c r="C723" s="7" t="s">
        <v>387</v>
      </c>
      <c r="D723" s="7" t="s">
        <v>404</v>
      </c>
      <c r="E723" s="7" t="s">
        <v>293</v>
      </c>
      <c r="F723" s="7" t="s">
        <v>201</v>
      </c>
      <c r="G723" s="8"/>
      <c r="H723" s="9"/>
      <c r="I723" s="10">
        <f t="shared" si="129"/>
        <v>1209.5</v>
      </c>
      <c r="J723" s="10">
        <f t="shared" si="129"/>
        <v>0</v>
      </c>
      <c r="K723" s="10">
        <f t="shared" si="129"/>
        <v>0</v>
      </c>
      <c r="L723" s="10">
        <f t="shared" si="129"/>
        <v>1209.5</v>
      </c>
      <c r="M723" s="10">
        <f t="shared" si="129"/>
        <v>1209.5</v>
      </c>
    </row>
    <row r="724" spans="1:13" ht="31.5" outlineLevel="6">
      <c r="A724" s="37" t="s">
        <v>261</v>
      </c>
      <c r="B724" s="7" t="s">
        <v>294</v>
      </c>
      <c r="C724" s="7" t="s">
        <v>387</v>
      </c>
      <c r="D724" s="7" t="s">
        <v>404</v>
      </c>
      <c r="E724" s="7" t="s">
        <v>293</v>
      </c>
      <c r="F724" s="7" t="s">
        <v>202</v>
      </c>
      <c r="G724" s="8"/>
      <c r="H724" s="9"/>
      <c r="I724" s="10">
        <v>1209.5</v>
      </c>
      <c r="J724" s="11"/>
      <c r="K724" s="6"/>
      <c r="L724" s="10">
        <v>1209.5</v>
      </c>
      <c r="M724" s="10">
        <v>1209.5</v>
      </c>
    </row>
    <row r="725" spans="1:13" ht="15.75" outlineLevel="6">
      <c r="A725" s="37" t="s">
        <v>241</v>
      </c>
      <c r="B725" s="7" t="s">
        <v>294</v>
      </c>
      <c r="C725" s="7" t="s">
        <v>387</v>
      </c>
      <c r="D725" s="7" t="s">
        <v>404</v>
      </c>
      <c r="E725" s="7" t="s">
        <v>293</v>
      </c>
      <c r="F725" s="7" t="s">
        <v>242</v>
      </c>
      <c r="G725" s="8"/>
      <c r="H725" s="9"/>
      <c r="I725" s="10">
        <f>I726</f>
        <v>7.9</v>
      </c>
      <c r="J725" s="10">
        <f>J726</f>
        <v>0</v>
      </c>
      <c r="K725" s="10">
        <f>K726</f>
        <v>0</v>
      </c>
      <c r="L725" s="10">
        <f>L726</f>
        <v>7.9</v>
      </c>
      <c r="M725" s="10">
        <f>M726</f>
        <v>7.9</v>
      </c>
    </row>
    <row r="726" spans="1:13" ht="31.5" outlineLevel="6">
      <c r="A726" s="37" t="s">
        <v>316</v>
      </c>
      <c r="B726" s="7" t="s">
        <v>294</v>
      </c>
      <c r="C726" s="7" t="s">
        <v>387</v>
      </c>
      <c r="D726" s="7" t="s">
        <v>404</v>
      </c>
      <c r="E726" s="7" t="s">
        <v>293</v>
      </c>
      <c r="F726" s="7" t="s">
        <v>198</v>
      </c>
      <c r="G726" s="8"/>
      <c r="H726" s="9"/>
      <c r="I726" s="10">
        <f>I727+I728</f>
        <v>7.9</v>
      </c>
      <c r="J726" s="10">
        <f>J727+J728</f>
        <v>0</v>
      </c>
      <c r="K726" s="10">
        <f>K727+K728</f>
        <v>0</v>
      </c>
      <c r="L726" s="10">
        <f>L727+L728</f>
        <v>7.9</v>
      </c>
      <c r="M726" s="10">
        <f>M727+M728</f>
        <v>7.9</v>
      </c>
    </row>
    <row r="727" spans="1:13" ht="47.25" outlineLevel="6">
      <c r="A727" s="37" t="s">
        <v>191</v>
      </c>
      <c r="B727" s="7" t="s">
        <v>294</v>
      </c>
      <c r="C727" s="7" t="s">
        <v>387</v>
      </c>
      <c r="D727" s="7" t="s">
        <v>404</v>
      </c>
      <c r="E727" s="7" t="s">
        <v>293</v>
      </c>
      <c r="F727" s="7" t="s">
        <v>193</v>
      </c>
      <c r="G727" s="8"/>
      <c r="H727" s="9"/>
      <c r="I727" s="10">
        <v>1.1</v>
      </c>
      <c r="J727" s="11"/>
      <c r="K727" s="6"/>
      <c r="L727" s="10">
        <v>1.1</v>
      </c>
      <c r="M727" s="10">
        <v>1.1</v>
      </c>
    </row>
    <row r="728" spans="1:13" ht="31.5" outlineLevel="6">
      <c r="A728" s="37" t="s">
        <v>199</v>
      </c>
      <c r="B728" s="7" t="s">
        <v>294</v>
      </c>
      <c r="C728" s="7" t="s">
        <v>387</v>
      </c>
      <c r="D728" s="7" t="s">
        <v>404</v>
      </c>
      <c r="E728" s="7" t="s">
        <v>293</v>
      </c>
      <c r="F728" s="7" t="s">
        <v>200</v>
      </c>
      <c r="G728" s="8"/>
      <c r="H728" s="9"/>
      <c r="I728" s="10">
        <v>6.8</v>
      </c>
      <c r="J728" s="11"/>
      <c r="K728" s="6"/>
      <c r="L728" s="10">
        <v>6.8</v>
      </c>
      <c r="M728" s="10">
        <v>6.8</v>
      </c>
    </row>
    <row r="729" spans="1:13" ht="47.25" outlineLevel="1">
      <c r="A729" s="37" t="s">
        <v>114</v>
      </c>
      <c r="B729" s="1" t="s">
        <v>294</v>
      </c>
      <c r="C729" s="1" t="s">
        <v>407</v>
      </c>
      <c r="D729" s="1"/>
      <c r="E729" s="1"/>
      <c r="F729" s="1"/>
      <c r="G729" s="2"/>
      <c r="H729" s="3"/>
      <c r="I729" s="4">
        <f>I730</f>
        <v>1436.5</v>
      </c>
      <c r="J729" s="5"/>
      <c r="K729" s="6">
        <v>2898000</v>
      </c>
      <c r="L729" s="4">
        <f aca="true" t="shared" si="130" ref="L729:M731">L730</f>
        <v>1436.5</v>
      </c>
      <c r="M729" s="4">
        <f t="shared" si="130"/>
        <v>1436.5</v>
      </c>
    </row>
    <row r="730" spans="1:13" ht="47.25" outlineLevel="2">
      <c r="A730" s="37" t="s">
        <v>115</v>
      </c>
      <c r="B730" s="1" t="s">
        <v>294</v>
      </c>
      <c r="C730" s="1" t="s">
        <v>407</v>
      </c>
      <c r="D730" s="1" t="s">
        <v>387</v>
      </c>
      <c r="E730" s="1"/>
      <c r="F730" s="1"/>
      <c r="G730" s="2"/>
      <c r="H730" s="3"/>
      <c r="I730" s="4">
        <f>I731</f>
        <v>1436.5</v>
      </c>
      <c r="J730" s="5"/>
      <c r="K730" s="6">
        <v>2898000</v>
      </c>
      <c r="L730" s="4">
        <f t="shared" si="130"/>
        <v>1436.5</v>
      </c>
      <c r="M730" s="4">
        <f t="shared" si="130"/>
        <v>1436.5</v>
      </c>
    </row>
    <row r="731" spans="1:13" ht="31.5" outlineLevel="3">
      <c r="A731" s="37" t="s">
        <v>116</v>
      </c>
      <c r="B731" s="7" t="s">
        <v>294</v>
      </c>
      <c r="C731" s="7" t="s">
        <v>407</v>
      </c>
      <c r="D731" s="7" t="s">
        <v>387</v>
      </c>
      <c r="E731" s="7" t="s">
        <v>295</v>
      </c>
      <c r="F731" s="7"/>
      <c r="G731" s="8"/>
      <c r="H731" s="9"/>
      <c r="I731" s="10">
        <f>I732</f>
        <v>1436.5</v>
      </c>
      <c r="J731" s="11"/>
      <c r="K731" s="6">
        <v>2898000</v>
      </c>
      <c r="L731" s="10">
        <f t="shared" si="130"/>
        <v>1436.5</v>
      </c>
      <c r="M731" s="10">
        <f t="shared" si="130"/>
        <v>1436.5</v>
      </c>
    </row>
    <row r="732" spans="1:13" ht="31.5" outlineLevel="4">
      <c r="A732" s="37" t="s">
        <v>117</v>
      </c>
      <c r="B732" s="7" t="s">
        <v>294</v>
      </c>
      <c r="C732" s="7" t="s">
        <v>407</v>
      </c>
      <c r="D732" s="7" t="s">
        <v>387</v>
      </c>
      <c r="E732" s="7" t="s">
        <v>296</v>
      </c>
      <c r="F732" s="7"/>
      <c r="G732" s="8"/>
      <c r="H732" s="9"/>
      <c r="I732" s="10">
        <f>I734</f>
        <v>1436.5</v>
      </c>
      <c r="J732" s="11"/>
      <c r="K732" s="6">
        <v>2898000</v>
      </c>
      <c r="L732" s="10">
        <f>L734</f>
        <v>1436.5</v>
      </c>
      <c r="M732" s="10">
        <f>M734</f>
        <v>1436.5</v>
      </c>
    </row>
    <row r="733" spans="1:13" ht="47.25" outlineLevel="4">
      <c r="A733" s="37" t="s">
        <v>250</v>
      </c>
      <c r="B733" s="7" t="s">
        <v>294</v>
      </c>
      <c r="C733" s="7" t="s">
        <v>407</v>
      </c>
      <c r="D733" s="7" t="s">
        <v>387</v>
      </c>
      <c r="E733" s="7" t="s">
        <v>296</v>
      </c>
      <c r="F733" s="7" t="s">
        <v>388</v>
      </c>
      <c r="G733" s="8"/>
      <c r="H733" s="9"/>
      <c r="I733" s="10">
        <f>I734</f>
        <v>1436.5</v>
      </c>
      <c r="J733" s="10">
        <f>J734</f>
        <v>0</v>
      </c>
      <c r="K733" s="10">
        <f>K734</f>
        <v>2898000</v>
      </c>
      <c r="L733" s="10">
        <f>L734</f>
        <v>1436.5</v>
      </c>
      <c r="M733" s="10">
        <f>M734</f>
        <v>1436.5</v>
      </c>
    </row>
    <row r="734" spans="1:13" ht="31.5" outlineLevel="6">
      <c r="A734" s="37" t="s">
        <v>264</v>
      </c>
      <c r="B734" s="7" t="s">
        <v>294</v>
      </c>
      <c r="C734" s="7" t="s">
        <v>407</v>
      </c>
      <c r="D734" s="7" t="s">
        <v>387</v>
      </c>
      <c r="E734" s="7" t="s">
        <v>296</v>
      </c>
      <c r="F734" s="7" t="s">
        <v>263</v>
      </c>
      <c r="G734" s="8"/>
      <c r="H734" s="9" t="s">
        <v>301</v>
      </c>
      <c r="I734" s="10">
        <v>1436.5</v>
      </c>
      <c r="J734" s="11"/>
      <c r="K734" s="6">
        <v>2898000</v>
      </c>
      <c r="L734" s="10">
        <v>1436.5</v>
      </c>
      <c r="M734" s="10">
        <v>1436.5</v>
      </c>
    </row>
    <row r="735" spans="1:13" ht="31.5" hidden="1" outlineLevel="1">
      <c r="A735" s="37" t="s">
        <v>118</v>
      </c>
      <c r="B735" s="1" t="s">
        <v>294</v>
      </c>
      <c r="C735" s="1" t="s">
        <v>297</v>
      </c>
      <c r="D735" s="1"/>
      <c r="E735" s="1"/>
      <c r="F735" s="1"/>
      <c r="G735" s="2"/>
      <c r="H735" s="3"/>
      <c r="I735" s="4"/>
      <c r="J735" s="5"/>
      <c r="K735" s="6">
        <v>0</v>
      </c>
      <c r="L735" s="4">
        <f aca="true" t="shared" si="131" ref="L735:M737">L736</f>
        <v>44962.6</v>
      </c>
      <c r="M735" s="4">
        <f t="shared" si="131"/>
        <v>81511.6</v>
      </c>
    </row>
    <row r="736" spans="1:13" ht="31.5" hidden="1" outlineLevel="2">
      <c r="A736" s="37" t="s">
        <v>118</v>
      </c>
      <c r="B736" s="1" t="s">
        <v>294</v>
      </c>
      <c r="C736" s="1" t="s">
        <v>297</v>
      </c>
      <c r="D736" s="1" t="s">
        <v>297</v>
      </c>
      <c r="E736" s="1"/>
      <c r="F736" s="1"/>
      <c r="G736" s="2"/>
      <c r="H736" s="3"/>
      <c r="I736" s="4"/>
      <c r="J736" s="5"/>
      <c r="K736" s="6">
        <v>0</v>
      </c>
      <c r="L736" s="4">
        <f t="shared" si="131"/>
        <v>44962.6</v>
      </c>
      <c r="M736" s="4">
        <f t="shared" si="131"/>
        <v>81511.6</v>
      </c>
    </row>
    <row r="737" spans="1:13" ht="31.5" hidden="1" outlineLevel="3">
      <c r="A737" s="37" t="s">
        <v>118</v>
      </c>
      <c r="B737" s="7" t="s">
        <v>294</v>
      </c>
      <c r="C737" s="7" t="s">
        <v>297</v>
      </c>
      <c r="D737" s="7" t="s">
        <v>297</v>
      </c>
      <c r="E737" s="7" t="s">
        <v>298</v>
      </c>
      <c r="F737" s="7"/>
      <c r="G737" s="8"/>
      <c r="H737" s="9"/>
      <c r="I737" s="10"/>
      <c r="J737" s="11"/>
      <c r="K737" s="6">
        <v>0</v>
      </c>
      <c r="L737" s="10">
        <f t="shared" si="131"/>
        <v>44962.6</v>
      </c>
      <c r="M737" s="10">
        <f t="shared" si="131"/>
        <v>81511.6</v>
      </c>
    </row>
    <row r="738" spans="1:13" ht="32.25" hidden="1" outlineLevel="6" thickBot="1">
      <c r="A738" s="40" t="s">
        <v>118</v>
      </c>
      <c r="B738" s="22" t="s">
        <v>294</v>
      </c>
      <c r="C738" s="22" t="s">
        <v>297</v>
      </c>
      <c r="D738" s="22" t="s">
        <v>297</v>
      </c>
      <c r="E738" s="22" t="s">
        <v>298</v>
      </c>
      <c r="F738" s="22" t="s">
        <v>299</v>
      </c>
      <c r="G738" s="23"/>
      <c r="H738" s="24"/>
      <c r="I738" s="25"/>
      <c r="J738" s="11"/>
      <c r="K738" s="6">
        <v>0</v>
      </c>
      <c r="L738" s="25">
        <v>44962.6</v>
      </c>
      <c r="M738" s="25">
        <v>81511.6</v>
      </c>
    </row>
    <row r="739" spans="1:13" ht="16.5" outlineLevel="6" thickBot="1">
      <c r="A739" s="41" t="s">
        <v>300</v>
      </c>
      <c r="B739" s="42"/>
      <c r="C739" s="42"/>
      <c r="D739" s="42"/>
      <c r="E739" s="42"/>
      <c r="F739" s="43"/>
      <c r="G739" s="44" t="e">
        <f>G8+G387+G410+#REF!+G711</f>
        <v>#REF!</v>
      </c>
      <c r="H739" s="45" t="e">
        <f>H8+H387+H410+#REF!+H711</f>
        <v>#REF!</v>
      </c>
      <c r="I739" s="46">
        <f>I8+I387+I410+I711</f>
        <v>500391.4000000001</v>
      </c>
      <c r="J739" s="46">
        <f>J8+J387+J410+J711</f>
        <v>0</v>
      </c>
      <c r="K739" s="46">
        <f>K8+K387+K410+K711</f>
        <v>722488443.59</v>
      </c>
      <c r="L739" s="46">
        <f>L8+L387+L410+L711</f>
        <v>500219.4000000001</v>
      </c>
      <c r="M739" s="46">
        <f>M8+M387+M410+M711</f>
        <v>542236.3</v>
      </c>
    </row>
    <row r="740" spans="1:11" ht="15.75">
      <c r="A740" s="80" t="s">
        <v>301</v>
      </c>
      <c r="B740" s="80"/>
      <c r="C740" s="80"/>
      <c r="D740" s="80"/>
      <c r="E740" s="80"/>
      <c r="F740" s="80"/>
      <c r="G740" s="80"/>
      <c r="H740" s="80"/>
      <c r="I740" s="80"/>
      <c r="J740" s="80"/>
      <c r="K740" s="47">
        <v>722850196.51</v>
      </c>
    </row>
    <row r="741" spans="1:13" ht="15">
      <c r="A741" s="48"/>
      <c r="B741" s="49"/>
      <c r="C741" s="49"/>
      <c r="D741" s="49"/>
      <c r="E741" s="49"/>
      <c r="F741" s="49"/>
      <c r="G741" s="49"/>
      <c r="H741" s="49"/>
      <c r="I741" s="50"/>
      <c r="J741" s="50"/>
      <c r="K741" s="50"/>
      <c r="L741" s="50"/>
      <c r="M741" s="50"/>
    </row>
    <row r="742" spans="1:11" ht="15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</row>
    <row r="744" spans="1:4" ht="15">
      <c r="A744" s="26" t="s">
        <v>372</v>
      </c>
      <c r="D744" s="28" t="s">
        <v>373</v>
      </c>
    </row>
  </sheetData>
  <mergeCells count="4">
    <mergeCell ref="B2:I2"/>
    <mergeCell ref="A4:I4"/>
    <mergeCell ref="A740:J740"/>
    <mergeCell ref="A742:K742"/>
  </mergeCells>
  <printOptions/>
  <pageMargins left="0.75" right="0.75" top="1" bottom="1" header="0.5" footer="0.5"/>
  <pageSetup horizontalDpi="600" verticalDpi="600" orientation="portrait" paperSize="9" scale="92" r:id="rId1"/>
  <headerFooter alignWithMargins="0">
    <oddFooter>&amp;C&amp;P</oddFooter>
  </headerFooter>
  <colBreaks count="1" manualBreakCount="1">
    <brk id="9" max="7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P744"/>
  <sheetViews>
    <sheetView view="pageBreakPreview" zoomScale="60" workbookViewId="0" topLeftCell="A722">
      <selection activeCell="AA703" sqref="AA703"/>
    </sheetView>
  </sheetViews>
  <sheetFormatPr defaultColWidth="9.00390625" defaultRowHeight="12.75" outlineLevelRow="6"/>
  <cols>
    <col min="1" max="1" width="40.00390625" style="26" customWidth="1"/>
    <col min="2" max="2" width="7.75390625" style="28" customWidth="1"/>
    <col min="3" max="3" width="5.625" style="28" customWidth="1"/>
    <col min="4" max="4" width="5.75390625" style="28" customWidth="1"/>
    <col min="5" max="5" width="12.875" style="28" customWidth="1"/>
    <col min="6" max="6" width="8.25390625" style="28" customWidth="1"/>
    <col min="7" max="7" width="14.375" style="28" hidden="1" customWidth="1"/>
    <col min="8" max="8" width="9.75390625" style="28" hidden="1" customWidth="1"/>
    <col min="9" max="9" width="14.625" style="27" hidden="1" customWidth="1"/>
    <col min="10" max="10" width="0" style="27" hidden="1" customWidth="1"/>
    <col min="11" max="11" width="11.75390625" style="27" hidden="1" customWidth="1"/>
    <col min="12" max="13" width="14.625" style="27" customWidth="1"/>
    <col min="14" max="14" width="10.875" style="28" hidden="1" customWidth="1"/>
    <col min="15" max="16" width="0" style="28" hidden="1" customWidth="1"/>
    <col min="17" max="16384" width="9.125" style="28" customWidth="1"/>
  </cols>
  <sheetData>
    <row r="2" spans="2:13" ht="96.75" customHeight="1">
      <c r="B2" s="78" t="s">
        <v>504</v>
      </c>
      <c r="C2" s="78"/>
      <c r="D2" s="78"/>
      <c r="E2" s="78"/>
      <c r="F2" s="78"/>
      <c r="G2" s="78"/>
      <c r="H2" s="78"/>
      <c r="I2" s="78"/>
      <c r="J2" s="82"/>
      <c r="K2" s="82"/>
      <c r="L2" s="82"/>
      <c r="M2" s="82"/>
    </row>
    <row r="4" spans="1:13" ht="53.25" customHeight="1">
      <c r="A4" s="79" t="s">
        <v>505</v>
      </c>
      <c r="B4" s="79"/>
      <c r="C4" s="79"/>
      <c r="D4" s="79"/>
      <c r="E4" s="79"/>
      <c r="F4" s="79"/>
      <c r="G4" s="79"/>
      <c r="H4" s="79"/>
      <c r="I4" s="79"/>
      <c r="J4" s="82"/>
      <c r="K4" s="82"/>
      <c r="L4" s="82"/>
      <c r="M4" s="82"/>
    </row>
    <row r="6" spans="9:13" ht="15.75" thickBot="1">
      <c r="I6" s="27" t="s">
        <v>336</v>
      </c>
      <c r="M6" s="27" t="s">
        <v>499</v>
      </c>
    </row>
    <row r="7" spans="1:13" ht="88.5" customHeight="1" thickBot="1">
      <c r="A7" s="75" t="s">
        <v>304</v>
      </c>
      <c r="B7" s="58" t="s">
        <v>305</v>
      </c>
      <c r="C7" s="57" t="s">
        <v>306</v>
      </c>
      <c r="D7" s="58" t="s">
        <v>307</v>
      </c>
      <c r="E7" s="57" t="s">
        <v>308</v>
      </c>
      <c r="F7" s="58" t="s">
        <v>309</v>
      </c>
      <c r="G7" s="59"/>
      <c r="H7" s="60" t="s">
        <v>310</v>
      </c>
      <c r="I7" s="61" t="s">
        <v>312</v>
      </c>
      <c r="J7" s="62" t="s">
        <v>382</v>
      </c>
      <c r="K7" s="63" t="s">
        <v>383</v>
      </c>
      <c r="L7" s="61" t="s">
        <v>313</v>
      </c>
      <c r="M7" s="61" t="s">
        <v>86</v>
      </c>
    </row>
    <row r="8" spans="1:13" ht="31.5">
      <c r="A8" s="76" t="s">
        <v>453</v>
      </c>
      <c r="B8" s="67" t="s">
        <v>384</v>
      </c>
      <c r="C8" s="67"/>
      <c r="D8" s="67"/>
      <c r="E8" s="67"/>
      <c r="F8" s="67"/>
      <c r="G8" s="68" t="e">
        <f>G9+G102+G133+G150+G222+G259+G310+G317+G376</f>
        <v>#REF!</v>
      </c>
      <c r="H8" s="68" t="e">
        <f>H9+H102+H133+H150+H222+H259+H310+H317+H376</f>
        <v>#REF!</v>
      </c>
      <c r="I8" s="69">
        <f>I9+I102+I133+I150+I222+I259+I310+I317+I376</f>
        <v>179464.59999999998</v>
      </c>
      <c r="J8" s="69"/>
      <c r="K8" s="70">
        <v>428917889.74</v>
      </c>
      <c r="L8" s="69">
        <f>L9+L102+L133+L150+L222+L259+L310+L317+L376</f>
        <v>134660</v>
      </c>
      <c r="M8" s="71">
        <f>M9+M102+M133+M150+M222+M259+M310+M317+M376</f>
        <v>140111.9</v>
      </c>
    </row>
    <row r="9" spans="1:16" ht="31.5" outlineLevel="1">
      <c r="A9" s="36" t="s">
        <v>454</v>
      </c>
      <c r="B9" s="1" t="s">
        <v>384</v>
      </c>
      <c r="C9" s="1" t="s">
        <v>387</v>
      </c>
      <c r="D9" s="1"/>
      <c r="E9" s="1"/>
      <c r="F9" s="1"/>
      <c r="G9" s="2" t="e">
        <f>G10+G28+G47+G53+G69+G75+G90</f>
        <v>#REF!</v>
      </c>
      <c r="H9" s="2" t="e">
        <f>H10+H28+H47+H53+H69+H75</f>
        <v>#REF!</v>
      </c>
      <c r="I9" s="64">
        <f>I10+I28+I47+I53+I69+I75</f>
        <v>34858.2</v>
      </c>
      <c r="J9" s="64"/>
      <c r="K9" s="6">
        <v>40047867.6</v>
      </c>
      <c r="L9" s="64">
        <f>L10+L28+L47+L53+L69+L75</f>
        <v>28877.2</v>
      </c>
      <c r="M9" s="4">
        <f>M10+M28+M47+M53+M69+M75</f>
        <v>29923.699999999997</v>
      </c>
      <c r="N9" s="27"/>
      <c r="O9" s="27"/>
      <c r="P9" s="27"/>
    </row>
    <row r="10" spans="1:13" ht="94.5" outlineLevel="2">
      <c r="A10" s="36" t="s">
        <v>455</v>
      </c>
      <c r="B10" s="1" t="s">
        <v>384</v>
      </c>
      <c r="C10" s="1" t="s">
        <v>387</v>
      </c>
      <c r="D10" s="1" t="s">
        <v>391</v>
      </c>
      <c r="E10" s="1"/>
      <c r="F10" s="1"/>
      <c r="G10" s="2"/>
      <c r="H10" s="2">
        <v>0</v>
      </c>
      <c r="I10" s="64">
        <f>I11</f>
        <v>3295.2</v>
      </c>
      <c r="J10" s="64"/>
      <c r="K10" s="6">
        <v>2323300</v>
      </c>
      <c r="L10" s="64">
        <f>L11</f>
        <v>3115.2</v>
      </c>
      <c r="M10" s="4">
        <f>M11</f>
        <v>3218.1</v>
      </c>
    </row>
    <row r="11" spans="1:13" ht="94.5" outlineLevel="3">
      <c r="A11" s="37" t="s">
        <v>456</v>
      </c>
      <c r="B11" s="7" t="s">
        <v>384</v>
      </c>
      <c r="C11" s="7" t="s">
        <v>387</v>
      </c>
      <c r="D11" s="7" t="s">
        <v>391</v>
      </c>
      <c r="E11" s="7" t="s">
        <v>392</v>
      </c>
      <c r="F11" s="7"/>
      <c r="G11" s="8"/>
      <c r="H11" s="8"/>
      <c r="I11" s="65">
        <f>I12+I24</f>
        <v>3295.2</v>
      </c>
      <c r="J11" s="65"/>
      <c r="K11" s="6">
        <v>2323300</v>
      </c>
      <c r="L11" s="65">
        <f>L12+L24</f>
        <v>3115.2</v>
      </c>
      <c r="M11" s="10">
        <f>M12+M24</f>
        <v>3218.1</v>
      </c>
    </row>
    <row r="12" spans="1:13" ht="15.75" outlineLevel="4">
      <c r="A12" s="37" t="s">
        <v>457</v>
      </c>
      <c r="B12" s="7" t="s">
        <v>384</v>
      </c>
      <c r="C12" s="7" t="s">
        <v>387</v>
      </c>
      <c r="D12" s="7" t="s">
        <v>391</v>
      </c>
      <c r="E12" s="7" t="s">
        <v>393</v>
      </c>
      <c r="F12" s="7"/>
      <c r="G12" s="8"/>
      <c r="H12" s="8"/>
      <c r="I12" s="65">
        <f>I13+I17+I20</f>
        <v>1817.2</v>
      </c>
      <c r="J12" s="65">
        <f>J13+J17+J20</f>
        <v>0</v>
      </c>
      <c r="K12" s="65">
        <f>K13+K17+K20</f>
        <v>0</v>
      </c>
      <c r="L12" s="65">
        <f>L13+L17+L20</f>
        <v>1637.2</v>
      </c>
      <c r="M12" s="10">
        <f>M13+M17+M20</f>
        <v>1740.1</v>
      </c>
    </row>
    <row r="13" spans="1:13" ht="78.75" outlineLevel="4">
      <c r="A13" s="37" t="s">
        <v>257</v>
      </c>
      <c r="B13" s="7" t="s">
        <v>384</v>
      </c>
      <c r="C13" s="7" t="s">
        <v>387</v>
      </c>
      <c r="D13" s="7" t="s">
        <v>391</v>
      </c>
      <c r="E13" s="7" t="s">
        <v>393</v>
      </c>
      <c r="F13" s="7" t="s">
        <v>314</v>
      </c>
      <c r="G13" s="8"/>
      <c r="H13" s="8"/>
      <c r="I13" s="65">
        <f>I14</f>
        <v>1120.8</v>
      </c>
      <c r="J13" s="65">
        <f>J14</f>
        <v>0</v>
      </c>
      <c r="K13" s="65">
        <f>K14</f>
        <v>0</v>
      </c>
      <c r="L13" s="65">
        <f>L14</f>
        <v>1120.8</v>
      </c>
      <c r="M13" s="10">
        <f>M14</f>
        <v>1120.8</v>
      </c>
    </row>
    <row r="14" spans="1:13" ht="31.5" outlineLevel="6">
      <c r="A14" s="37" t="s">
        <v>258</v>
      </c>
      <c r="B14" s="7" t="s">
        <v>384</v>
      </c>
      <c r="C14" s="7" t="s">
        <v>387</v>
      </c>
      <c r="D14" s="7" t="s">
        <v>391</v>
      </c>
      <c r="E14" s="7" t="s">
        <v>393</v>
      </c>
      <c r="F14" s="7" t="s">
        <v>190</v>
      </c>
      <c r="G14" s="8"/>
      <c r="H14" s="8"/>
      <c r="I14" s="65">
        <f>SUM(I15:I16)</f>
        <v>1120.8</v>
      </c>
      <c r="J14" s="65">
        <f>SUM(J15:J16)</f>
        <v>0</v>
      </c>
      <c r="K14" s="65">
        <f>SUM(K15:K16)</f>
        <v>0</v>
      </c>
      <c r="L14" s="65">
        <f>SUM(L15:L16)</f>
        <v>1120.8</v>
      </c>
      <c r="M14" s="10">
        <f>SUM(M15:M16)</f>
        <v>1120.8</v>
      </c>
    </row>
    <row r="15" spans="1:13" ht="31.5" outlineLevel="6">
      <c r="A15" s="37" t="s">
        <v>194</v>
      </c>
      <c r="B15" s="7" t="s">
        <v>384</v>
      </c>
      <c r="C15" s="7" t="s">
        <v>387</v>
      </c>
      <c r="D15" s="7" t="s">
        <v>391</v>
      </c>
      <c r="E15" s="7" t="s">
        <v>393</v>
      </c>
      <c r="F15" s="7" t="s">
        <v>195</v>
      </c>
      <c r="G15" s="8"/>
      <c r="H15" s="8"/>
      <c r="I15" s="65">
        <v>1118.8</v>
      </c>
      <c r="J15" s="65"/>
      <c r="K15" s="6"/>
      <c r="L15" s="65">
        <v>1118.8</v>
      </c>
      <c r="M15" s="10">
        <v>1118.8</v>
      </c>
    </row>
    <row r="16" spans="1:13" ht="47.25" outlineLevel="6">
      <c r="A16" s="37" t="s">
        <v>196</v>
      </c>
      <c r="B16" s="7" t="s">
        <v>384</v>
      </c>
      <c r="C16" s="7" t="s">
        <v>387</v>
      </c>
      <c r="D16" s="7" t="s">
        <v>391</v>
      </c>
      <c r="E16" s="7" t="s">
        <v>393</v>
      </c>
      <c r="F16" s="7" t="s">
        <v>197</v>
      </c>
      <c r="G16" s="8"/>
      <c r="H16" s="8"/>
      <c r="I16" s="65">
        <v>2</v>
      </c>
      <c r="J16" s="65"/>
      <c r="K16" s="6"/>
      <c r="L16" s="65">
        <v>2</v>
      </c>
      <c r="M16" s="10">
        <v>2</v>
      </c>
    </row>
    <row r="17" spans="1:13" ht="31.5" outlineLevel="6">
      <c r="A17" s="37" t="s">
        <v>259</v>
      </c>
      <c r="B17" s="7" t="s">
        <v>384</v>
      </c>
      <c r="C17" s="7" t="s">
        <v>387</v>
      </c>
      <c r="D17" s="7" t="s">
        <v>391</v>
      </c>
      <c r="E17" s="7" t="s">
        <v>393</v>
      </c>
      <c r="F17" s="7" t="s">
        <v>315</v>
      </c>
      <c r="G17" s="8"/>
      <c r="H17" s="8"/>
      <c r="I17" s="65">
        <f aca="true" t="shared" si="0" ref="I17:M18">I18</f>
        <v>686</v>
      </c>
      <c r="J17" s="65">
        <f t="shared" si="0"/>
        <v>0</v>
      </c>
      <c r="K17" s="65">
        <f t="shared" si="0"/>
        <v>0</v>
      </c>
      <c r="L17" s="65">
        <f t="shared" si="0"/>
        <v>506</v>
      </c>
      <c r="M17" s="10">
        <f t="shared" si="0"/>
        <v>608.9</v>
      </c>
    </row>
    <row r="18" spans="1:13" ht="31.5" outlineLevel="6">
      <c r="A18" s="37" t="s">
        <v>260</v>
      </c>
      <c r="B18" s="7" t="s">
        <v>384</v>
      </c>
      <c r="C18" s="7" t="s">
        <v>387</v>
      </c>
      <c r="D18" s="7" t="s">
        <v>391</v>
      </c>
      <c r="E18" s="7" t="s">
        <v>393</v>
      </c>
      <c r="F18" s="7" t="s">
        <v>201</v>
      </c>
      <c r="G18" s="8"/>
      <c r="H18" s="8"/>
      <c r="I18" s="65">
        <f t="shared" si="0"/>
        <v>686</v>
      </c>
      <c r="J18" s="65">
        <f t="shared" si="0"/>
        <v>0</v>
      </c>
      <c r="K18" s="65">
        <f t="shared" si="0"/>
        <v>0</v>
      </c>
      <c r="L18" s="65">
        <f t="shared" si="0"/>
        <v>506</v>
      </c>
      <c r="M18" s="10">
        <f t="shared" si="0"/>
        <v>608.9</v>
      </c>
    </row>
    <row r="19" spans="1:13" ht="31.5" outlineLevel="6">
      <c r="A19" s="37" t="s">
        <v>261</v>
      </c>
      <c r="B19" s="7" t="s">
        <v>384</v>
      </c>
      <c r="C19" s="7" t="s">
        <v>387</v>
      </c>
      <c r="D19" s="7" t="s">
        <v>391</v>
      </c>
      <c r="E19" s="7" t="s">
        <v>393</v>
      </c>
      <c r="F19" s="7" t="s">
        <v>202</v>
      </c>
      <c r="G19" s="8"/>
      <c r="H19" s="8"/>
      <c r="I19" s="65">
        <f>681.4+4.6</f>
        <v>686</v>
      </c>
      <c r="J19" s="65"/>
      <c r="K19" s="6"/>
      <c r="L19" s="65">
        <f>501.4+4.6</f>
        <v>506</v>
      </c>
      <c r="M19" s="10">
        <f>604.3+4.6</f>
        <v>608.9</v>
      </c>
    </row>
    <row r="20" spans="1:13" ht="15.75" outlineLevel="6">
      <c r="A20" s="37" t="s">
        <v>241</v>
      </c>
      <c r="B20" s="7" t="s">
        <v>384</v>
      </c>
      <c r="C20" s="7" t="s">
        <v>387</v>
      </c>
      <c r="D20" s="7" t="s">
        <v>391</v>
      </c>
      <c r="E20" s="7" t="s">
        <v>393</v>
      </c>
      <c r="F20" s="7" t="s">
        <v>242</v>
      </c>
      <c r="G20" s="8"/>
      <c r="H20" s="8"/>
      <c r="I20" s="65">
        <f>I21</f>
        <v>10.4</v>
      </c>
      <c r="J20" s="65">
        <f>J21</f>
        <v>0</v>
      </c>
      <c r="K20" s="65">
        <f>K21</f>
        <v>0</v>
      </c>
      <c r="L20" s="65">
        <f>L21</f>
        <v>10.4</v>
      </c>
      <c r="M20" s="10">
        <f>M21</f>
        <v>10.4</v>
      </c>
    </row>
    <row r="21" spans="1:13" ht="31.5" outlineLevel="6">
      <c r="A21" s="37" t="s">
        <v>316</v>
      </c>
      <c r="B21" s="7" t="s">
        <v>384</v>
      </c>
      <c r="C21" s="7" t="s">
        <v>387</v>
      </c>
      <c r="D21" s="7" t="s">
        <v>391</v>
      </c>
      <c r="E21" s="7" t="s">
        <v>393</v>
      </c>
      <c r="F21" s="7" t="s">
        <v>198</v>
      </c>
      <c r="G21" s="8"/>
      <c r="H21" s="8"/>
      <c r="I21" s="65">
        <f>I22+I23</f>
        <v>10.4</v>
      </c>
      <c r="J21" s="65">
        <f>J22+J23</f>
        <v>0</v>
      </c>
      <c r="K21" s="65">
        <f>K22+K23</f>
        <v>0</v>
      </c>
      <c r="L21" s="65">
        <f>L22+L23</f>
        <v>10.4</v>
      </c>
      <c r="M21" s="10">
        <f>M22+M23</f>
        <v>10.4</v>
      </c>
    </row>
    <row r="22" spans="1:13" ht="47.25" outlineLevel="6">
      <c r="A22" s="37" t="s">
        <v>191</v>
      </c>
      <c r="B22" s="7" t="s">
        <v>384</v>
      </c>
      <c r="C22" s="7" t="s">
        <v>387</v>
      </c>
      <c r="D22" s="7" t="s">
        <v>391</v>
      </c>
      <c r="E22" s="7" t="s">
        <v>393</v>
      </c>
      <c r="F22" s="7" t="s">
        <v>193</v>
      </c>
      <c r="G22" s="8"/>
      <c r="H22" s="8"/>
      <c r="I22" s="65">
        <v>0.5</v>
      </c>
      <c r="J22" s="65"/>
      <c r="K22" s="6"/>
      <c r="L22" s="65">
        <v>0.5</v>
      </c>
      <c r="M22" s="10">
        <v>0.5</v>
      </c>
    </row>
    <row r="23" spans="1:13" ht="31.5" outlineLevel="6">
      <c r="A23" s="37" t="s">
        <v>199</v>
      </c>
      <c r="B23" s="7" t="s">
        <v>384</v>
      </c>
      <c r="C23" s="7" t="s">
        <v>387</v>
      </c>
      <c r="D23" s="7" t="s">
        <v>391</v>
      </c>
      <c r="E23" s="7" t="s">
        <v>393</v>
      </c>
      <c r="F23" s="7" t="s">
        <v>200</v>
      </c>
      <c r="G23" s="8"/>
      <c r="H23" s="8"/>
      <c r="I23" s="65">
        <v>9.9</v>
      </c>
      <c r="J23" s="65"/>
      <c r="K23" s="6"/>
      <c r="L23" s="65">
        <v>9.9</v>
      </c>
      <c r="M23" s="10">
        <v>9.9</v>
      </c>
    </row>
    <row r="24" spans="1:13" ht="47.25" outlineLevel="4">
      <c r="A24" s="37" t="s">
        <v>459</v>
      </c>
      <c r="B24" s="7" t="s">
        <v>384</v>
      </c>
      <c r="C24" s="7" t="s">
        <v>387</v>
      </c>
      <c r="D24" s="7" t="s">
        <v>391</v>
      </c>
      <c r="E24" s="7" t="s">
        <v>394</v>
      </c>
      <c r="F24" s="7"/>
      <c r="G24" s="8"/>
      <c r="H24" s="8"/>
      <c r="I24" s="65">
        <f>I26</f>
        <v>1478</v>
      </c>
      <c r="J24" s="65"/>
      <c r="K24" s="6">
        <v>855100</v>
      </c>
      <c r="L24" s="65">
        <f>L26</f>
        <v>1478</v>
      </c>
      <c r="M24" s="10">
        <f>M26</f>
        <v>1478</v>
      </c>
    </row>
    <row r="25" spans="1:13" ht="78.75" outlineLevel="4">
      <c r="A25" s="37" t="s">
        <v>257</v>
      </c>
      <c r="B25" s="7" t="s">
        <v>384</v>
      </c>
      <c r="C25" s="7" t="s">
        <v>387</v>
      </c>
      <c r="D25" s="7" t="s">
        <v>391</v>
      </c>
      <c r="E25" s="7" t="s">
        <v>394</v>
      </c>
      <c r="F25" s="7" t="s">
        <v>314</v>
      </c>
      <c r="G25" s="8"/>
      <c r="H25" s="8"/>
      <c r="I25" s="65">
        <f aca="true" t="shared" si="1" ref="I25:M26">I26</f>
        <v>1478</v>
      </c>
      <c r="J25" s="65">
        <f t="shared" si="1"/>
        <v>0</v>
      </c>
      <c r="K25" s="65">
        <f t="shared" si="1"/>
        <v>0</v>
      </c>
      <c r="L25" s="65">
        <f t="shared" si="1"/>
        <v>1478</v>
      </c>
      <c r="M25" s="10">
        <f t="shared" si="1"/>
        <v>1478</v>
      </c>
    </row>
    <row r="26" spans="1:13" ht="31.5" outlineLevel="6">
      <c r="A26" s="37" t="s">
        <v>258</v>
      </c>
      <c r="B26" s="7" t="s">
        <v>384</v>
      </c>
      <c r="C26" s="7" t="s">
        <v>387</v>
      </c>
      <c r="D26" s="7" t="s">
        <v>391</v>
      </c>
      <c r="E26" s="7" t="s">
        <v>394</v>
      </c>
      <c r="F26" s="7" t="s">
        <v>190</v>
      </c>
      <c r="G26" s="8"/>
      <c r="H26" s="8"/>
      <c r="I26" s="65">
        <f t="shared" si="1"/>
        <v>1478</v>
      </c>
      <c r="J26" s="65">
        <f t="shared" si="1"/>
        <v>0</v>
      </c>
      <c r="K26" s="65">
        <f t="shared" si="1"/>
        <v>0</v>
      </c>
      <c r="L26" s="65">
        <f t="shared" si="1"/>
        <v>1478</v>
      </c>
      <c r="M26" s="10">
        <f t="shared" si="1"/>
        <v>1478</v>
      </c>
    </row>
    <row r="27" spans="1:13" ht="31.5" outlineLevel="6">
      <c r="A27" s="37" t="s">
        <v>194</v>
      </c>
      <c r="B27" s="7" t="s">
        <v>384</v>
      </c>
      <c r="C27" s="7" t="s">
        <v>387</v>
      </c>
      <c r="D27" s="7" t="s">
        <v>391</v>
      </c>
      <c r="E27" s="7" t="s">
        <v>394</v>
      </c>
      <c r="F27" s="7" t="s">
        <v>195</v>
      </c>
      <c r="G27" s="8"/>
      <c r="H27" s="8"/>
      <c r="I27" s="65">
        <v>1478</v>
      </c>
      <c r="J27" s="65"/>
      <c r="K27" s="6"/>
      <c r="L27" s="65">
        <v>1478</v>
      </c>
      <c r="M27" s="10">
        <v>1478</v>
      </c>
    </row>
    <row r="28" spans="1:13" ht="126" outlineLevel="2">
      <c r="A28" s="37" t="s">
        <v>458</v>
      </c>
      <c r="B28" s="1" t="s">
        <v>384</v>
      </c>
      <c r="C28" s="1" t="s">
        <v>387</v>
      </c>
      <c r="D28" s="1" t="s">
        <v>396</v>
      </c>
      <c r="E28" s="1"/>
      <c r="F28" s="1"/>
      <c r="G28" s="2" t="e">
        <f>G29+#REF!</f>
        <v>#REF!</v>
      </c>
      <c r="H28" s="2" t="e">
        <f>H29+#REF!</f>
        <v>#REF!</v>
      </c>
      <c r="I28" s="64">
        <f>I29</f>
        <v>23844</v>
      </c>
      <c r="J28" s="64">
        <f>J29</f>
        <v>0</v>
      </c>
      <c r="K28" s="64">
        <f>K29</f>
        <v>28624297.39</v>
      </c>
      <c r="L28" s="64">
        <f>L29</f>
        <v>22027.5</v>
      </c>
      <c r="M28" s="4">
        <f>M29</f>
        <v>22970.3</v>
      </c>
    </row>
    <row r="29" spans="1:13" ht="94.5" outlineLevel="3">
      <c r="A29" s="37" t="s">
        <v>460</v>
      </c>
      <c r="B29" s="7" t="s">
        <v>384</v>
      </c>
      <c r="C29" s="7" t="s">
        <v>387</v>
      </c>
      <c r="D29" s="7" t="s">
        <v>396</v>
      </c>
      <c r="E29" s="7" t="s">
        <v>392</v>
      </c>
      <c r="F29" s="7"/>
      <c r="G29" s="8"/>
      <c r="H29" s="8">
        <f>H30+H43</f>
        <v>75</v>
      </c>
      <c r="I29" s="65">
        <f>I30+I43</f>
        <v>23844</v>
      </c>
      <c r="J29" s="65"/>
      <c r="K29" s="6">
        <v>28624297.39</v>
      </c>
      <c r="L29" s="65">
        <f>L30+L43</f>
        <v>22027.5</v>
      </c>
      <c r="M29" s="10">
        <f>M30+M43</f>
        <v>22970.3</v>
      </c>
    </row>
    <row r="30" spans="1:13" ht="15.75" outlineLevel="4">
      <c r="A30" s="37" t="s">
        <v>457</v>
      </c>
      <c r="B30" s="7" t="s">
        <v>384</v>
      </c>
      <c r="C30" s="7" t="s">
        <v>387</v>
      </c>
      <c r="D30" s="7" t="s">
        <v>396</v>
      </c>
      <c r="E30" s="7" t="s">
        <v>393</v>
      </c>
      <c r="F30" s="7"/>
      <c r="G30" s="8"/>
      <c r="H30" s="8">
        <f>H31</f>
        <v>75</v>
      </c>
      <c r="I30" s="65">
        <f>I31</f>
        <v>22941.5</v>
      </c>
      <c r="J30" s="65"/>
      <c r="K30" s="6">
        <v>27715597.39</v>
      </c>
      <c r="L30" s="65">
        <f>L31</f>
        <v>21125</v>
      </c>
      <c r="M30" s="10">
        <f>M31</f>
        <v>22067.8</v>
      </c>
    </row>
    <row r="31" spans="1:13" ht="47.25" outlineLevel="5">
      <c r="A31" s="37" t="s">
        <v>461</v>
      </c>
      <c r="B31" s="7" t="s">
        <v>384</v>
      </c>
      <c r="C31" s="7" t="s">
        <v>387</v>
      </c>
      <c r="D31" s="7" t="s">
        <v>396</v>
      </c>
      <c r="E31" s="7" t="s">
        <v>397</v>
      </c>
      <c r="F31" s="7"/>
      <c r="G31" s="8"/>
      <c r="H31" s="8">
        <f>H33</f>
        <v>75</v>
      </c>
      <c r="I31" s="65">
        <f>I32+I36+I39</f>
        <v>22941.5</v>
      </c>
      <c r="J31" s="65">
        <f>J32+J36+J39</f>
        <v>0</v>
      </c>
      <c r="K31" s="65">
        <f>K32+K36+K39</f>
        <v>0</v>
      </c>
      <c r="L31" s="65">
        <f>L32+L36+L39</f>
        <v>21125</v>
      </c>
      <c r="M31" s="10">
        <f>M32+M36+M39</f>
        <v>22067.8</v>
      </c>
    </row>
    <row r="32" spans="1:13" ht="78.75" outlineLevel="5">
      <c r="A32" s="37" t="s">
        <v>257</v>
      </c>
      <c r="B32" s="7" t="s">
        <v>384</v>
      </c>
      <c r="C32" s="7" t="s">
        <v>387</v>
      </c>
      <c r="D32" s="7" t="s">
        <v>396</v>
      </c>
      <c r="E32" s="7" t="s">
        <v>397</v>
      </c>
      <c r="F32" s="7" t="s">
        <v>314</v>
      </c>
      <c r="G32" s="8"/>
      <c r="H32" s="8"/>
      <c r="I32" s="65">
        <f>I33</f>
        <v>16584.1</v>
      </c>
      <c r="J32" s="65">
        <f>J33</f>
        <v>0</v>
      </c>
      <c r="K32" s="65">
        <f>K33</f>
        <v>0</v>
      </c>
      <c r="L32" s="65">
        <f>L33</f>
        <v>16584.1</v>
      </c>
      <c r="M32" s="10">
        <f>M33</f>
        <v>16584.1</v>
      </c>
    </row>
    <row r="33" spans="1:13" ht="31.5" outlineLevel="6">
      <c r="A33" s="37" t="s">
        <v>258</v>
      </c>
      <c r="B33" s="7" t="s">
        <v>384</v>
      </c>
      <c r="C33" s="7" t="s">
        <v>387</v>
      </c>
      <c r="D33" s="7" t="s">
        <v>396</v>
      </c>
      <c r="E33" s="7" t="s">
        <v>397</v>
      </c>
      <c r="F33" s="7" t="s">
        <v>190</v>
      </c>
      <c r="G33" s="8"/>
      <c r="H33" s="8">
        <v>75</v>
      </c>
      <c r="I33" s="65">
        <f>I34+I35</f>
        <v>16584.1</v>
      </c>
      <c r="J33" s="65">
        <f>J34+J35</f>
        <v>0</v>
      </c>
      <c r="K33" s="65">
        <f>K34+K35</f>
        <v>0</v>
      </c>
      <c r="L33" s="65">
        <f>L34+L35</f>
        <v>16584.1</v>
      </c>
      <c r="M33" s="10">
        <f>M34+M35</f>
        <v>16584.1</v>
      </c>
    </row>
    <row r="34" spans="1:13" ht="31.5" outlineLevel="6">
      <c r="A34" s="37" t="s">
        <v>194</v>
      </c>
      <c r="B34" s="7" t="s">
        <v>384</v>
      </c>
      <c r="C34" s="7" t="s">
        <v>387</v>
      </c>
      <c r="D34" s="7" t="s">
        <v>396</v>
      </c>
      <c r="E34" s="7" t="s">
        <v>397</v>
      </c>
      <c r="F34" s="7" t="s">
        <v>195</v>
      </c>
      <c r="G34" s="8"/>
      <c r="H34" s="8"/>
      <c r="I34" s="65">
        <v>16564.1</v>
      </c>
      <c r="J34" s="65"/>
      <c r="K34" s="6"/>
      <c r="L34" s="65">
        <v>16564.1</v>
      </c>
      <c r="M34" s="10">
        <v>16564.1</v>
      </c>
    </row>
    <row r="35" spans="1:13" ht="47.25" outlineLevel="6">
      <c r="A35" s="37" t="s">
        <v>196</v>
      </c>
      <c r="B35" s="7" t="s">
        <v>384</v>
      </c>
      <c r="C35" s="7" t="s">
        <v>387</v>
      </c>
      <c r="D35" s="7" t="s">
        <v>396</v>
      </c>
      <c r="E35" s="7" t="s">
        <v>397</v>
      </c>
      <c r="F35" s="7" t="s">
        <v>197</v>
      </c>
      <c r="G35" s="8"/>
      <c r="H35" s="8"/>
      <c r="I35" s="65">
        <v>20</v>
      </c>
      <c r="J35" s="65"/>
      <c r="K35" s="6"/>
      <c r="L35" s="65">
        <v>20</v>
      </c>
      <c r="M35" s="10">
        <v>20</v>
      </c>
    </row>
    <row r="36" spans="1:13" ht="31.5" outlineLevel="6">
      <c r="A36" s="37" t="s">
        <v>259</v>
      </c>
      <c r="B36" s="7" t="s">
        <v>384</v>
      </c>
      <c r="C36" s="7" t="s">
        <v>387</v>
      </c>
      <c r="D36" s="7" t="s">
        <v>396</v>
      </c>
      <c r="E36" s="7" t="s">
        <v>397</v>
      </c>
      <c r="F36" s="7" t="s">
        <v>315</v>
      </c>
      <c r="G36" s="8"/>
      <c r="H36" s="8"/>
      <c r="I36" s="65">
        <f aca="true" t="shared" si="2" ref="I36:M37">I37</f>
        <v>5980.9</v>
      </c>
      <c r="J36" s="65">
        <f t="shared" si="2"/>
        <v>0</v>
      </c>
      <c r="K36" s="65">
        <f t="shared" si="2"/>
        <v>0</v>
      </c>
      <c r="L36" s="65">
        <f t="shared" si="2"/>
        <v>4164.4</v>
      </c>
      <c r="M36" s="10">
        <f t="shared" si="2"/>
        <v>5107.2</v>
      </c>
    </row>
    <row r="37" spans="1:13" ht="31.5" outlineLevel="6">
      <c r="A37" s="37" t="s">
        <v>260</v>
      </c>
      <c r="B37" s="7" t="s">
        <v>384</v>
      </c>
      <c r="C37" s="7" t="s">
        <v>387</v>
      </c>
      <c r="D37" s="7" t="s">
        <v>396</v>
      </c>
      <c r="E37" s="7" t="s">
        <v>397</v>
      </c>
      <c r="F37" s="7" t="s">
        <v>201</v>
      </c>
      <c r="G37" s="8"/>
      <c r="H37" s="8"/>
      <c r="I37" s="65">
        <f t="shared" si="2"/>
        <v>5980.9</v>
      </c>
      <c r="J37" s="65">
        <f t="shared" si="2"/>
        <v>0</v>
      </c>
      <c r="K37" s="65">
        <f t="shared" si="2"/>
        <v>0</v>
      </c>
      <c r="L37" s="65">
        <f t="shared" si="2"/>
        <v>4164.4</v>
      </c>
      <c r="M37" s="10">
        <f t="shared" si="2"/>
        <v>5107.2</v>
      </c>
    </row>
    <row r="38" spans="1:13" ht="31.5" outlineLevel="6">
      <c r="A38" s="37" t="s">
        <v>261</v>
      </c>
      <c r="B38" s="7" t="s">
        <v>384</v>
      </c>
      <c r="C38" s="7" t="s">
        <v>387</v>
      </c>
      <c r="D38" s="7" t="s">
        <v>396</v>
      </c>
      <c r="E38" s="7" t="s">
        <v>397</v>
      </c>
      <c r="F38" s="7" t="s">
        <v>202</v>
      </c>
      <c r="G38" s="8"/>
      <c r="H38" s="8"/>
      <c r="I38" s="65">
        <f>5220.2+760.7</f>
        <v>5980.9</v>
      </c>
      <c r="J38" s="65"/>
      <c r="K38" s="6"/>
      <c r="L38" s="65">
        <f>3940.1+224.3</f>
        <v>4164.4</v>
      </c>
      <c r="M38" s="10">
        <f>4576.3+530.9</f>
        <v>5107.2</v>
      </c>
    </row>
    <row r="39" spans="1:13" ht="15.75" outlineLevel="6">
      <c r="A39" s="37" t="s">
        <v>241</v>
      </c>
      <c r="B39" s="7" t="s">
        <v>384</v>
      </c>
      <c r="C39" s="7" t="s">
        <v>387</v>
      </c>
      <c r="D39" s="7" t="s">
        <v>396</v>
      </c>
      <c r="E39" s="7" t="s">
        <v>397</v>
      </c>
      <c r="F39" s="7" t="s">
        <v>242</v>
      </c>
      <c r="G39" s="8"/>
      <c r="H39" s="8"/>
      <c r="I39" s="65">
        <f>I40</f>
        <v>376.5</v>
      </c>
      <c r="J39" s="65">
        <f>J40</f>
        <v>0</v>
      </c>
      <c r="K39" s="65">
        <f>K40</f>
        <v>0</v>
      </c>
      <c r="L39" s="65">
        <f>L40</f>
        <v>376.5</v>
      </c>
      <c r="M39" s="10">
        <f>M40</f>
        <v>376.5</v>
      </c>
    </row>
    <row r="40" spans="1:13" ht="31.5" outlineLevel="6">
      <c r="A40" s="37" t="s">
        <v>316</v>
      </c>
      <c r="B40" s="7" t="s">
        <v>384</v>
      </c>
      <c r="C40" s="7" t="s">
        <v>387</v>
      </c>
      <c r="D40" s="7" t="s">
        <v>396</v>
      </c>
      <c r="E40" s="7" t="s">
        <v>397</v>
      </c>
      <c r="F40" s="7" t="s">
        <v>198</v>
      </c>
      <c r="G40" s="8"/>
      <c r="H40" s="8"/>
      <c r="I40" s="65">
        <f>I41+I42</f>
        <v>376.5</v>
      </c>
      <c r="J40" s="65">
        <f>J41+J42</f>
        <v>0</v>
      </c>
      <c r="K40" s="65">
        <f>K41+K42</f>
        <v>0</v>
      </c>
      <c r="L40" s="65">
        <f>L41+L42</f>
        <v>376.5</v>
      </c>
      <c r="M40" s="10">
        <f>M41+M42</f>
        <v>376.5</v>
      </c>
    </row>
    <row r="41" spans="1:13" ht="47.25" outlineLevel="6">
      <c r="A41" s="37" t="s">
        <v>191</v>
      </c>
      <c r="B41" s="7" t="s">
        <v>384</v>
      </c>
      <c r="C41" s="7" t="s">
        <v>387</v>
      </c>
      <c r="D41" s="7" t="s">
        <v>396</v>
      </c>
      <c r="E41" s="7" t="s">
        <v>397</v>
      </c>
      <c r="F41" s="7" t="s">
        <v>193</v>
      </c>
      <c r="G41" s="8"/>
      <c r="H41" s="8"/>
      <c r="I41" s="65">
        <v>303.3</v>
      </c>
      <c r="J41" s="65"/>
      <c r="K41" s="6"/>
      <c r="L41" s="65">
        <v>303.3</v>
      </c>
      <c r="M41" s="10">
        <v>303.3</v>
      </c>
    </row>
    <row r="42" spans="1:13" ht="31.5" outlineLevel="6">
      <c r="A42" s="37" t="s">
        <v>199</v>
      </c>
      <c r="B42" s="7" t="s">
        <v>384</v>
      </c>
      <c r="C42" s="7" t="s">
        <v>387</v>
      </c>
      <c r="D42" s="7" t="s">
        <v>396</v>
      </c>
      <c r="E42" s="7" t="s">
        <v>397</v>
      </c>
      <c r="F42" s="7" t="s">
        <v>200</v>
      </c>
      <c r="G42" s="8"/>
      <c r="H42" s="8"/>
      <c r="I42" s="65">
        <v>73.2</v>
      </c>
      <c r="J42" s="65"/>
      <c r="K42" s="6"/>
      <c r="L42" s="65">
        <v>73.2</v>
      </c>
      <c r="M42" s="10">
        <v>73.2</v>
      </c>
    </row>
    <row r="43" spans="1:13" ht="63" outlineLevel="4">
      <c r="A43" s="37" t="s">
        <v>462</v>
      </c>
      <c r="B43" s="7" t="s">
        <v>384</v>
      </c>
      <c r="C43" s="7" t="s">
        <v>387</v>
      </c>
      <c r="D43" s="7" t="s">
        <v>396</v>
      </c>
      <c r="E43" s="7" t="s">
        <v>398</v>
      </c>
      <c r="F43" s="7"/>
      <c r="G43" s="8"/>
      <c r="H43" s="8"/>
      <c r="I43" s="65">
        <f>I45</f>
        <v>902.5</v>
      </c>
      <c r="J43" s="65"/>
      <c r="K43" s="6">
        <v>908700</v>
      </c>
      <c r="L43" s="65">
        <f>L45</f>
        <v>902.5</v>
      </c>
      <c r="M43" s="10">
        <f>M45</f>
        <v>902.5</v>
      </c>
    </row>
    <row r="44" spans="1:13" ht="78.75" outlineLevel="4">
      <c r="A44" s="37" t="s">
        <v>257</v>
      </c>
      <c r="B44" s="7" t="s">
        <v>384</v>
      </c>
      <c r="C44" s="7" t="s">
        <v>387</v>
      </c>
      <c r="D44" s="7" t="s">
        <v>396</v>
      </c>
      <c r="E44" s="7" t="s">
        <v>398</v>
      </c>
      <c r="F44" s="7" t="s">
        <v>314</v>
      </c>
      <c r="G44" s="8"/>
      <c r="H44" s="8"/>
      <c r="I44" s="65">
        <f aca="true" t="shared" si="3" ref="I44:M45">I45</f>
        <v>902.5</v>
      </c>
      <c r="J44" s="65">
        <f t="shared" si="3"/>
        <v>0</v>
      </c>
      <c r="K44" s="65">
        <f t="shared" si="3"/>
        <v>0</v>
      </c>
      <c r="L44" s="65">
        <f t="shared" si="3"/>
        <v>902.5</v>
      </c>
      <c r="M44" s="10">
        <f t="shared" si="3"/>
        <v>902.5</v>
      </c>
    </row>
    <row r="45" spans="1:13" ht="31.5" outlineLevel="6">
      <c r="A45" s="37" t="s">
        <v>258</v>
      </c>
      <c r="B45" s="7" t="s">
        <v>384</v>
      </c>
      <c r="C45" s="7" t="s">
        <v>387</v>
      </c>
      <c r="D45" s="7" t="s">
        <v>396</v>
      </c>
      <c r="E45" s="7" t="s">
        <v>398</v>
      </c>
      <c r="F45" s="7" t="s">
        <v>190</v>
      </c>
      <c r="G45" s="8"/>
      <c r="H45" s="8"/>
      <c r="I45" s="65">
        <f t="shared" si="3"/>
        <v>902.5</v>
      </c>
      <c r="J45" s="65">
        <f t="shared" si="3"/>
        <v>0</v>
      </c>
      <c r="K45" s="65">
        <f t="shared" si="3"/>
        <v>0</v>
      </c>
      <c r="L45" s="65">
        <f t="shared" si="3"/>
        <v>902.5</v>
      </c>
      <c r="M45" s="10">
        <f t="shared" si="3"/>
        <v>902.5</v>
      </c>
    </row>
    <row r="46" spans="1:13" ht="31.5" outlineLevel="6">
      <c r="A46" s="37" t="s">
        <v>194</v>
      </c>
      <c r="B46" s="7" t="s">
        <v>384</v>
      </c>
      <c r="C46" s="7" t="s">
        <v>387</v>
      </c>
      <c r="D46" s="7" t="s">
        <v>396</v>
      </c>
      <c r="E46" s="7" t="s">
        <v>398</v>
      </c>
      <c r="F46" s="7" t="s">
        <v>195</v>
      </c>
      <c r="G46" s="8"/>
      <c r="H46" s="8"/>
      <c r="I46" s="65">
        <v>902.5</v>
      </c>
      <c r="J46" s="65"/>
      <c r="K46" s="6"/>
      <c r="L46" s="65">
        <v>902.5</v>
      </c>
      <c r="M46" s="10">
        <v>902.5</v>
      </c>
    </row>
    <row r="47" spans="1:13" ht="15.75" hidden="1" outlineLevel="2">
      <c r="A47" s="37" t="s">
        <v>463</v>
      </c>
      <c r="B47" s="1" t="s">
        <v>384</v>
      </c>
      <c r="C47" s="1" t="s">
        <v>387</v>
      </c>
      <c r="D47" s="1" t="s">
        <v>401</v>
      </c>
      <c r="E47" s="1"/>
      <c r="F47" s="1"/>
      <c r="G47" s="2"/>
      <c r="H47" s="2"/>
      <c r="I47" s="64">
        <f>I48</f>
        <v>19.4</v>
      </c>
      <c r="J47" s="64"/>
      <c r="K47" s="6">
        <v>13800</v>
      </c>
      <c r="L47" s="64">
        <f aca="true" t="shared" si="4" ref="L47:M49">L48</f>
        <v>0</v>
      </c>
      <c r="M47" s="4">
        <f t="shared" si="4"/>
        <v>0</v>
      </c>
    </row>
    <row r="48" spans="1:13" ht="31.5" hidden="1" outlineLevel="3">
      <c r="A48" s="37" t="s">
        <v>464</v>
      </c>
      <c r="B48" s="7" t="s">
        <v>384</v>
      </c>
      <c r="C48" s="7" t="s">
        <v>387</v>
      </c>
      <c r="D48" s="7" t="s">
        <v>401</v>
      </c>
      <c r="E48" s="7" t="s">
        <v>402</v>
      </c>
      <c r="F48" s="7"/>
      <c r="G48" s="8"/>
      <c r="H48" s="8"/>
      <c r="I48" s="65">
        <f>I49</f>
        <v>19.4</v>
      </c>
      <c r="J48" s="65"/>
      <c r="K48" s="6">
        <v>13800</v>
      </c>
      <c r="L48" s="65">
        <f t="shared" si="4"/>
        <v>0</v>
      </c>
      <c r="M48" s="10">
        <f t="shared" si="4"/>
        <v>0</v>
      </c>
    </row>
    <row r="49" spans="1:13" ht="94.5" hidden="1" outlineLevel="4">
      <c r="A49" s="37" t="s">
        <v>465</v>
      </c>
      <c r="B49" s="7" t="s">
        <v>384</v>
      </c>
      <c r="C49" s="7" t="s">
        <v>387</v>
      </c>
      <c r="D49" s="7" t="s">
        <v>401</v>
      </c>
      <c r="E49" s="7" t="s">
        <v>403</v>
      </c>
      <c r="F49" s="7"/>
      <c r="G49" s="8"/>
      <c r="H49" s="8"/>
      <c r="I49" s="65">
        <f>I50</f>
        <v>19.4</v>
      </c>
      <c r="J49" s="65">
        <f>J50</f>
        <v>0</v>
      </c>
      <c r="K49" s="65">
        <f>K50</f>
        <v>13800</v>
      </c>
      <c r="L49" s="65">
        <f t="shared" si="4"/>
        <v>0</v>
      </c>
      <c r="M49" s="10">
        <f t="shared" si="4"/>
        <v>0</v>
      </c>
    </row>
    <row r="50" spans="1:13" ht="31.5" hidden="1" outlineLevel="4">
      <c r="A50" s="37" t="s">
        <v>259</v>
      </c>
      <c r="B50" s="7" t="s">
        <v>384</v>
      </c>
      <c r="C50" s="7" t="s">
        <v>387</v>
      </c>
      <c r="D50" s="7" t="s">
        <v>401</v>
      </c>
      <c r="E50" s="7" t="s">
        <v>403</v>
      </c>
      <c r="F50" s="7" t="s">
        <v>315</v>
      </c>
      <c r="G50" s="8"/>
      <c r="H50" s="8"/>
      <c r="I50" s="65">
        <f>I51</f>
        <v>19.4</v>
      </c>
      <c r="J50" s="65">
        <f>J51</f>
        <v>0</v>
      </c>
      <c r="K50" s="65">
        <f>K51</f>
        <v>13800</v>
      </c>
      <c r="L50" s="65">
        <f>L51</f>
        <v>0</v>
      </c>
      <c r="M50" s="10">
        <f>M51</f>
        <v>0</v>
      </c>
    </row>
    <row r="51" spans="1:13" ht="31.5" hidden="1" outlineLevel="6">
      <c r="A51" s="37" t="s">
        <v>260</v>
      </c>
      <c r="B51" s="7" t="s">
        <v>384</v>
      </c>
      <c r="C51" s="7" t="s">
        <v>387</v>
      </c>
      <c r="D51" s="7" t="s">
        <v>401</v>
      </c>
      <c r="E51" s="7" t="s">
        <v>403</v>
      </c>
      <c r="F51" s="7" t="s">
        <v>201</v>
      </c>
      <c r="G51" s="8"/>
      <c r="H51" s="8"/>
      <c r="I51" s="65">
        <f>I52</f>
        <v>19.4</v>
      </c>
      <c r="J51" s="65"/>
      <c r="K51" s="6">
        <v>13800</v>
      </c>
      <c r="L51" s="65">
        <v>0</v>
      </c>
      <c r="M51" s="10">
        <v>0</v>
      </c>
    </row>
    <row r="52" spans="1:13" ht="31.5" hidden="1" outlineLevel="6">
      <c r="A52" s="37" t="s">
        <v>261</v>
      </c>
      <c r="B52" s="7" t="s">
        <v>384</v>
      </c>
      <c r="C52" s="7" t="s">
        <v>387</v>
      </c>
      <c r="D52" s="7" t="s">
        <v>401</v>
      </c>
      <c r="E52" s="7" t="s">
        <v>403</v>
      </c>
      <c r="F52" s="7" t="s">
        <v>202</v>
      </c>
      <c r="G52" s="8"/>
      <c r="H52" s="8"/>
      <c r="I52" s="65">
        <v>19.4</v>
      </c>
      <c r="J52" s="65"/>
      <c r="K52" s="6"/>
      <c r="L52" s="65"/>
      <c r="M52" s="10"/>
    </row>
    <row r="53" spans="1:13" ht="78.75" outlineLevel="2" collapsed="1">
      <c r="A53" s="37" t="s">
        <v>466</v>
      </c>
      <c r="B53" s="1" t="s">
        <v>384</v>
      </c>
      <c r="C53" s="1" t="s">
        <v>387</v>
      </c>
      <c r="D53" s="1" t="s">
        <v>404</v>
      </c>
      <c r="E53" s="1"/>
      <c r="F53" s="1"/>
      <c r="G53" s="2"/>
      <c r="H53" s="2"/>
      <c r="I53" s="64">
        <f>I54</f>
        <v>1445.3999999999999</v>
      </c>
      <c r="J53" s="64">
        <f>J54</f>
        <v>0</v>
      </c>
      <c r="K53" s="64">
        <f>K54</f>
        <v>0</v>
      </c>
      <c r="L53" s="64">
        <f>L54</f>
        <v>1470.3</v>
      </c>
      <c r="M53" s="4">
        <f>M54</f>
        <v>1470.1</v>
      </c>
    </row>
    <row r="54" spans="1:13" ht="94.5" outlineLevel="3">
      <c r="A54" s="37" t="s">
        <v>460</v>
      </c>
      <c r="B54" s="7" t="s">
        <v>384</v>
      </c>
      <c r="C54" s="7" t="s">
        <v>387</v>
      </c>
      <c r="D54" s="7" t="s">
        <v>404</v>
      </c>
      <c r="E54" s="7" t="s">
        <v>392</v>
      </c>
      <c r="F54" s="7"/>
      <c r="G54" s="8"/>
      <c r="H54" s="8"/>
      <c r="I54" s="65">
        <f>I55+I65</f>
        <v>1445.3999999999999</v>
      </c>
      <c r="J54" s="65">
        <f>J55+J65</f>
        <v>0</v>
      </c>
      <c r="K54" s="65">
        <f>K55+K65</f>
        <v>0</v>
      </c>
      <c r="L54" s="65">
        <f>L55+L65</f>
        <v>1470.3</v>
      </c>
      <c r="M54" s="10">
        <f>M55+M65</f>
        <v>1470.1</v>
      </c>
    </row>
    <row r="55" spans="1:13" ht="15.75" outlineLevel="4">
      <c r="A55" s="37" t="s">
        <v>457</v>
      </c>
      <c r="B55" s="7" t="s">
        <v>384</v>
      </c>
      <c r="C55" s="7" t="s">
        <v>387</v>
      </c>
      <c r="D55" s="7" t="s">
        <v>404</v>
      </c>
      <c r="E55" s="7" t="s">
        <v>393</v>
      </c>
      <c r="F55" s="7"/>
      <c r="G55" s="8"/>
      <c r="H55" s="8"/>
      <c r="I55" s="65">
        <f>I56+I59+I62</f>
        <v>430.59999999999997</v>
      </c>
      <c r="J55" s="65">
        <f>J56+J59+J62</f>
        <v>0</v>
      </c>
      <c r="K55" s="65">
        <f>K56+K59+K62</f>
        <v>0</v>
      </c>
      <c r="L55" s="65">
        <f>L56+L59+L62</f>
        <v>455.5</v>
      </c>
      <c r="M55" s="10">
        <f>M56+M59+M62</f>
        <v>455.3</v>
      </c>
    </row>
    <row r="56" spans="1:13" ht="78.75" outlineLevel="4">
      <c r="A56" s="37" t="s">
        <v>257</v>
      </c>
      <c r="B56" s="7"/>
      <c r="C56" s="7"/>
      <c r="D56" s="7"/>
      <c r="E56" s="7"/>
      <c r="F56" s="7" t="s">
        <v>314</v>
      </c>
      <c r="G56" s="8"/>
      <c r="H56" s="8"/>
      <c r="I56" s="65">
        <f>I57</f>
        <v>271.7</v>
      </c>
      <c r="J56" s="65">
        <f aca="true" t="shared" si="5" ref="J56:M57">J57</f>
        <v>0</v>
      </c>
      <c r="K56" s="65">
        <f t="shared" si="5"/>
        <v>0</v>
      </c>
      <c r="L56" s="65">
        <f t="shared" si="5"/>
        <v>271.7</v>
      </c>
      <c r="M56" s="10">
        <f t="shared" si="5"/>
        <v>271.7</v>
      </c>
    </row>
    <row r="57" spans="1:13" ht="31.5" outlineLevel="6">
      <c r="A57" s="37" t="s">
        <v>258</v>
      </c>
      <c r="B57" s="7" t="s">
        <v>384</v>
      </c>
      <c r="C57" s="7" t="s">
        <v>387</v>
      </c>
      <c r="D57" s="7" t="s">
        <v>404</v>
      </c>
      <c r="E57" s="7" t="s">
        <v>393</v>
      </c>
      <c r="F57" s="7" t="s">
        <v>190</v>
      </c>
      <c r="G57" s="8"/>
      <c r="H57" s="8"/>
      <c r="I57" s="65">
        <f>I58</f>
        <v>271.7</v>
      </c>
      <c r="J57" s="65">
        <f t="shared" si="5"/>
        <v>0</v>
      </c>
      <c r="K57" s="65">
        <f t="shared" si="5"/>
        <v>0</v>
      </c>
      <c r="L57" s="65">
        <f t="shared" si="5"/>
        <v>271.7</v>
      </c>
      <c r="M57" s="10">
        <f t="shared" si="5"/>
        <v>271.7</v>
      </c>
    </row>
    <row r="58" spans="1:13" ht="31.5" outlineLevel="6">
      <c r="A58" s="37" t="s">
        <v>194</v>
      </c>
      <c r="B58" s="7" t="s">
        <v>384</v>
      </c>
      <c r="C58" s="7" t="s">
        <v>387</v>
      </c>
      <c r="D58" s="7" t="s">
        <v>404</v>
      </c>
      <c r="E58" s="7" t="s">
        <v>393</v>
      </c>
      <c r="F58" s="7" t="s">
        <v>195</v>
      </c>
      <c r="G58" s="8"/>
      <c r="H58" s="8"/>
      <c r="I58" s="65">
        <v>271.7</v>
      </c>
      <c r="J58" s="65"/>
      <c r="K58" s="6"/>
      <c r="L58" s="65">
        <v>271.7</v>
      </c>
      <c r="M58" s="10">
        <v>271.7</v>
      </c>
    </row>
    <row r="59" spans="1:13" ht="31.5" outlineLevel="6">
      <c r="A59" s="37" t="s">
        <v>259</v>
      </c>
      <c r="B59" s="7" t="s">
        <v>384</v>
      </c>
      <c r="C59" s="7" t="s">
        <v>387</v>
      </c>
      <c r="D59" s="7" t="s">
        <v>404</v>
      </c>
      <c r="E59" s="7" t="s">
        <v>393</v>
      </c>
      <c r="F59" s="7" t="s">
        <v>315</v>
      </c>
      <c r="G59" s="8"/>
      <c r="H59" s="8"/>
      <c r="I59" s="65">
        <f aca="true" t="shared" si="6" ref="I59:M60">I60</f>
        <v>158.1</v>
      </c>
      <c r="J59" s="65">
        <f t="shared" si="6"/>
        <v>0</v>
      </c>
      <c r="K59" s="65">
        <f t="shared" si="6"/>
        <v>0</v>
      </c>
      <c r="L59" s="65">
        <f t="shared" si="6"/>
        <v>183</v>
      </c>
      <c r="M59" s="10">
        <f t="shared" si="6"/>
        <v>182.8</v>
      </c>
    </row>
    <row r="60" spans="1:13" ht="31.5" outlineLevel="6">
      <c r="A60" s="37" t="s">
        <v>260</v>
      </c>
      <c r="B60" s="7" t="s">
        <v>384</v>
      </c>
      <c r="C60" s="7" t="s">
        <v>387</v>
      </c>
      <c r="D60" s="7" t="s">
        <v>404</v>
      </c>
      <c r="E60" s="7" t="s">
        <v>393</v>
      </c>
      <c r="F60" s="7" t="s">
        <v>201</v>
      </c>
      <c r="G60" s="8"/>
      <c r="H60" s="8"/>
      <c r="I60" s="65">
        <f t="shared" si="6"/>
        <v>158.1</v>
      </c>
      <c r="J60" s="65">
        <f t="shared" si="6"/>
        <v>0</v>
      </c>
      <c r="K60" s="65">
        <f t="shared" si="6"/>
        <v>0</v>
      </c>
      <c r="L60" s="65">
        <f t="shared" si="6"/>
        <v>183</v>
      </c>
      <c r="M60" s="10">
        <f t="shared" si="6"/>
        <v>182.8</v>
      </c>
    </row>
    <row r="61" spans="1:13" ht="31.5" outlineLevel="6">
      <c r="A61" s="37" t="s">
        <v>261</v>
      </c>
      <c r="B61" s="7" t="s">
        <v>384</v>
      </c>
      <c r="C61" s="7" t="s">
        <v>387</v>
      </c>
      <c r="D61" s="7" t="s">
        <v>404</v>
      </c>
      <c r="E61" s="7" t="s">
        <v>393</v>
      </c>
      <c r="F61" s="7" t="s">
        <v>202</v>
      </c>
      <c r="G61" s="8"/>
      <c r="H61" s="8"/>
      <c r="I61" s="65">
        <v>158.1</v>
      </c>
      <c r="J61" s="65"/>
      <c r="K61" s="6"/>
      <c r="L61" s="65">
        <v>183</v>
      </c>
      <c r="M61" s="10">
        <v>182.8</v>
      </c>
    </row>
    <row r="62" spans="1:13" ht="15.75" outlineLevel="6">
      <c r="A62" s="37" t="s">
        <v>241</v>
      </c>
      <c r="B62" s="7" t="s">
        <v>384</v>
      </c>
      <c r="C62" s="7" t="s">
        <v>387</v>
      </c>
      <c r="D62" s="7" t="s">
        <v>404</v>
      </c>
      <c r="E62" s="7" t="s">
        <v>393</v>
      </c>
      <c r="F62" s="7" t="s">
        <v>242</v>
      </c>
      <c r="G62" s="8"/>
      <c r="H62" s="8"/>
      <c r="I62" s="65">
        <f aca="true" t="shared" si="7" ref="I62:M63">I63</f>
        <v>0.8</v>
      </c>
      <c r="J62" s="65">
        <f t="shared" si="7"/>
        <v>0</v>
      </c>
      <c r="K62" s="65">
        <f t="shared" si="7"/>
        <v>0</v>
      </c>
      <c r="L62" s="65">
        <f t="shared" si="7"/>
        <v>0.8</v>
      </c>
      <c r="M62" s="10">
        <f t="shared" si="7"/>
        <v>0.8</v>
      </c>
    </row>
    <row r="63" spans="1:13" ht="31.5" outlineLevel="6">
      <c r="A63" s="37" t="s">
        <v>316</v>
      </c>
      <c r="B63" s="7" t="s">
        <v>384</v>
      </c>
      <c r="C63" s="7" t="s">
        <v>387</v>
      </c>
      <c r="D63" s="7" t="s">
        <v>404</v>
      </c>
      <c r="E63" s="7" t="s">
        <v>393</v>
      </c>
      <c r="F63" s="7" t="s">
        <v>198</v>
      </c>
      <c r="G63" s="8"/>
      <c r="H63" s="8"/>
      <c r="I63" s="65">
        <f t="shared" si="7"/>
        <v>0.8</v>
      </c>
      <c r="J63" s="65">
        <f t="shared" si="7"/>
        <v>0</v>
      </c>
      <c r="K63" s="65">
        <f t="shared" si="7"/>
        <v>0</v>
      </c>
      <c r="L63" s="65">
        <f t="shared" si="7"/>
        <v>0.8</v>
      </c>
      <c r="M63" s="10">
        <f t="shared" si="7"/>
        <v>0.8</v>
      </c>
    </row>
    <row r="64" spans="1:13" ht="47.25" outlineLevel="6">
      <c r="A64" s="37" t="s">
        <v>191</v>
      </c>
      <c r="B64" s="7" t="s">
        <v>384</v>
      </c>
      <c r="C64" s="7" t="s">
        <v>387</v>
      </c>
      <c r="D64" s="7" t="s">
        <v>404</v>
      </c>
      <c r="E64" s="7" t="s">
        <v>393</v>
      </c>
      <c r="F64" s="7" t="s">
        <v>193</v>
      </c>
      <c r="G64" s="8"/>
      <c r="H64" s="8"/>
      <c r="I64" s="65">
        <v>0.8</v>
      </c>
      <c r="J64" s="65"/>
      <c r="K64" s="6"/>
      <c r="L64" s="65">
        <v>0.8</v>
      </c>
      <c r="M64" s="10">
        <v>0.8</v>
      </c>
    </row>
    <row r="65" spans="1:13" ht="63" outlineLevel="4">
      <c r="A65" s="37" t="s">
        <v>467</v>
      </c>
      <c r="B65" s="7" t="s">
        <v>384</v>
      </c>
      <c r="C65" s="7" t="s">
        <v>387</v>
      </c>
      <c r="D65" s="7" t="s">
        <v>404</v>
      </c>
      <c r="E65" s="7" t="s">
        <v>405</v>
      </c>
      <c r="F65" s="7"/>
      <c r="G65" s="8"/>
      <c r="H65" s="8"/>
      <c r="I65" s="65">
        <f>I66</f>
        <v>1014.8</v>
      </c>
      <c r="J65" s="65">
        <f>J66</f>
        <v>0</v>
      </c>
      <c r="K65" s="65">
        <f>K66</f>
        <v>0</v>
      </c>
      <c r="L65" s="65">
        <f>L66</f>
        <v>1014.8</v>
      </c>
      <c r="M65" s="10">
        <f>M66</f>
        <v>1014.8</v>
      </c>
    </row>
    <row r="66" spans="1:13" ht="78.75" outlineLevel="4">
      <c r="A66" s="37" t="s">
        <v>257</v>
      </c>
      <c r="B66" s="7" t="s">
        <v>384</v>
      </c>
      <c r="C66" s="7" t="s">
        <v>387</v>
      </c>
      <c r="D66" s="7" t="s">
        <v>404</v>
      </c>
      <c r="E66" s="7" t="s">
        <v>405</v>
      </c>
      <c r="F66" s="7" t="s">
        <v>314</v>
      </c>
      <c r="G66" s="8"/>
      <c r="H66" s="8"/>
      <c r="I66" s="65">
        <f>I67</f>
        <v>1014.8</v>
      </c>
      <c r="J66" s="65">
        <f aca="true" t="shared" si="8" ref="J66:M67">J67</f>
        <v>0</v>
      </c>
      <c r="K66" s="65">
        <f t="shared" si="8"/>
        <v>0</v>
      </c>
      <c r="L66" s="65">
        <f t="shared" si="8"/>
        <v>1014.8</v>
      </c>
      <c r="M66" s="10">
        <f t="shared" si="8"/>
        <v>1014.8</v>
      </c>
    </row>
    <row r="67" spans="1:13" ht="31.5" outlineLevel="6">
      <c r="A67" s="37" t="s">
        <v>258</v>
      </c>
      <c r="B67" s="7" t="s">
        <v>384</v>
      </c>
      <c r="C67" s="7" t="s">
        <v>387</v>
      </c>
      <c r="D67" s="7" t="s">
        <v>404</v>
      </c>
      <c r="E67" s="7" t="s">
        <v>405</v>
      </c>
      <c r="F67" s="7" t="s">
        <v>190</v>
      </c>
      <c r="G67" s="8"/>
      <c r="H67" s="8"/>
      <c r="I67" s="65">
        <f>I68</f>
        <v>1014.8</v>
      </c>
      <c r="J67" s="65">
        <f t="shared" si="8"/>
        <v>0</v>
      </c>
      <c r="K67" s="65">
        <f t="shared" si="8"/>
        <v>0</v>
      </c>
      <c r="L67" s="65">
        <f t="shared" si="8"/>
        <v>1014.8</v>
      </c>
      <c r="M67" s="10">
        <f t="shared" si="8"/>
        <v>1014.8</v>
      </c>
    </row>
    <row r="68" spans="1:13" ht="31.5" outlineLevel="6">
      <c r="A68" s="37" t="s">
        <v>194</v>
      </c>
      <c r="B68" s="7" t="s">
        <v>384</v>
      </c>
      <c r="C68" s="7" t="s">
        <v>387</v>
      </c>
      <c r="D68" s="7" t="s">
        <v>404</v>
      </c>
      <c r="E68" s="7" t="s">
        <v>405</v>
      </c>
      <c r="F68" s="7" t="s">
        <v>195</v>
      </c>
      <c r="G68" s="8"/>
      <c r="H68" s="8"/>
      <c r="I68" s="65">
        <v>1014.8</v>
      </c>
      <c r="J68" s="65"/>
      <c r="K68" s="6"/>
      <c r="L68" s="65">
        <v>1014.8</v>
      </c>
      <c r="M68" s="10">
        <v>1014.8</v>
      </c>
    </row>
    <row r="69" spans="1:13" ht="15.75" outlineLevel="2">
      <c r="A69" s="37" t="s">
        <v>468</v>
      </c>
      <c r="B69" s="1" t="s">
        <v>384</v>
      </c>
      <c r="C69" s="1" t="s">
        <v>387</v>
      </c>
      <c r="D69" s="1" t="s">
        <v>406</v>
      </c>
      <c r="E69" s="1"/>
      <c r="F69" s="1"/>
      <c r="G69" s="2" t="str">
        <f aca="true" t="shared" si="9" ref="G69:I70">G70</f>
        <v>-446,821</v>
      </c>
      <c r="H69" s="2">
        <f t="shared" si="9"/>
        <v>-1062.659</v>
      </c>
      <c r="I69" s="64">
        <f t="shared" si="9"/>
        <v>6000</v>
      </c>
      <c r="J69" s="64"/>
      <c r="K69" s="6">
        <v>4137165.5</v>
      </c>
      <c r="L69" s="64">
        <f aca="true" t="shared" si="10" ref="L69:M71">L70</f>
        <v>2000</v>
      </c>
      <c r="M69" s="4">
        <f t="shared" si="10"/>
        <v>2000</v>
      </c>
    </row>
    <row r="70" spans="1:13" ht="15.75" outlineLevel="3">
      <c r="A70" s="37" t="s">
        <v>468</v>
      </c>
      <c r="B70" s="7" t="s">
        <v>384</v>
      </c>
      <c r="C70" s="7" t="s">
        <v>387</v>
      </c>
      <c r="D70" s="7" t="s">
        <v>406</v>
      </c>
      <c r="E70" s="7" t="s">
        <v>399</v>
      </c>
      <c r="F70" s="7"/>
      <c r="G70" s="8" t="str">
        <f t="shared" si="9"/>
        <v>-446,821</v>
      </c>
      <c r="H70" s="8">
        <f t="shared" si="9"/>
        <v>-1062.659</v>
      </c>
      <c r="I70" s="65">
        <f t="shared" si="9"/>
        <v>6000</v>
      </c>
      <c r="J70" s="65"/>
      <c r="K70" s="6">
        <v>4137165.5</v>
      </c>
      <c r="L70" s="65">
        <f t="shared" si="10"/>
        <v>2000</v>
      </c>
      <c r="M70" s="10">
        <f t="shared" si="10"/>
        <v>2000</v>
      </c>
    </row>
    <row r="71" spans="1:13" ht="31.5" outlineLevel="4">
      <c r="A71" s="37" t="s">
        <v>469</v>
      </c>
      <c r="B71" s="7" t="s">
        <v>384</v>
      </c>
      <c r="C71" s="7" t="s">
        <v>387</v>
      </c>
      <c r="D71" s="7" t="s">
        <v>406</v>
      </c>
      <c r="E71" s="7" t="s">
        <v>400</v>
      </c>
      <c r="F71" s="7"/>
      <c r="G71" s="8" t="str">
        <f>G73</f>
        <v>-446,821</v>
      </c>
      <c r="H71" s="8">
        <f>H73</f>
        <v>-1062.659</v>
      </c>
      <c r="I71" s="65">
        <f>I72</f>
        <v>6000</v>
      </c>
      <c r="J71" s="65">
        <f>J72</f>
        <v>0</v>
      </c>
      <c r="K71" s="65">
        <f>K72</f>
        <v>0</v>
      </c>
      <c r="L71" s="65">
        <f t="shared" si="10"/>
        <v>2000</v>
      </c>
      <c r="M71" s="10">
        <f t="shared" si="10"/>
        <v>2000</v>
      </c>
    </row>
    <row r="72" spans="1:13" ht="15.75" outlineLevel="4">
      <c r="A72" s="37" t="s">
        <v>241</v>
      </c>
      <c r="B72" s="7" t="s">
        <v>384</v>
      </c>
      <c r="C72" s="7" t="s">
        <v>387</v>
      </c>
      <c r="D72" s="7" t="s">
        <v>406</v>
      </c>
      <c r="E72" s="7" t="s">
        <v>400</v>
      </c>
      <c r="F72" s="7" t="s">
        <v>242</v>
      </c>
      <c r="G72" s="8"/>
      <c r="H72" s="8"/>
      <c r="I72" s="65">
        <f>I73</f>
        <v>6000</v>
      </c>
      <c r="J72" s="65"/>
      <c r="K72" s="6"/>
      <c r="L72" s="65">
        <f>L73</f>
        <v>2000</v>
      </c>
      <c r="M72" s="10">
        <f>M73</f>
        <v>2000</v>
      </c>
    </row>
    <row r="73" spans="1:13" ht="15.75" outlineLevel="6">
      <c r="A73" s="37" t="s">
        <v>338</v>
      </c>
      <c r="B73" s="7" t="s">
        <v>384</v>
      </c>
      <c r="C73" s="7" t="s">
        <v>387</v>
      </c>
      <c r="D73" s="7" t="s">
        <v>406</v>
      </c>
      <c r="E73" s="7" t="s">
        <v>400</v>
      </c>
      <c r="F73" s="7" t="s">
        <v>380</v>
      </c>
      <c r="G73" s="8" t="s">
        <v>328</v>
      </c>
      <c r="H73" s="8">
        <v>-1062.659</v>
      </c>
      <c r="I73" s="65">
        <v>6000</v>
      </c>
      <c r="J73" s="65"/>
      <c r="K73" s="6">
        <v>4137165.5</v>
      </c>
      <c r="L73" s="65">
        <v>2000</v>
      </c>
      <c r="M73" s="10">
        <v>2000</v>
      </c>
    </row>
    <row r="74" spans="1:13" ht="15.75" hidden="1" outlineLevel="6">
      <c r="A74" s="37"/>
      <c r="B74" s="7"/>
      <c r="C74" s="7"/>
      <c r="D74" s="7"/>
      <c r="E74" s="7"/>
      <c r="F74" s="7"/>
      <c r="G74" s="8"/>
      <c r="H74" s="8"/>
      <c r="I74" s="65"/>
      <c r="J74" s="65"/>
      <c r="K74" s="6"/>
      <c r="L74" s="65"/>
      <c r="M74" s="10"/>
    </row>
    <row r="75" spans="1:13" ht="31.5" outlineLevel="2" collapsed="1">
      <c r="A75" s="37" t="s">
        <v>470</v>
      </c>
      <c r="B75" s="1" t="s">
        <v>384</v>
      </c>
      <c r="C75" s="1" t="s">
        <v>387</v>
      </c>
      <c r="D75" s="1" t="s">
        <v>407</v>
      </c>
      <c r="E75" s="1"/>
      <c r="F75" s="1"/>
      <c r="G75" s="2"/>
      <c r="H75" s="2"/>
      <c r="I75" s="64">
        <f>I76+I90</f>
        <v>254.2</v>
      </c>
      <c r="J75" s="64">
        <f>J76+J90</f>
        <v>0</v>
      </c>
      <c r="K75" s="64">
        <f>K76+K90</f>
        <v>466500</v>
      </c>
      <c r="L75" s="64">
        <f>L76+L90</f>
        <v>264.2</v>
      </c>
      <c r="M75" s="4">
        <f>M76+M90</f>
        <v>265.2</v>
      </c>
    </row>
    <row r="76" spans="1:13" ht="94.5" outlineLevel="3">
      <c r="A76" s="37" t="s">
        <v>471</v>
      </c>
      <c r="B76" s="7" t="s">
        <v>384</v>
      </c>
      <c r="C76" s="7" t="s">
        <v>387</v>
      </c>
      <c r="D76" s="7" t="s">
        <v>407</v>
      </c>
      <c r="E76" s="7" t="s">
        <v>408</v>
      </c>
      <c r="F76" s="7"/>
      <c r="G76" s="8"/>
      <c r="H76" s="8"/>
      <c r="I76" s="65">
        <f>I77</f>
        <v>247.2</v>
      </c>
      <c r="J76" s="65"/>
      <c r="K76" s="6">
        <v>235000</v>
      </c>
      <c r="L76" s="65">
        <f>L77</f>
        <v>254.2</v>
      </c>
      <c r="M76" s="10">
        <f>M77</f>
        <v>255.2</v>
      </c>
    </row>
    <row r="77" spans="1:13" ht="78.75" outlineLevel="4">
      <c r="A77" s="37" t="s">
        <v>472</v>
      </c>
      <c r="B77" s="7" t="s">
        <v>384</v>
      </c>
      <c r="C77" s="7" t="s">
        <v>387</v>
      </c>
      <c r="D77" s="7" t="s">
        <v>407</v>
      </c>
      <c r="E77" s="7" t="s">
        <v>409</v>
      </c>
      <c r="F77" s="7"/>
      <c r="G77" s="8"/>
      <c r="H77" s="8"/>
      <c r="I77" s="65">
        <f>I78+I86</f>
        <v>247.2</v>
      </c>
      <c r="J77" s="65">
        <f>J78+J86</f>
        <v>0</v>
      </c>
      <c r="K77" s="65">
        <f>K78+K86</f>
        <v>0</v>
      </c>
      <c r="L77" s="65">
        <f>L78+L86</f>
        <v>254.2</v>
      </c>
      <c r="M77" s="10">
        <f>M78+M86</f>
        <v>255.2</v>
      </c>
    </row>
    <row r="78" spans="1:13" ht="47.25" outlineLevel="5">
      <c r="A78" s="37" t="s">
        <v>473</v>
      </c>
      <c r="B78" s="7" t="s">
        <v>384</v>
      </c>
      <c r="C78" s="7" t="s">
        <v>387</v>
      </c>
      <c r="D78" s="7" t="s">
        <v>407</v>
      </c>
      <c r="E78" s="7" t="s">
        <v>410</v>
      </c>
      <c r="F78" s="7"/>
      <c r="G78" s="8"/>
      <c r="H78" s="8"/>
      <c r="I78" s="65">
        <f>I79+I82</f>
        <v>247</v>
      </c>
      <c r="J78" s="65">
        <f>J79+J82</f>
        <v>0</v>
      </c>
      <c r="K78" s="65">
        <f>K79+K82</f>
        <v>0</v>
      </c>
      <c r="L78" s="65">
        <f>L79+L82</f>
        <v>254</v>
      </c>
      <c r="M78" s="10">
        <f>M79+M82</f>
        <v>255</v>
      </c>
    </row>
    <row r="79" spans="1:13" ht="78.75" outlineLevel="5">
      <c r="A79" s="37" t="s">
        <v>257</v>
      </c>
      <c r="B79" s="7" t="s">
        <v>384</v>
      </c>
      <c r="C79" s="7" t="s">
        <v>387</v>
      </c>
      <c r="D79" s="7" t="s">
        <v>407</v>
      </c>
      <c r="E79" s="7" t="s">
        <v>410</v>
      </c>
      <c r="F79" s="7" t="s">
        <v>314</v>
      </c>
      <c r="G79" s="8"/>
      <c r="H79" s="8"/>
      <c r="I79" s="65">
        <f aca="true" t="shared" si="11" ref="I79:M80">I80</f>
        <v>247</v>
      </c>
      <c r="J79" s="65">
        <f t="shared" si="11"/>
        <v>0</v>
      </c>
      <c r="K79" s="65">
        <f t="shared" si="11"/>
        <v>0</v>
      </c>
      <c r="L79" s="65">
        <f t="shared" si="11"/>
        <v>254</v>
      </c>
      <c r="M79" s="10">
        <f t="shared" si="11"/>
        <v>255</v>
      </c>
    </row>
    <row r="80" spans="1:13" ht="31.5" outlineLevel="6">
      <c r="A80" s="37" t="s">
        <v>258</v>
      </c>
      <c r="B80" s="7" t="s">
        <v>384</v>
      </c>
      <c r="C80" s="7" t="s">
        <v>387</v>
      </c>
      <c r="D80" s="7" t="s">
        <v>407</v>
      </c>
      <c r="E80" s="7" t="s">
        <v>410</v>
      </c>
      <c r="F80" s="7" t="s">
        <v>190</v>
      </c>
      <c r="G80" s="8"/>
      <c r="H80" s="8"/>
      <c r="I80" s="65">
        <f t="shared" si="11"/>
        <v>247</v>
      </c>
      <c r="J80" s="65">
        <f t="shared" si="11"/>
        <v>0</v>
      </c>
      <c r="K80" s="65">
        <f t="shared" si="11"/>
        <v>0</v>
      </c>
      <c r="L80" s="65">
        <f t="shared" si="11"/>
        <v>254</v>
      </c>
      <c r="M80" s="10">
        <f t="shared" si="11"/>
        <v>255</v>
      </c>
    </row>
    <row r="81" spans="1:13" ht="31.5" outlineLevel="6">
      <c r="A81" s="37" t="s">
        <v>194</v>
      </c>
      <c r="B81" s="7" t="s">
        <v>384</v>
      </c>
      <c r="C81" s="7" t="s">
        <v>387</v>
      </c>
      <c r="D81" s="7" t="s">
        <v>407</v>
      </c>
      <c r="E81" s="7" t="s">
        <v>410</v>
      </c>
      <c r="F81" s="7" t="s">
        <v>195</v>
      </c>
      <c r="G81" s="8"/>
      <c r="H81" s="8"/>
      <c r="I81" s="65">
        <v>247</v>
      </c>
      <c r="J81" s="65"/>
      <c r="K81" s="6"/>
      <c r="L81" s="65">
        <v>254</v>
      </c>
      <c r="M81" s="10">
        <v>255</v>
      </c>
    </row>
    <row r="82" spans="1:13" ht="31.5" hidden="1" outlineLevel="6">
      <c r="A82" s="37" t="s">
        <v>259</v>
      </c>
      <c r="B82" s="7" t="s">
        <v>384</v>
      </c>
      <c r="C82" s="7" t="s">
        <v>387</v>
      </c>
      <c r="D82" s="7" t="s">
        <v>407</v>
      </c>
      <c r="E82" s="7" t="s">
        <v>410</v>
      </c>
      <c r="F82" s="7" t="s">
        <v>315</v>
      </c>
      <c r="G82" s="8"/>
      <c r="H82" s="8"/>
      <c r="I82" s="65">
        <f aca="true" t="shared" si="12" ref="I82:M83">I83</f>
        <v>0</v>
      </c>
      <c r="J82" s="65">
        <f t="shared" si="12"/>
        <v>0</v>
      </c>
      <c r="K82" s="65">
        <f t="shared" si="12"/>
        <v>0</v>
      </c>
      <c r="L82" s="65">
        <f t="shared" si="12"/>
        <v>0</v>
      </c>
      <c r="M82" s="10">
        <f t="shared" si="12"/>
        <v>0</v>
      </c>
    </row>
    <row r="83" spans="1:13" ht="31.5" hidden="1" outlineLevel="6">
      <c r="A83" s="37" t="s">
        <v>260</v>
      </c>
      <c r="B83" s="7" t="s">
        <v>384</v>
      </c>
      <c r="C83" s="7" t="s">
        <v>387</v>
      </c>
      <c r="D83" s="7" t="s">
        <v>407</v>
      </c>
      <c r="E83" s="7" t="s">
        <v>410</v>
      </c>
      <c r="F83" s="7" t="s">
        <v>201</v>
      </c>
      <c r="G83" s="8"/>
      <c r="H83" s="8"/>
      <c r="I83" s="65">
        <f t="shared" si="12"/>
        <v>0</v>
      </c>
      <c r="J83" s="65">
        <f t="shared" si="12"/>
        <v>0</v>
      </c>
      <c r="K83" s="65">
        <f t="shared" si="12"/>
        <v>0</v>
      </c>
      <c r="L83" s="65">
        <f t="shared" si="12"/>
        <v>0</v>
      </c>
      <c r="M83" s="10">
        <f t="shared" si="12"/>
        <v>0</v>
      </c>
    </row>
    <row r="84" spans="1:13" ht="31.5" hidden="1" outlineLevel="6">
      <c r="A84" s="37" t="s">
        <v>261</v>
      </c>
      <c r="B84" s="7" t="s">
        <v>384</v>
      </c>
      <c r="C84" s="7" t="s">
        <v>387</v>
      </c>
      <c r="D84" s="7" t="s">
        <v>407</v>
      </c>
      <c r="E84" s="7" t="s">
        <v>410</v>
      </c>
      <c r="F84" s="7" t="s">
        <v>202</v>
      </c>
      <c r="G84" s="8"/>
      <c r="H84" s="8"/>
      <c r="I84" s="65"/>
      <c r="J84" s="65"/>
      <c r="K84" s="6"/>
      <c r="L84" s="65"/>
      <c r="M84" s="10"/>
    </row>
    <row r="85" spans="1:13" ht="47.25" hidden="1" outlineLevel="6">
      <c r="A85" s="37" t="s">
        <v>203</v>
      </c>
      <c r="B85" s="7"/>
      <c r="C85" s="7"/>
      <c r="D85" s="7"/>
      <c r="E85" s="7"/>
      <c r="F85" s="7" t="s">
        <v>202</v>
      </c>
      <c r="G85" s="8"/>
      <c r="H85" s="8"/>
      <c r="I85" s="65"/>
      <c r="J85" s="65"/>
      <c r="K85" s="6"/>
      <c r="L85" s="65"/>
      <c r="M85" s="10"/>
    </row>
    <row r="86" spans="1:13" ht="94.5" outlineLevel="6">
      <c r="A86" s="38" t="s">
        <v>390</v>
      </c>
      <c r="B86" s="14" t="s">
        <v>384</v>
      </c>
      <c r="C86" s="14" t="s">
        <v>387</v>
      </c>
      <c r="D86" s="14" t="s">
        <v>407</v>
      </c>
      <c r="E86" s="14" t="s">
        <v>442</v>
      </c>
      <c r="F86" s="7"/>
      <c r="G86" s="8"/>
      <c r="H86" s="8"/>
      <c r="I86" s="65">
        <f>I87</f>
        <v>0.2</v>
      </c>
      <c r="J86" s="65">
        <f>J87</f>
        <v>0</v>
      </c>
      <c r="K86" s="65">
        <f>K87</f>
        <v>0</v>
      </c>
      <c r="L86" s="65">
        <f>L87</f>
        <v>0.2</v>
      </c>
      <c r="M86" s="10">
        <f>M87</f>
        <v>0.2</v>
      </c>
    </row>
    <row r="87" spans="1:13" ht="31.5" outlineLevel="6">
      <c r="A87" s="37" t="s">
        <v>259</v>
      </c>
      <c r="B87" s="14" t="s">
        <v>384</v>
      </c>
      <c r="C87" s="14" t="s">
        <v>387</v>
      </c>
      <c r="D87" s="14" t="s">
        <v>407</v>
      </c>
      <c r="E87" s="14" t="s">
        <v>442</v>
      </c>
      <c r="F87" s="14" t="s">
        <v>315</v>
      </c>
      <c r="G87" s="15"/>
      <c r="H87" s="15"/>
      <c r="I87" s="66">
        <f>I88</f>
        <v>0.2</v>
      </c>
      <c r="J87" s="66">
        <f aca="true" t="shared" si="13" ref="J87:M88">J88</f>
        <v>0</v>
      </c>
      <c r="K87" s="66">
        <f t="shared" si="13"/>
        <v>0</v>
      </c>
      <c r="L87" s="66">
        <f t="shared" si="13"/>
        <v>0.2</v>
      </c>
      <c r="M87" s="17">
        <f t="shared" si="13"/>
        <v>0.2</v>
      </c>
    </row>
    <row r="88" spans="1:13" ht="31.5" outlineLevel="6">
      <c r="A88" s="37" t="s">
        <v>260</v>
      </c>
      <c r="B88" s="14" t="s">
        <v>384</v>
      </c>
      <c r="C88" s="14" t="s">
        <v>387</v>
      </c>
      <c r="D88" s="14" t="s">
        <v>407</v>
      </c>
      <c r="E88" s="14" t="s">
        <v>442</v>
      </c>
      <c r="F88" s="14" t="s">
        <v>201</v>
      </c>
      <c r="G88" s="15"/>
      <c r="H88" s="15"/>
      <c r="I88" s="66">
        <f>I89</f>
        <v>0.2</v>
      </c>
      <c r="J88" s="66">
        <f t="shared" si="13"/>
        <v>0</v>
      </c>
      <c r="K88" s="66">
        <f t="shared" si="13"/>
        <v>0</v>
      </c>
      <c r="L88" s="66">
        <f t="shared" si="13"/>
        <v>0.2</v>
      </c>
      <c r="M88" s="17">
        <f t="shared" si="13"/>
        <v>0.2</v>
      </c>
    </row>
    <row r="89" spans="1:13" ht="31.5" outlineLevel="6">
      <c r="A89" s="37" t="s">
        <v>261</v>
      </c>
      <c r="B89" s="14"/>
      <c r="C89" s="14"/>
      <c r="D89" s="14"/>
      <c r="E89" s="14"/>
      <c r="F89" s="14" t="s">
        <v>202</v>
      </c>
      <c r="G89" s="15"/>
      <c r="H89" s="15"/>
      <c r="I89" s="66">
        <v>0.2</v>
      </c>
      <c r="J89" s="66"/>
      <c r="K89" s="19"/>
      <c r="L89" s="66">
        <v>0.2</v>
      </c>
      <c r="M89" s="17">
        <v>0.2</v>
      </c>
    </row>
    <row r="90" spans="1:13" ht="31.5" outlineLevel="3">
      <c r="A90" s="37" t="s">
        <v>371</v>
      </c>
      <c r="B90" s="7" t="s">
        <v>384</v>
      </c>
      <c r="C90" s="7" t="s">
        <v>387</v>
      </c>
      <c r="D90" s="7" t="s">
        <v>407</v>
      </c>
      <c r="E90" s="7" t="s">
        <v>412</v>
      </c>
      <c r="F90" s="7"/>
      <c r="G90" s="8">
        <f>G91+G94+G99</f>
        <v>157.5</v>
      </c>
      <c r="H90" s="8">
        <f>H91+H94+H99</f>
        <v>0</v>
      </c>
      <c r="I90" s="65">
        <f>I91+I94+I99</f>
        <v>7</v>
      </c>
      <c r="J90" s="65"/>
      <c r="K90" s="6">
        <v>231500</v>
      </c>
      <c r="L90" s="65">
        <f>L91+L94+L99</f>
        <v>10</v>
      </c>
      <c r="M90" s="10">
        <f>M91+M94+M99</f>
        <v>10</v>
      </c>
    </row>
    <row r="91" spans="1:13" ht="47.25" hidden="1" outlineLevel="5">
      <c r="A91" s="37" t="s">
        <v>166</v>
      </c>
      <c r="B91" s="7" t="s">
        <v>384</v>
      </c>
      <c r="C91" s="7" t="s">
        <v>387</v>
      </c>
      <c r="D91" s="7" t="s">
        <v>407</v>
      </c>
      <c r="E91" s="7" t="s">
        <v>167</v>
      </c>
      <c r="F91" s="7"/>
      <c r="G91" s="8" t="str">
        <f>G92</f>
        <v>157,5</v>
      </c>
      <c r="H91" s="8">
        <f>H92</f>
        <v>0</v>
      </c>
      <c r="I91" s="65">
        <f>I92</f>
        <v>0</v>
      </c>
      <c r="J91" s="65"/>
      <c r="K91" s="6">
        <v>157500</v>
      </c>
      <c r="L91" s="65">
        <f>L92</f>
        <v>0</v>
      </c>
      <c r="M91" s="10">
        <f>M92</f>
        <v>0</v>
      </c>
    </row>
    <row r="92" spans="1:13" ht="47.25" hidden="1" outlineLevel="6">
      <c r="A92" s="37" t="s">
        <v>192</v>
      </c>
      <c r="B92" s="7" t="s">
        <v>384</v>
      </c>
      <c r="C92" s="7" t="s">
        <v>387</v>
      </c>
      <c r="D92" s="7" t="s">
        <v>407</v>
      </c>
      <c r="E92" s="7" t="s">
        <v>167</v>
      </c>
      <c r="F92" s="7" t="s">
        <v>201</v>
      </c>
      <c r="G92" s="8" t="s">
        <v>329</v>
      </c>
      <c r="H92" s="8">
        <v>0</v>
      </c>
      <c r="I92" s="65">
        <f>I93</f>
        <v>0</v>
      </c>
      <c r="J92" s="65">
        <f>J93</f>
        <v>0</v>
      </c>
      <c r="K92" s="65">
        <f>K93</f>
        <v>0</v>
      </c>
      <c r="L92" s="65">
        <f>L93</f>
        <v>0</v>
      </c>
      <c r="M92" s="10">
        <f>M93</f>
        <v>0</v>
      </c>
    </row>
    <row r="93" spans="1:13" ht="47.25" hidden="1" outlineLevel="6">
      <c r="A93" s="37" t="s">
        <v>377</v>
      </c>
      <c r="B93" s="7" t="s">
        <v>384</v>
      </c>
      <c r="C93" s="7" t="s">
        <v>387</v>
      </c>
      <c r="D93" s="7" t="s">
        <v>407</v>
      </c>
      <c r="E93" s="7" t="s">
        <v>167</v>
      </c>
      <c r="F93" s="7" t="s">
        <v>202</v>
      </c>
      <c r="G93" s="8"/>
      <c r="H93" s="8"/>
      <c r="I93" s="65"/>
      <c r="J93" s="65"/>
      <c r="K93" s="6"/>
      <c r="L93" s="65"/>
      <c r="M93" s="10"/>
    </row>
    <row r="94" spans="1:13" ht="63" outlineLevel="5" collapsed="1">
      <c r="A94" s="37" t="s">
        <v>475</v>
      </c>
      <c r="B94" s="7" t="s">
        <v>384</v>
      </c>
      <c r="C94" s="7" t="s">
        <v>387</v>
      </c>
      <c r="D94" s="7" t="s">
        <v>407</v>
      </c>
      <c r="E94" s="7" t="s">
        <v>413</v>
      </c>
      <c r="F94" s="7"/>
      <c r="G94" s="8"/>
      <c r="H94" s="8"/>
      <c r="I94" s="65">
        <f aca="true" t="shared" si="14" ref="I94:M96">I95</f>
        <v>7</v>
      </c>
      <c r="J94" s="65">
        <f t="shared" si="14"/>
        <v>0</v>
      </c>
      <c r="K94" s="65">
        <f t="shared" si="14"/>
        <v>0</v>
      </c>
      <c r="L94" s="65">
        <f t="shared" si="14"/>
        <v>10</v>
      </c>
      <c r="M94" s="10">
        <f t="shared" si="14"/>
        <v>10</v>
      </c>
    </row>
    <row r="95" spans="1:13" ht="31.5" outlineLevel="5">
      <c r="A95" s="37" t="s">
        <v>259</v>
      </c>
      <c r="B95" s="7" t="s">
        <v>384</v>
      </c>
      <c r="C95" s="7" t="s">
        <v>387</v>
      </c>
      <c r="D95" s="7" t="s">
        <v>407</v>
      </c>
      <c r="E95" s="7" t="s">
        <v>413</v>
      </c>
      <c r="F95" s="7" t="s">
        <v>315</v>
      </c>
      <c r="G95" s="8"/>
      <c r="H95" s="8"/>
      <c r="I95" s="65">
        <f t="shared" si="14"/>
        <v>7</v>
      </c>
      <c r="J95" s="65">
        <f t="shared" si="14"/>
        <v>0</v>
      </c>
      <c r="K95" s="65">
        <f t="shared" si="14"/>
        <v>0</v>
      </c>
      <c r="L95" s="65">
        <f t="shared" si="14"/>
        <v>10</v>
      </c>
      <c r="M95" s="10">
        <f t="shared" si="14"/>
        <v>10</v>
      </c>
    </row>
    <row r="96" spans="1:13" ht="31.5" outlineLevel="6">
      <c r="A96" s="37" t="s">
        <v>260</v>
      </c>
      <c r="B96" s="7" t="s">
        <v>384</v>
      </c>
      <c r="C96" s="7" t="s">
        <v>387</v>
      </c>
      <c r="D96" s="7" t="s">
        <v>407</v>
      </c>
      <c r="E96" s="7" t="s">
        <v>413</v>
      </c>
      <c r="F96" s="7" t="s">
        <v>201</v>
      </c>
      <c r="G96" s="8"/>
      <c r="H96" s="8"/>
      <c r="I96" s="65">
        <f t="shared" si="14"/>
        <v>7</v>
      </c>
      <c r="J96" s="65">
        <f t="shared" si="14"/>
        <v>0</v>
      </c>
      <c r="K96" s="65">
        <f t="shared" si="14"/>
        <v>0</v>
      </c>
      <c r="L96" s="65">
        <f t="shared" si="14"/>
        <v>10</v>
      </c>
      <c r="M96" s="10">
        <f t="shared" si="14"/>
        <v>10</v>
      </c>
    </row>
    <row r="97" spans="1:13" ht="31.5" outlineLevel="6">
      <c r="A97" s="37" t="s">
        <v>261</v>
      </c>
      <c r="B97" s="7" t="s">
        <v>384</v>
      </c>
      <c r="C97" s="7" t="s">
        <v>387</v>
      </c>
      <c r="D97" s="7" t="s">
        <v>407</v>
      </c>
      <c r="E97" s="7" t="s">
        <v>413</v>
      </c>
      <c r="F97" s="7" t="s">
        <v>202</v>
      </c>
      <c r="G97" s="8"/>
      <c r="H97" s="8"/>
      <c r="I97" s="65">
        <v>7</v>
      </c>
      <c r="J97" s="65"/>
      <c r="K97" s="6"/>
      <c r="L97" s="65">
        <v>10</v>
      </c>
      <c r="M97" s="10">
        <v>10</v>
      </c>
    </row>
    <row r="98" spans="1:13" ht="15.75" hidden="1" outlineLevel="6">
      <c r="A98" s="37"/>
      <c r="B98" s="7"/>
      <c r="C98" s="7"/>
      <c r="D98" s="7"/>
      <c r="E98" s="7"/>
      <c r="F98" s="7"/>
      <c r="G98" s="8"/>
      <c r="H98" s="8"/>
      <c r="I98" s="65"/>
      <c r="J98" s="65"/>
      <c r="K98" s="6"/>
      <c r="L98" s="65"/>
      <c r="M98" s="10"/>
    </row>
    <row r="99" spans="1:13" ht="126" hidden="1" outlineLevel="5" collapsed="1">
      <c r="A99" s="37" t="s">
        <v>303</v>
      </c>
      <c r="B99" s="7" t="s">
        <v>384</v>
      </c>
      <c r="C99" s="7" t="s">
        <v>387</v>
      </c>
      <c r="D99" s="7" t="s">
        <v>407</v>
      </c>
      <c r="E99" s="7" t="s">
        <v>414</v>
      </c>
      <c r="F99" s="7"/>
      <c r="G99" s="8"/>
      <c r="H99" s="8"/>
      <c r="I99" s="65">
        <f>I100</f>
        <v>0</v>
      </c>
      <c r="J99" s="65"/>
      <c r="K99" s="6">
        <v>40000</v>
      </c>
      <c r="L99" s="65">
        <f>L100</f>
        <v>0</v>
      </c>
      <c r="M99" s="10">
        <f>M100</f>
        <v>0</v>
      </c>
    </row>
    <row r="100" spans="1:13" ht="78.75" hidden="1" outlineLevel="6">
      <c r="A100" s="37" t="s">
        <v>335</v>
      </c>
      <c r="B100" s="7" t="s">
        <v>384</v>
      </c>
      <c r="C100" s="7" t="s">
        <v>387</v>
      </c>
      <c r="D100" s="7" t="s">
        <v>407</v>
      </c>
      <c r="E100" s="7" t="s">
        <v>414</v>
      </c>
      <c r="F100" s="7" t="s">
        <v>353</v>
      </c>
      <c r="G100" s="8"/>
      <c r="H100" s="8"/>
      <c r="I100" s="65">
        <v>0</v>
      </c>
      <c r="J100" s="65"/>
      <c r="K100" s="6">
        <v>40000</v>
      </c>
      <c r="L100" s="65">
        <v>0</v>
      </c>
      <c r="M100" s="10">
        <v>0</v>
      </c>
    </row>
    <row r="101" spans="1:13" ht="31.5" hidden="1" outlineLevel="6">
      <c r="A101" s="37" t="s">
        <v>351</v>
      </c>
      <c r="B101" s="7"/>
      <c r="C101" s="7"/>
      <c r="D101" s="7"/>
      <c r="E101" s="7"/>
      <c r="F101" s="7" t="s">
        <v>352</v>
      </c>
      <c r="G101" s="8"/>
      <c r="H101" s="8"/>
      <c r="I101" s="65"/>
      <c r="J101" s="65"/>
      <c r="K101" s="6"/>
      <c r="L101" s="65"/>
      <c r="M101" s="10"/>
    </row>
    <row r="102" spans="1:13" ht="63" outlineLevel="1" collapsed="1">
      <c r="A102" s="37" t="s">
        <v>474</v>
      </c>
      <c r="B102" s="1" t="s">
        <v>384</v>
      </c>
      <c r="C102" s="1" t="s">
        <v>391</v>
      </c>
      <c r="D102" s="1"/>
      <c r="E102" s="1"/>
      <c r="F102" s="1"/>
      <c r="G102" s="2"/>
      <c r="H102" s="2" t="e">
        <f>H103+H109+H127</f>
        <v>#REF!</v>
      </c>
      <c r="I102" s="64">
        <f>I103+I109+I127</f>
        <v>10072.2</v>
      </c>
      <c r="J102" s="64"/>
      <c r="K102" s="6">
        <v>10382438</v>
      </c>
      <c r="L102" s="64">
        <f>L103+L109+L127</f>
        <v>6645.099999999999</v>
      </c>
      <c r="M102" s="4">
        <f>M103+M109+M127</f>
        <v>6645.099999999999</v>
      </c>
    </row>
    <row r="103" spans="1:13" ht="15.75" hidden="1" outlineLevel="2">
      <c r="A103" s="37" t="s">
        <v>476</v>
      </c>
      <c r="B103" s="1" t="s">
        <v>384</v>
      </c>
      <c r="C103" s="1" t="s">
        <v>391</v>
      </c>
      <c r="D103" s="1" t="s">
        <v>415</v>
      </c>
      <c r="E103" s="1"/>
      <c r="F103" s="1"/>
      <c r="G103" s="2"/>
      <c r="H103" s="2"/>
      <c r="I103" s="64">
        <f>I104</f>
        <v>200</v>
      </c>
      <c r="J103" s="64"/>
      <c r="K103" s="6">
        <v>1400000</v>
      </c>
      <c r="L103" s="64">
        <f aca="true" t="shared" si="15" ref="L103:M107">L104</f>
        <v>0</v>
      </c>
      <c r="M103" s="4">
        <f t="shared" si="15"/>
        <v>0</v>
      </c>
    </row>
    <row r="104" spans="1:13" ht="31.5" hidden="1" outlineLevel="3">
      <c r="A104" s="37" t="s">
        <v>371</v>
      </c>
      <c r="B104" s="7" t="s">
        <v>384</v>
      </c>
      <c r="C104" s="7" t="s">
        <v>391</v>
      </c>
      <c r="D104" s="7" t="s">
        <v>415</v>
      </c>
      <c r="E104" s="7" t="s">
        <v>412</v>
      </c>
      <c r="F104" s="7"/>
      <c r="G104" s="8"/>
      <c r="H104" s="8"/>
      <c r="I104" s="65">
        <f>I105</f>
        <v>200</v>
      </c>
      <c r="J104" s="65"/>
      <c r="K104" s="6">
        <v>1400000</v>
      </c>
      <c r="L104" s="65">
        <f t="shared" si="15"/>
        <v>0</v>
      </c>
      <c r="M104" s="10">
        <f t="shared" si="15"/>
        <v>0</v>
      </c>
    </row>
    <row r="105" spans="1:13" ht="78.75" hidden="1" outlineLevel="5">
      <c r="A105" s="37" t="s">
        <v>477</v>
      </c>
      <c r="B105" s="7" t="s">
        <v>384</v>
      </c>
      <c r="C105" s="7" t="s">
        <v>391</v>
      </c>
      <c r="D105" s="7" t="s">
        <v>415</v>
      </c>
      <c r="E105" s="7" t="s">
        <v>416</v>
      </c>
      <c r="F105" s="7"/>
      <c r="G105" s="8"/>
      <c r="H105" s="8"/>
      <c r="I105" s="65">
        <f>I106</f>
        <v>200</v>
      </c>
      <c r="J105" s="65">
        <f aca="true" t="shared" si="16" ref="J105:K107">J106</f>
        <v>0</v>
      </c>
      <c r="K105" s="65">
        <f t="shared" si="16"/>
        <v>0</v>
      </c>
      <c r="L105" s="65">
        <f t="shared" si="15"/>
        <v>0</v>
      </c>
      <c r="M105" s="10">
        <f t="shared" si="15"/>
        <v>0</v>
      </c>
    </row>
    <row r="106" spans="1:13" ht="31.5" hidden="1" outlineLevel="5">
      <c r="A106" s="37" t="s">
        <v>259</v>
      </c>
      <c r="B106" s="7" t="s">
        <v>384</v>
      </c>
      <c r="C106" s="7" t="s">
        <v>391</v>
      </c>
      <c r="D106" s="7" t="s">
        <v>415</v>
      </c>
      <c r="E106" s="7" t="s">
        <v>416</v>
      </c>
      <c r="F106" s="7" t="s">
        <v>315</v>
      </c>
      <c r="G106" s="8"/>
      <c r="H106" s="8"/>
      <c r="I106" s="65">
        <f>I107</f>
        <v>200</v>
      </c>
      <c r="J106" s="65">
        <f t="shared" si="16"/>
        <v>0</v>
      </c>
      <c r="K106" s="65">
        <f t="shared" si="16"/>
        <v>0</v>
      </c>
      <c r="L106" s="65">
        <f>L107</f>
        <v>0</v>
      </c>
      <c r="M106" s="10">
        <f>M107</f>
        <v>0</v>
      </c>
    </row>
    <row r="107" spans="1:13" ht="31.5" hidden="1" outlineLevel="6">
      <c r="A107" s="37" t="s">
        <v>260</v>
      </c>
      <c r="B107" s="7" t="s">
        <v>384</v>
      </c>
      <c r="C107" s="7" t="s">
        <v>391</v>
      </c>
      <c r="D107" s="7" t="s">
        <v>415</v>
      </c>
      <c r="E107" s="7" t="s">
        <v>416</v>
      </c>
      <c r="F107" s="7" t="s">
        <v>201</v>
      </c>
      <c r="G107" s="8"/>
      <c r="H107" s="8"/>
      <c r="I107" s="65">
        <f>I108</f>
        <v>200</v>
      </c>
      <c r="J107" s="65">
        <f t="shared" si="16"/>
        <v>0</v>
      </c>
      <c r="K107" s="65">
        <f t="shared" si="16"/>
        <v>0</v>
      </c>
      <c r="L107" s="65">
        <f t="shared" si="15"/>
        <v>0</v>
      </c>
      <c r="M107" s="10">
        <f t="shared" si="15"/>
        <v>0</v>
      </c>
    </row>
    <row r="108" spans="1:13" ht="31.5" hidden="1" outlineLevel="6">
      <c r="A108" s="37" t="s">
        <v>261</v>
      </c>
      <c r="B108" s="7" t="s">
        <v>384</v>
      </c>
      <c r="C108" s="7" t="s">
        <v>391</v>
      </c>
      <c r="D108" s="7" t="s">
        <v>415</v>
      </c>
      <c r="E108" s="7" t="s">
        <v>416</v>
      </c>
      <c r="F108" s="7" t="s">
        <v>202</v>
      </c>
      <c r="G108" s="8"/>
      <c r="H108" s="8"/>
      <c r="I108" s="65">
        <v>200</v>
      </c>
      <c r="J108" s="65"/>
      <c r="K108" s="6"/>
      <c r="L108" s="65"/>
      <c r="M108" s="10"/>
    </row>
    <row r="109" spans="1:13" ht="63" outlineLevel="2" collapsed="1">
      <c r="A109" s="37" t="s">
        <v>478</v>
      </c>
      <c r="B109" s="1" t="s">
        <v>384</v>
      </c>
      <c r="C109" s="1" t="s">
        <v>391</v>
      </c>
      <c r="D109" s="1" t="s">
        <v>417</v>
      </c>
      <c r="E109" s="1"/>
      <c r="F109" s="1"/>
      <c r="G109" s="2"/>
      <c r="H109" s="2" t="e">
        <f>#REF!+H110+H122</f>
        <v>#REF!</v>
      </c>
      <c r="I109" s="64">
        <f>I110+I122</f>
        <v>9866.2</v>
      </c>
      <c r="J109" s="64">
        <f>J110+J122</f>
        <v>0</v>
      </c>
      <c r="K109" s="64">
        <f>K110+K122</f>
        <v>8883438</v>
      </c>
      <c r="L109" s="64">
        <f>L110+L122</f>
        <v>6645.099999999999</v>
      </c>
      <c r="M109" s="4">
        <f>M110+M122</f>
        <v>6645.099999999999</v>
      </c>
    </row>
    <row r="110" spans="1:13" ht="31.5" outlineLevel="3">
      <c r="A110" s="37" t="s">
        <v>479</v>
      </c>
      <c r="B110" s="7" t="s">
        <v>384</v>
      </c>
      <c r="C110" s="7" t="s">
        <v>391</v>
      </c>
      <c r="D110" s="7" t="s">
        <v>417</v>
      </c>
      <c r="E110" s="7" t="s">
        <v>418</v>
      </c>
      <c r="F110" s="7"/>
      <c r="G110" s="8"/>
      <c r="H110" s="8"/>
      <c r="I110" s="65">
        <f>I111</f>
        <v>7579.9</v>
      </c>
      <c r="J110" s="65"/>
      <c r="K110" s="6">
        <v>6714138</v>
      </c>
      <c r="L110" s="65">
        <f aca="true" t="shared" si="17" ref="L110:M113">L111</f>
        <v>6645.099999999999</v>
      </c>
      <c r="M110" s="10">
        <f t="shared" si="17"/>
        <v>6645.099999999999</v>
      </c>
    </row>
    <row r="111" spans="1:13" ht="78.75" outlineLevel="4">
      <c r="A111" s="37" t="s">
        <v>480</v>
      </c>
      <c r="B111" s="7" t="s">
        <v>384</v>
      </c>
      <c r="C111" s="7" t="s">
        <v>391</v>
      </c>
      <c r="D111" s="7" t="s">
        <v>417</v>
      </c>
      <c r="E111" s="7" t="s">
        <v>419</v>
      </c>
      <c r="F111" s="7"/>
      <c r="G111" s="8"/>
      <c r="H111" s="8"/>
      <c r="I111" s="65">
        <f>I112+I115+I118</f>
        <v>7579.9</v>
      </c>
      <c r="J111" s="65">
        <f>J112+J115+J118</f>
        <v>0</v>
      </c>
      <c r="K111" s="65">
        <f>K112+K115+K118</f>
        <v>0</v>
      </c>
      <c r="L111" s="65">
        <f>L112+L115+L118</f>
        <v>6645.099999999999</v>
      </c>
      <c r="M111" s="10">
        <f>M112+M115+M118</f>
        <v>6645.099999999999</v>
      </c>
    </row>
    <row r="112" spans="1:13" ht="78.75" outlineLevel="4">
      <c r="A112" s="37" t="s">
        <v>257</v>
      </c>
      <c r="B112" s="7" t="s">
        <v>384</v>
      </c>
      <c r="C112" s="7" t="s">
        <v>391</v>
      </c>
      <c r="D112" s="7" t="s">
        <v>417</v>
      </c>
      <c r="E112" s="7" t="s">
        <v>419</v>
      </c>
      <c r="F112" s="7" t="s">
        <v>314</v>
      </c>
      <c r="G112" s="8"/>
      <c r="H112" s="8"/>
      <c r="I112" s="65">
        <f>I113</f>
        <v>6754.4</v>
      </c>
      <c r="J112" s="65">
        <f>J113</f>
        <v>0</v>
      </c>
      <c r="K112" s="65">
        <f>K113</f>
        <v>0</v>
      </c>
      <c r="L112" s="65">
        <f>L113</f>
        <v>5930.7</v>
      </c>
      <c r="M112" s="10">
        <f>M113</f>
        <v>5930.7</v>
      </c>
    </row>
    <row r="113" spans="1:13" ht="31.5" outlineLevel="6">
      <c r="A113" s="37" t="s">
        <v>245</v>
      </c>
      <c r="B113" s="7" t="s">
        <v>384</v>
      </c>
      <c r="C113" s="7" t="s">
        <v>391</v>
      </c>
      <c r="D113" s="7" t="s">
        <v>417</v>
      </c>
      <c r="E113" s="7" t="s">
        <v>419</v>
      </c>
      <c r="F113" s="7" t="s">
        <v>246</v>
      </c>
      <c r="G113" s="8"/>
      <c r="H113" s="8"/>
      <c r="I113" s="65">
        <f>I114</f>
        <v>6754.4</v>
      </c>
      <c r="J113" s="65">
        <f>J114</f>
        <v>0</v>
      </c>
      <c r="K113" s="65">
        <f>K114</f>
        <v>0</v>
      </c>
      <c r="L113" s="65">
        <f t="shared" si="17"/>
        <v>5930.7</v>
      </c>
      <c r="M113" s="10">
        <f t="shared" si="17"/>
        <v>5930.7</v>
      </c>
    </row>
    <row r="114" spans="1:13" ht="31.5" outlineLevel="6">
      <c r="A114" s="37" t="s">
        <v>194</v>
      </c>
      <c r="B114" s="7" t="s">
        <v>384</v>
      </c>
      <c r="C114" s="7" t="s">
        <v>391</v>
      </c>
      <c r="D114" s="7" t="s">
        <v>417</v>
      </c>
      <c r="E114" s="7" t="s">
        <v>419</v>
      </c>
      <c r="F114" s="7" t="s">
        <v>247</v>
      </c>
      <c r="G114" s="8"/>
      <c r="H114" s="8"/>
      <c r="I114" s="65">
        <v>6754.4</v>
      </c>
      <c r="J114" s="65"/>
      <c r="K114" s="6"/>
      <c r="L114" s="65">
        <v>5930.7</v>
      </c>
      <c r="M114" s="10">
        <v>5930.7</v>
      </c>
    </row>
    <row r="115" spans="1:13" ht="31.5" outlineLevel="6">
      <c r="A115" s="37" t="s">
        <v>259</v>
      </c>
      <c r="B115" s="7" t="s">
        <v>384</v>
      </c>
      <c r="C115" s="7" t="s">
        <v>391</v>
      </c>
      <c r="D115" s="7" t="s">
        <v>417</v>
      </c>
      <c r="E115" s="7" t="s">
        <v>419</v>
      </c>
      <c r="F115" s="7" t="s">
        <v>315</v>
      </c>
      <c r="G115" s="8"/>
      <c r="H115" s="8"/>
      <c r="I115" s="65">
        <f aca="true" t="shared" si="18" ref="I115:M116">I116</f>
        <v>800</v>
      </c>
      <c r="J115" s="65">
        <f t="shared" si="18"/>
        <v>0</v>
      </c>
      <c r="K115" s="65">
        <f t="shared" si="18"/>
        <v>0</v>
      </c>
      <c r="L115" s="65">
        <f t="shared" si="18"/>
        <v>687.7</v>
      </c>
      <c r="M115" s="10">
        <f t="shared" si="18"/>
        <v>692</v>
      </c>
    </row>
    <row r="116" spans="1:13" ht="31.5" outlineLevel="6">
      <c r="A116" s="37" t="s">
        <v>260</v>
      </c>
      <c r="B116" s="7" t="s">
        <v>384</v>
      </c>
      <c r="C116" s="7" t="s">
        <v>391</v>
      </c>
      <c r="D116" s="7" t="s">
        <v>417</v>
      </c>
      <c r="E116" s="7" t="s">
        <v>419</v>
      </c>
      <c r="F116" s="7" t="s">
        <v>201</v>
      </c>
      <c r="G116" s="8"/>
      <c r="H116" s="8"/>
      <c r="I116" s="65">
        <f t="shared" si="18"/>
        <v>800</v>
      </c>
      <c r="J116" s="65">
        <f t="shared" si="18"/>
        <v>0</v>
      </c>
      <c r="K116" s="65">
        <f t="shared" si="18"/>
        <v>0</v>
      </c>
      <c r="L116" s="65">
        <f t="shared" si="18"/>
        <v>687.7</v>
      </c>
      <c r="M116" s="10">
        <f t="shared" si="18"/>
        <v>692</v>
      </c>
    </row>
    <row r="117" spans="1:13" ht="31.5" outlineLevel="6">
      <c r="A117" s="37" t="s">
        <v>261</v>
      </c>
      <c r="B117" s="7" t="s">
        <v>384</v>
      </c>
      <c r="C117" s="7" t="s">
        <v>391</v>
      </c>
      <c r="D117" s="7" t="s">
        <v>417</v>
      </c>
      <c r="E117" s="7" t="s">
        <v>419</v>
      </c>
      <c r="F117" s="7" t="s">
        <v>202</v>
      </c>
      <c r="G117" s="8"/>
      <c r="H117" s="8"/>
      <c r="I117" s="65">
        <v>800</v>
      </c>
      <c r="J117" s="65"/>
      <c r="K117" s="6"/>
      <c r="L117" s="65">
        <v>687.7</v>
      </c>
      <c r="M117" s="10">
        <v>692</v>
      </c>
    </row>
    <row r="118" spans="1:13" ht="15.75" outlineLevel="6">
      <c r="A118" s="37" t="s">
        <v>241</v>
      </c>
      <c r="B118" s="7" t="s">
        <v>384</v>
      </c>
      <c r="C118" s="7" t="s">
        <v>391</v>
      </c>
      <c r="D118" s="7" t="s">
        <v>417</v>
      </c>
      <c r="E118" s="7" t="s">
        <v>419</v>
      </c>
      <c r="F118" s="7" t="s">
        <v>242</v>
      </c>
      <c r="G118" s="8"/>
      <c r="H118" s="8"/>
      <c r="I118" s="65">
        <f>I119</f>
        <v>25.5</v>
      </c>
      <c r="J118" s="65">
        <f>J119</f>
        <v>0</v>
      </c>
      <c r="K118" s="65">
        <f>K119</f>
        <v>0</v>
      </c>
      <c r="L118" s="65">
        <f>L119</f>
        <v>26.7</v>
      </c>
      <c r="M118" s="10">
        <f>M119</f>
        <v>22.4</v>
      </c>
    </row>
    <row r="119" spans="1:13" ht="31.5" outlineLevel="6">
      <c r="A119" s="37" t="s">
        <v>316</v>
      </c>
      <c r="B119" s="7" t="s">
        <v>384</v>
      </c>
      <c r="C119" s="7" t="s">
        <v>391</v>
      </c>
      <c r="D119" s="7" t="s">
        <v>417</v>
      </c>
      <c r="E119" s="7" t="s">
        <v>419</v>
      </c>
      <c r="F119" s="7" t="s">
        <v>198</v>
      </c>
      <c r="G119" s="8"/>
      <c r="H119" s="8"/>
      <c r="I119" s="65">
        <f>I120+I121</f>
        <v>25.5</v>
      </c>
      <c r="J119" s="65">
        <f>J120+J121</f>
        <v>0</v>
      </c>
      <c r="K119" s="65">
        <f>K120+K121</f>
        <v>0</v>
      </c>
      <c r="L119" s="65">
        <f>L120+L121</f>
        <v>26.7</v>
      </c>
      <c r="M119" s="10">
        <f>M120+M121</f>
        <v>22.4</v>
      </c>
    </row>
    <row r="120" spans="1:13" ht="47.25" outlineLevel="6">
      <c r="A120" s="37" t="s">
        <v>191</v>
      </c>
      <c r="B120" s="7" t="s">
        <v>384</v>
      </c>
      <c r="C120" s="7" t="s">
        <v>391</v>
      </c>
      <c r="D120" s="7" t="s">
        <v>417</v>
      </c>
      <c r="E120" s="7" t="s">
        <v>419</v>
      </c>
      <c r="F120" s="7" t="s">
        <v>193</v>
      </c>
      <c r="G120" s="8"/>
      <c r="H120" s="8"/>
      <c r="I120" s="65">
        <v>9.2</v>
      </c>
      <c r="J120" s="65"/>
      <c r="K120" s="6"/>
      <c r="L120" s="65">
        <v>9.2</v>
      </c>
      <c r="M120" s="10">
        <v>5</v>
      </c>
    </row>
    <row r="121" spans="1:13" ht="31.5" outlineLevel="6">
      <c r="A121" s="37" t="s">
        <v>199</v>
      </c>
      <c r="B121" s="7" t="s">
        <v>384</v>
      </c>
      <c r="C121" s="7" t="s">
        <v>391</v>
      </c>
      <c r="D121" s="7" t="s">
        <v>417</v>
      </c>
      <c r="E121" s="7" t="s">
        <v>419</v>
      </c>
      <c r="F121" s="7" t="s">
        <v>200</v>
      </c>
      <c r="G121" s="8"/>
      <c r="H121" s="8"/>
      <c r="I121" s="65">
        <v>16.3</v>
      </c>
      <c r="J121" s="65"/>
      <c r="K121" s="6"/>
      <c r="L121" s="65">
        <v>17.5</v>
      </c>
      <c r="M121" s="10">
        <v>17.4</v>
      </c>
    </row>
    <row r="122" spans="1:13" ht="31.5" hidden="1" outlineLevel="3">
      <c r="A122" s="37" t="s">
        <v>371</v>
      </c>
      <c r="B122" s="7" t="s">
        <v>384</v>
      </c>
      <c r="C122" s="7" t="s">
        <v>391</v>
      </c>
      <c r="D122" s="7" t="s">
        <v>417</v>
      </c>
      <c r="E122" s="7" t="s">
        <v>412</v>
      </c>
      <c r="F122" s="7"/>
      <c r="G122" s="8"/>
      <c r="H122" s="8"/>
      <c r="I122" s="65">
        <f>I123</f>
        <v>2286.3</v>
      </c>
      <c r="J122" s="65"/>
      <c r="K122" s="6">
        <v>2169300</v>
      </c>
      <c r="L122" s="65">
        <f aca="true" t="shared" si="19" ref="L122:M125">L123</f>
        <v>0</v>
      </c>
      <c r="M122" s="10">
        <f t="shared" si="19"/>
        <v>0</v>
      </c>
    </row>
    <row r="123" spans="1:13" ht="110.25" hidden="1" outlineLevel="5">
      <c r="A123" s="37" t="s">
        <v>481</v>
      </c>
      <c r="B123" s="7" t="s">
        <v>384</v>
      </c>
      <c r="C123" s="7" t="s">
        <v>391</v>
      </c>
      <c r="D123" s="7" t="s">
        <v>417</v>
      </c>
      <c r="E123" s="7" t="s">
        <v>420</v>
      </c>
      <c r="F123" s="7"/>
      <c r="G123" s="8"/>
      <c r="H123" s="8"/>
      <c r="I123" s="65">
        <f>I124</f>
        <v>2286.3</v>
      </c>
      <c r="J123" s="65">
        <f aca="true" t="shared" si="20" ref="J123:K125">J124</f>
        <v>0</v>
      </c>
      <c r="K123" s="65">
        <f t="shared" si="20"/>
        <v>0</v>
      </c>
      <c r="L123" s="65">
        <f t="shared" si="19"/>
        <v>0</v>
      </c>
      <c r="M123" s="10">
        <f t="shared" si="19"/>
        <v>0</v>
      </c>
    </row>
    <row r="124" spans="1:13" ht="31.5" hidden="1" outlineLevel="5">
      <c r="A124" s="37" t="s">
        <v>259</v>
      </c>
      <c r="B124" s="7" t="s">
        <v>384</v>
      </c>
      <c r="C124" s="7" t="s">
        <v>391</v>
      </c>
      <c r="D124" s="7" t="s">
        <v>417</v>
      </c>
      <c r="E124" s="7" t="s">
        <v>420</v>
      </c>
      <c r="F124" s="7" t="s">
        <v>315</v>
      </c>
      <c r="G124" s="8"/>
      <c r="H124" s="8"/>
      <c r="I124" s="65">
        <f>I125</f>
        <v>2286.3</v>
      </c>
      <c r="J124" s="65">
        <f t="shared" si="20"/>
        <v>0</v>
      </c>
      <c r="K124" s="65">
        <f t="shared" si="20"/>
        <v>0</v>
      </c>
      <c r="L124" s="65">
        <f t="shared" si="19"/>
        <v>0</v>
      </c>
      <c r="M124" s="10">
        <f t="shared" si="19"/>
        <v>0</v>
      </c>
    </row>
    <row r="125" spans="1:13" ht="31.5" hidden="1" outlineLevel="6">
      <c r="A125" s="37" t="s">
        <v>260</v>
      </c>
      <c r="B125" s="7" t="s">
        <v>384</v>
      </c>
      <c r="C125" s="7" t="s">
        <v>391</v>
      </c>
      <c r="D125" s="7" t="s">
        <v>417</v>
      </c>
      <c r="E125" s="7" t="s">
        <v>420</v>
      </c>
      <c r="F125" s="7" t="s">
        <v>201</v>
      </c>
      <c r="G125" s="8"/>
      <c r="H125" s="8"/>
      <c r="I125" s="65">
        <f>I126</f>
        <v>2286.3</v>
      </c>
      <c r="J125" s="65">
        <f t="shared" si="20"/>
        <v>0</v>
      </c>
      <c r="K125" s="65">
        <f t="shared" si="20"/>
        <v>0</v>
      </c>
      <c r="L125" s="65">
        <f t="shared" si="19"/>
        <v>0</v>
      </c>
      <c r="M125" s="10">
        <f t="shared" si="19"/>
        <v>0</v>
      </c>
    </row>
    <row r="126" spans="1:13" ht="31.5" hidden="1" outlineLevel="6">
      <c r="A126" s="37" t="s">
        <v>261</v>
      </c>
      <c r="B126" s="7" t="s">
        <v>384</v>
      </c>
      <c r="C126" s="7" t="s">
        <v>391</v>
      </c>
      <c r="D126" s="7" t="s">
        <v>417</v>
      </c>
      <c r="E126" s="7" t="s">
        <v>420</v>
      </c>
      <c r="F126" s="7" t="s">
        <v>202</v>
      </c>
      <c r="G126" s="8"/>
      <c r="H126" s="8"/>
      <c r="I126" s="65">
        <v>2286.3</v>
      </c>
      <c r="J126" s="65"/>
      <c r="K126" s="6"/>
      <c r="L126" s="65"/>
      <c r="M126" s="10"/>
    </row>
    <row r="127" spans="1:13" ht="31.5" hidden="1" outlineLevel="2">
      <c r="A127" s="37" t="s">
        <v>482</v>
      </c>
      <c r="B127" s="1" t="s">
        <v>384</v>
      </c>
      <c r="C127" s="1" t="s">
        <v>391</v>
      </c>
      <c r="D127" s="1" t="s">
        <v>421</v>
      </c>
      <c r="E127" s="1"/>
      <c r="F127" s="1"/>
      <c r="G127" s="2"/>
      <c r="H127" s="2"/>
      <c r="I127" s="64">
        <f>I128</f>
        <v>6</v>
      </c>
      <c r="J127" s="64"/>
      <c r="K127" s="6">
        <v>6000</v>
      </c>
      <c r="L127" s="64">
        <f aca="true" t="shared" si="21" ref="L127:M129">L128</f>
        <v>0</v>
      </c>
      <c r="M127" s="4">
        <f t="shared" si="21"/>
        <v>0</v>
      </c>
    </row>
    <row r="128" spans="1:13" ht="31.5" hidden="1" outlineLevel="3">
      <c r="A128" s="37" t="s">
        <v>371</v>
      </c>
      <c r="B128" s="7" t="s">
        <v>384</v>
      </c>
      <c r="C128" s="7" t="s">
        <v>391</v>
      </c>
      <c r="D128" s="7" t="s">
        <v>421</v>
      </c>
      <c r="E128" s="7" t="s">
        <v>412</v>
      </c>
      <c r="F128" s="7"/>
      <c r="G128" s="8"/>
      <c r="H128" s="8"/>
      <c r="I128" s="65">
        <f>I129</f>
        <v>6</v>
      </c>
      <c r="J128" s="65"/>
      <c r="K128" s="6">
        <v>6000</v>
      </c>
      <c r="L128" s="65">
        <f t="shared" si="21"/>
        <v>0</v>
      </c>
      <c r="M128" s="10">
        <f t="shared" si="21"/>
        <v>0</v>
      </c>
    </row>
    <row r="129" spans="1:13" ht="63" hidden="1" outlineLevel="5">
      <c r="A129" s="37" t="s">
        <v>483</v>
      </c>
      <c r="B129" s="7" t="s">
        <v>384</v>
      </c>
      <c r="C129" s="7" t="s">
        <v>391</v>
      </c>
      <c r="D129" s="7" t="s">
        <v>421</v>
      </c>
      <c r="E129" s="7" t="s">
        <v>422</v>
      </c>
      <c r="F129" s="7"/>
      <c r="G129" s="8"/>
      <c r="H129" s="8"/>
      <c r="I129" s="65">
        <f>I130</f>
        <v>6</v>
      </c>
      <c r="J129" s="65">
        <f>J130</f>
        <v>0</v>
      </c>
      <c r="K129" s="65">
        <f>K130</f>
        <v>6000</v>
      </c>
      <c r="L129" s="65">
        <f t="shared" si="21"/>
        <v>0</v>
      </c>
      <c r="M129" s="10">
        <f t="shared" si="21"/>
        <v>0</v>
      </c>
    </row>
    <row r="130" spans="1:13" ht="31.5" hidden="1" outlineLevel="5">
      <c r="A130" s="37" t="s">
        <v>259</v>
      </c>
      <c r="B130" s="7" t="s">
        <v>384</v>
      </c>
      <c r="C130" s="7" t="s">
        <v>391</v>
      </c>
      <c r="D130" s="7" t="s">
        <v>421</v>
      </c>
      <c r="E130" s="7" t="s">
        <v>422</v>
      </c>
      <c r="F130" s="7" t="s">
        <v>315</v>
      </c>
      <c r="G130" s="8"/>
      <c r="H130" s="8"/>
      <c r="I130" s="65">
        <f>I131</f>
        <v>6</v>
      </c>
      <c r="J130" s="65">
        <f>J131</f>
        <v>0</v>
      </c>
      <c r="K130" s="65">
        <f>K131</f>
        <v>6000</v>
      </c>
      <c r="L130" s="65">
        <f>L131</f>
        <v>0</v>
      </c>
      <c r="M130" s="10">
        <f>M131</f>
        <v>0</v>
      </c>
    </row>
    <row r="131" spans="1:13" ht="31.5" hidden="1" outlineLevel="6">
      <c r="A131" s="37" t="s">
        <v>260</v>
      </c>
      <c r="B131" s="7" t="s">
        <v>384</v>
      </c>
      <c r="C131" s="7" t="s">
        <v>391</v>
      </c>
      <c r="D131" s="7" t="s">
        <v>421</v>
      </c>
      <c r="E131" s="7" t="s">
        <v>422</v>
      </c>
      <c r="F131" s="7" t="s">
        <v>201</v>
      </c>
      <c r="G131" s="8"/>
      <c r="H131" s="8"/>
      <c r="I131" s="65">
        <f>I132</f>
        <v>6</v>
      </c>
      <c r="J131" s="65"/>
      <c r="K131" s="6">
        <v>6000</v>
      </c>
      <c r="L131" s="65">
        <v>0</v>
      </c>
      <c r="M131" s="10">
        <v>0</v>
      </c>
    </row>
    <row r="132" spans="1:13" ht="31.5" hidden="1" outlineLevel="6">
      <c r="A132" s="37" t="s">
        <v>261</v>
      </c>
      <c r="B132" s="7" t="s">
        <v>384</v>
      </c>
      <c r="C132" s="7" t="s">
        <v>391</v>
      </c>
      <c r="D132" s="7" t="s">
        <v>421</v>
      </c>
      <c r="E132" s="7" t="s">
        <v>422</v>
      </c>
      <c r="F132" s="7" t="s">
        <v>202</v>
      </c>
      <c r="G132" s="8"/>
      <c r="H132" s="8"/>
      <c r="I132" s="65">
        <v>6</v>
      </c>
      <c r="J132" s="65"/>
      <c r="K132" s="6"/>
      <c r="L132" s="65"/>
      <c r="M132" s="10"/>
    </row>
    <row r="133" spans="1:13" ht="15.75" outlineLevel="1" collapsed="1">
      <c r="A133" s="37" t="s">
        <v>484</v>
      </c>
      <c r="B133" s="1" t="s">
        <v>384</v>
      </c>
      <c r="C133" s="1" t="s">
        <v>396</v>
      </c>
      <c r="D133" s="1"/>
      <c r="E133" s="1"/>
      <c r="F133" s="1"/>
      <c r="G133" s="2"/>
      <c r="H133" s="2"/>
      <c r="I133" s="64">
        <f>I134+I139</f>
        <v>2649.9</v>
      </c>
      <c r="J133" s="64"/>
      <c r="K133" s="6">
        <v>8420500</v>
      </c>
      <c r="L133" s="64">
        <f>L134+L139</f>
        <v>2654.8</v>
      </c>
      <c r="M133" s="4">
        <f>M134+M139</f>
        <v>2655.5</v>
      </c>
    </row>
    <row r="134" spans="1:13" ht="15.75" outlineLevel="2">
      <c r="A134" s="37" t="s">
        <v>485</v>
      </c>
      <c r="B134" s="1" t="s">
        <v>384</v>
      </c>
      <c r="C134" s="1" t="s">
        <v>396</v>
      </c>
      <c r="D134" s="1" t="s">
        <v>423</v>
      </c>
      <c r="E134" s="1"/>
      <c r="F134" s="1"/>
      <c r="G134" s="2"/>
      <c r="H134" s="2"/>
      <c r="I134" s="64">
        <f>I135</f>
        <v>2477</v>
      </c>
      <c r="J134" s="64"/>
      <c r="K134" s="6">
        <v>8256000</v>
      </c>
      <c r="L134" s="64">
        <f aca="true" t="shared" si="22" ref="L134:M137">L135</f>
        <v>2477</v>
      </c>
      <c r="M134" s="4">
        <f t="shared" si="22"/>
        <v>2477</v>
      </c>
    </row>
    <row r="135" spans="1:13" ht="15.75" outlineLevel="3">
      <c r="A135" s="37" t="s">
        <v>486</v>
      </c>
      <c r="B135" s="7" t="s">
        <v>384</v>
      </c>
      <c r="C135" s="7" t="s">
        <v>396</v>
      </c>
      <c r="D135" s="7" t="s">
        <v>423</v>
      </c>
      <c r="E135" s="7" t="s">
        <v>424</v>
      </c>
      <c r="F135" s="7"/>
      <c r="G135" s="8"/>
      <c r="H135" s="8"/>
      <c r="I135" s="65">
        <f>I136</f>
        <v>2477</v>
      </c>
      <c r="J135" s="65"/>
      <c r="K135" s="6">
        <v>8256000</v>
      </c>
      <c r="L135" s="65">
        <f t="shared" si="22"/>
        <v>2477</v>
      </c>
      <c r="M135" s="10">
        <f t="shared" si="22"/>
        <v>2477</v>
      </c>
    </row>
    <row r="136" spans="1:13" ht="47.25" outlineLevel="4">
      <c r="A136" s="37" t="s">
        <v>487</v>
      </c>
      <c r="B136" s="7" t="s">
        <v>384</v>
      </c>
      <c r="C136" s="7" t="s">
        <v>396</v>
      </c>
      <c r="D136" s="7" t="s">
        <v>423</v>
      </c>
      <c r="E136" s="7" t="s">
        <v>425</v>
      </c>
      <c r="F136" s="7"/>
      <c r="G136" s="8"/>
      <c r="H136" s="8"/>
      <c r="I136" s="65">
        <f>I137</f>
        <v>2477</v>
      </c>
      <c r="J136" s="65"/>
      <c r="K136" s="6">
        <v>8256000</v>
      </c>
      <c r="L136" s="65">
        <f t="shared" si="22"/>
        <v>2477</v>
      </c>
      <c r="M136" s="10">
        <f t="shared" si="22"/>
        <v>2477</v>
      </c>
    </row>
    <row r="137" spans="1:13" ht="15.75" outlineLevel="6">
      <c r="A137" s="37" t="s">
        <v>241</v>
      </c>
      <c r="B137" s="7" t="s">
        <v>384</v>
      </c>
      <c r="C137" s="7" t="s">
        <v>396</v>
      </c>
      <c r="D137" s="7" t="s">
        <v>423</v>
      </c>
      <c r="E137" s="7" t="s">
        <v>425</v>
      </c>
      <c r="F137" s="7" t="s">
        <v>242</v>
      </c>
      <c r="G137" s="8"/>
      <c r="H137" s="8"/>
      <c r="I137" s="65">
        <f>I138</f>
        <v>2477</v>
      </c>
      <c r="J137" s="65">
        <f>J138</f>
        <v>0</v>
      </c>
      <c r="K137" s="65">
        <f>K138</f>
        <v>0</v>
      </c>
      <c r="L137" s="65">
        <f t="shared" si="22"/>
        <v>2477</v>
      </c>
      <c r="M137" s="10">
        <f t="shared" si="22"/>
        <v>2477</v>
      </c>
    </row>
    <row r="138" spans="1:13" ht="110.25" outlineLevel="6">
      <c r="A138" s="37" t="s">
        <v>262</v>
      </c>
      <c r="B138" s="7" t="s">
        <v>384</v>
      </c>
      <c r="C138" s="7" t="s">
        <v>396</v>
      </c>
      <c r="D138" s="7" t="s">
        <v>423</v>
      </c>
      <c r="E138" s="7" t="s">
        <v>425</v>
      </c>
      <c r="F138" s="7" t="s">
        <v>244</v>
      </c>
      <c r="G138" s="8"/>
      <c r="H138" s="8"/>
      <c r="I138" s="65">
        <v>2477</v>
      </c>
      <c r="J138" s="65"/>
      <c r="K138" s="6"/>
      <c r="L138" s="65">
        <v>2477</v>
      </c>
      <c r="M138" s="10">
        <v>2477</v>
      </c>
    </row>
    <row r="139" spans="1:13" ht="31.5" outlineLevel="2">
      <c r="A139" s="37" t="s">
        <v>488</v>
      </c>
      <c r="B139" s="1" t="s">
        <v>384</v>
      </c>
      <c r="C139" s="1" t="s">
        <v>396</v>
      </c>
      <c r="D139" s="1" t="s">
        <v>426</v>
      </c>
      <c r="E139" s="1"/>
      <c r="F139" s="1"/>
      <c r="G139" s="2"/>
      <c r="H139" s="2"/>
      <c r="I139" s="64">
        <f>I140</f>
        <v>172.9</v>
      </c>
      <c r="J139" s="64"/>
      <c r="K139" s="6">
        <v>164500</v>
      </c>
      <c r="L139" s="64">
        <f aca="true" t="shared" si="23" ref="L139:M141">L140</f>
        <v>177.8</v>
      </c>
      <c r="M139" s="4">
        <f t="shared" si="23"/>
        <v>178.5</v>
      </c>
    </row>
    <row r="140" spans="1:13" ht="94.5" outlineLevel="3">
      <c r="A140" s="37" t="s">
        <v>471</v>
      </c>
      <c r="B140" s="7" t="s">
        <v>384</v>
      </c>
      <c r="C140" s="7" t="s">
        <v>396</v>
      </c>
      <c r="D140" s="7" t="s">
        <v>426</v>
      </c>
      <c r="E140" s="7" t="s">
        <v>408</v>
      </c>
      <c r="F140" s="7"/>
      <c r="G140" s="8"/>
      <c r="H140" s="8"/>
      <c r="I140" s="65">
        <f>I141</f>
        <v>172.9</v>
      </c>
      <c r="J140" s="65"/>
      <c r="K140" s="6">
        <v>164500</v>
      </c>
      <c r="L140" s="65">
        <f t="shared" si="23"/>
        <v>177.8</v>
      </c>
      <c r="M140" s="10">
        <f t="shared" si="23"/>
        <v>178.5</v>
      </c>
    </row>
    <row r="141" spans="1:13" ht="78.75" outlineLevel="4">
      <c r="A141" s="37" t="s">
        <v>472</v>
      </c>
      <c r="B141" s="7" t="s">
        <v>384</v>
      </c>
      <c r="C141" s="7" t="s">
        <v>396</v>
      </c>
      <c r="D141" s="7" t="s">
        <v>426</v>
      </c>
      <c r="E141" s="7" t="s">
        <v>409</v>
      </c>
      <c r="F141" s="7"/>
      <c r="G141" s="8"/>
      <c r="H141" s="8"/>
      <c r="I141" s="65">
        <f>I142</f>
        <v>172.9</v>
      </c>
      <c r="J141" s="65"/>
      <c r="K141" s="6">
        <v>164500</v>
      </c>
      <c r="L141" s="65">
        <f t="shared" si="23"/>
        <v>177.8</v>
      </c>
      <c r="M141" s="10">
        <f t="shared" si="23"/>
        <v>178.5</v>
      </c>
    </row>
    <row r="142" spans="1:13" ht="63" outlineLevel="5">
      <c r="A142" s="37" t="s">
        <v>489</v>
      </c>
      <c r="B142" s="7" t="s">
        <v>384</v>
      </c>
      <c r="C142" s="7" t="s">
        <v>396</v>
      </c>
      <c r="D142" s="7" t="s">
        <v>426</v>
      </c>
      <c r="E142" s="7" t="s">
        <v>427</v>
      </c>
      <c r="F142" s="7"/>
      <c r="G142" s="8"/>
      <c r="H142" s="8"/>
      <c r="I142" s="65">
        <f>I143+I147</f>
        <v>172.9</v>
      </c>
      <c r="J142" s="65">
        <f>J143+J147</f>
        <v>0</v>
      </c>
      <c r="K142" s="65">
        <f>K143+K147</f>
        <v>0</v>
      </c>
      <c r="L142" s="65">
        <f>L143+L147</f>
        <v>177.8</v>
      </c>
      <c r="M142" s="10">
        <f>M143+M147</f>
        <v>178.5</v>
      </c>
    </row>
    <row r="143" spans="1:13" ht="78.75" outlineLevel="5">
      <c r="A143" s="37" t="s">
        <v>257</v>
      </c>
      <c r="B143" s="7" t="s">
        <v>384</v>
      </c>
      <c r="C143" s="7" t="s">
        <v>396</v>
      </c>
      <c r="D143" s="7" t="s">
        <v>426</v>
      </c>
      <c r="E143" s="7" t="s">
        <v>427</v>
      </c>
      <c r="F143" s="7" t="s">
        <v>314</v>
      </c>
      <c r="G143" s="8"/>
      <c r="H143" s="8"/>
      <c r="I143" s="65">
        <f>I144</f>
        <v>111.5</v>
      </c>
      <c r="J143" s="65">
        <f>J144</f>
        <v>0</v>
      </c>
      <c r="K143" s="65">
        <f>K144</f>
        <v>0</v>
      </c>
      <c r="L143" s="65">
        <f>L144</f>
        <v>111.5</v>
      </c>
      <c r="M143" s="10">
        <f>M144</f>
        <v>111.5</v>
      </c>
    </row>
    <row r="144" spans="1:13" ht="31.5" outlineLevel="6">
      <c r="A144" s="37" t="s">
        <v>258</v>
      </c>
      <c r="B144" s="7" t="s">
        <v>384</v>
      </c>
      <c r="C144" s="7" t="s">
        <v>396</v>
      </c>
      <c r="D144" s="7" t="s">
        <v>426</v>
      </c>
      <c r="E144" s="7" t="s">
        <v>427</v>
      </c>
      <c r="F144" s="7" t="s">
        <v>190</v>
      </c>
      <c r="G144" s="8"/>
      <c r="H144" s="8"/>
      <c r="I144" s="65">
        <f>I145+I146</f>
        <v>111.5</v>
      </c>
      <c r="J144" s="65">
        <f>J145+J146</f>
        <v>0</v>
      </c>
      <c r="K144" s="65">
        <f>K145+K146</f>
        <v>0</v>
      </c>
      <c r="L144" s="65">
        <f>L145+L146</f>
        <v>111.5</v>
      </c>
      <c r="M144" s="10">
        <f>M145+M146</f>
        <v>111.5</v>
      </c>
    </row>
    <row r="145" spans="1:13" ht="31.5" outlineLevel="6">
      <c r="A145" s="37" t="s">
        <v>194</v>
      </c>
      <c r="B145" s="7" t="s">
        <v>384</v>
      </c>
      <c r="C145" s="7" t="s">
        <v>396</v>
      </c>
      <c r="D145" s="7" t="s">
        <v>426</v>
      </c>
      <c r="E145" s="7" t="s">
        <v>427</v>
      </c>
      <c r="F145" s="7" t="s">
        <v>195</v>
      </c>
      <c r="G145" s="8"/>
      <c r="H145" s="8"/>
      <c r="I145" s="65">
        <v>110.3</v>
      </c>
      <c r="J145" s="65"/>
      <c r="K145" s="6"/>
      <c r="L145" s="65">
        <v>110.3</v>
      </c>
      <c r="M145" s="10">
        <v>110.3</v>
      </c>
    </row>
    <row r="146" spans="1:13" ht="47.25" outlineLevel="6">
      <c r="A146" s="37" t="s">
        <v>196</v>
      </c>
      <c r="B146" s="7" t="s">
        <v>384</v>
      </c>
      <c r="C146" s="7" t="s">
        <v>396</v>
      </c>
      <c r="D146" s="7" t="s">
        <v>426</v>
      </c>
      <c r="E146" s="7" t="s">
        <v>427</v>
      </c>
      <c r="F146" s="7" t="s">
        <v>197</v>
      </c>
      <c r="G146" s="8"/>
      <c r="H146" s="8"/>
      <c r="I146" s="65">
        <v>1.2</v>
      </c>
      <c r="J146" s="65"/>
      <c r="K146" s="6"/>
      <c r="L146" s="65">
        <v>1.2</v>
      </c>
      <c r="M146" s="10">
        <v>1.2</v>
      </c>
    </row>
    <row r="147" spans="1:13" ht="31.5" outlineLevel="6">
      <c r="A147" s="37" t="s">
        <v>259</v>
      </c>
      <c r="B147" s="7" t="s">
        <v>384</v>
      </c>
      <c r="C147" s="7" t="s">
        <v>396</v>
      </c>
      <c r="D147" s="7" t="s">
        <v>426</v>
      </c>
      <c r="E147" s="7" t="s">
        <v>427</v>
      </c>
      <c r="F147" s="7" t="s">
        <v>315</v>
      </c>
      <c r="G147" s="8"/>
      <c r="H147" s="8"/>
      <c r="I147" s="65">
        <f aca="true" t="shared" si="24" ref="I147:M148">I148</f>
        <v>61.4</v>
      </c>
      <c r="J147" s="65">
        <f t="shared" si="24"/>
        <v>0</v>
      </c>
      <c r="K147" s="65">
        <f t="shared" si="24"/>
        <v>0</v>
      </c>
      <c r="L147" s="65">
        <f t="shared" si="24"/>
        <v>66.3</v>
      </c>
      <c r="M147" s="10">
        <f t="shared" si="24"/>
        <v>67</v>
      </c>
    </row>
    <row r="148" spans="1:13" ht="31.5" outlineLevel="6">
      <c r="A148" s="37" t="s">
        <v>260</v>
      </c>
      <c r="B148" s="7" t="s">
        <v>384</v>
      </c>
      <c r="C148" s="7" t="s">
        <v>396</v>
      </c>
      <c r="D148" s="7" t="s">
        <v>426</v>
      </c>
      <c r="E148" s="7" t="s">
        <v>427</v>
      </c>
      <c r="F148" s="7" t="s">
        <v>201</v>
      </c>
      <c r="G148" s="8"/>
      <c r="H148" s="8"/>
      <c r="I148" s="65">
        <f t="shared" si="24"/>
        <v>61.4</v>
      </c>
      <c r="J148" s="65">
        <f t="shared" si="24"/>
        <v>0</v>
      </c>
      <c r="K148" s="65">
        <f t="shared" si="24"/>
        <v>0</v>
      </c>
      <c r="L148" s="65">
        <f t="shared" si="24"/>
        <v>66.3</v>
      </c>
      <c r="M148" s="10">
        <f t="shared" si="24"/>
        <v>67</v>
      </c>
    </row>
    <row r="149" spans="1:13" ht="31.5" outlineLevel="6">
      <c r="A149" s="37" t="s">
        <v>261</v>
      </c>
      <c r="B149" s="7" t="s">
        <v>384</v>
      </c>
      <c r="C149" s="7" t="s">
        <v>396</v>
      </c>
      <c r="D149" s="7" t="s">
        <v>426</v>
      </c>
      <c r="E149" s="7" t="s">
        <v>427</v>
      </c>
      <c r="F149" s="7" t="s">
        <v>202</v>
      </c>
      <c r="G149" s="8"/>
      <c r="H149" s="8"/>
      <c r="I149" s="65">
        <v>61.4</v>
      </c>
      <c r="J149" s="65"/>
      <c r="K149" s="6"/>
      <c r="L149" s="65">
        <v>66.3</v>
      </c>
      <c r="M149" s="10">
        <v>67</v>
      </c>
    </row>
    <row r="150" spans="1:13" ht="31.5" outlineLevel="1">
      <c r="A150" s="37" t="s">
        <v>490</v>
      </c>
      <c r="B150" s="1" t="s">
        <v>384</v>
      </c>
      <c r="C150" s="1" t="s">
        <v>401</v>
      </c>
      <c r="D150" s="1"/>
      <c r="E150" s="1"/>
      <c r="F150" s="1"/>
      <c r="G150" s="2" t="e">
        <f>G151+G175+G181</f>
        <v>#REF!</v>
      </c>
      <c r="H150" s="2" t="e">
        <f>H151+H175+H181</f>
        <v>#REF!</v>
      </c>
      <c r="I150" s="64">
        <f>I151+I175+I181</f>
        <v>41715.5</v>
      </c>
      <c r="J150" s="64"/>
      <c r="K150" s="6">
        <v>283558204.14</v>
      </c>
      <c r="L150" s="64">
        <f>L151+L175+L181</f>
        <v>19858.899999999998</v>
      </c>
      <c r="M150" s="4">
        <f>M151+M175+M181</f>
        <v>22822.1</v>
      </c>
    </row>
    <row r="151" spans="1:13" ht="15.75" outlineLevel="2">
      <c r="A151" s="37" t="s">
        <v>491</v>
      </c>
      <c r="B151" s="1" t="s">
        <v>384</v>
      </c>
      <c r="C151" s="1" t="s">
        <v>401</v>
      </c>
      <c r="D151" s="1" t="s">
        <v>387</v>
      </c>
      <c r="E151" s="1"/>
      <c r="F151" s="1"/>
      <c r="G151" s="2"/>
      <c r="H151" s="2"/>
      <c r="I151" s="64">
        <f>I152+I168</f>
        <v>6074</v>
      </c>
      <c r="J151" s="64">
        <f>J152+J168</f>
        <v>0</v>
      </c>
      <c r="K151" s="64">
        <f>K152+K168</f>
        <v>135420662</v>
      </c>
      <c r="L151" s="64">
        <f>L152+L168</f>
        <v>574</v>
      </c>
      <c r="M151" s="4">
        <f>M152+M168</f>
        <v>74</v>
      </c>
    </row>
    <row r="152" spans="1:13" ht="78.75" outlineLevel="3">
      <c r="A152" s="37" t="s">
        <v>492</v>
      </c>
      <c r="B152" s="7" t="s">
        <v>384</v>
      </c>
      <c r="C152" s="7" t="s">
        <v>401</v>
      </c>
      <c r="D152" s="7" t="s">
        <v>387</v>
      </c>
      <c r="E152" s="7" t="s">
        <v>428</v>
      </c>
      <c r="F152" s="7"/>
      <c r="G152" s="8"/>
      <c r="H152" s="8"/>
      <c r="I152" s="65">
        <f>I153+I160</f>
        <v>6000</v>
      </c>
      <c r="J152" s="65"/>
      <c r="K152" s="6">
        <v>135120662</v>
      </c>
      <c r="L152" s="65">
        <f>L153+L160</f>
        <v>500</v>
      </c>
      <c r="M152" s="10">
        <f>M153+M160</f>
        <v>0</v>
      </c>
    </row>
    <row r="153" spans="1:13" ht="157.5" hidden="1" outlineLevel="4">
      <c r="A153" s="37" t="s">
        <v>429</v>
      </c>
      <c r="B153" s="7" t="s">
        <v>384</v>
      </c>
      <c r="C153" s="7" t="s">
        <v>401</v>
      </c>
      <c r="D153" s="7" t="s">
        <v>387</v>
      </c>
      <c r="E153" s="7" t="s">
        <v>430</v>
      </c>
      <c r="F153" s="7"/>
      <c r="G153" s="8"/>
      <c r="H153" s="8"/>
      <c r="I153" s="65">
        <f>I154+I157</f>
        <v>0</v>
      </c>
      <c r="J153" s="65"/>
      <c r="K153" s="6">
        <v>103870409</v>
      </c>
      <c r="L153" s="65">
        <f>L154+L157</f>
        <v>0</v>
      </c>
      <c r="M153" s="10">
        <f>M154+M157</f>
        <v>0</v>
      </c>
    </row>
    <row r="154" spans="1:13" ht="141.75" hidden="1" outlineLevel="5">
      <c r="A154" s="37" t="s">
        <v>431</v>
      </c>
      <c r="B154" s="7" t="s">
        <v>384</v>
      </c>
      <c r="C154" s="7" t="s">
        <v>401</v>
      </c>
      <c r="D154" s="7" t="s">
        <v>387</v>
      </c>
      <c r="E154" s="7" t="s">
        <v>432</v>
      </c>
      <c r="F154" s="7"/>
      <c r="G154" s="8"/>
      <c r="H154" s="8"/>
      <c r="I154" s="65">
        <f aca="true" t="shared" si="25" ref="I154:M155">I155</f>
        <v>0</v>
      </c>
      <c r="J154" s="65">
        <f t="shared" si="25"/>
        <v>0</v>
      </c>
      <c r="K154" s="65">
        <f t="shared" si="25"/>
        <v>10800013</v>
      </c>
      <c r="L154" s="65">
        <f t="shared" si="25"/>
        <v>0</v>
      </c>
      <c r="M154" s="10">
        <f t="shared" si="25"/>
        <v>0</v>
      </c>
    </row>
    <row r="155" spans="1:13" ht="15.75" hidden="1" outlineLevel="5">
      <c r="A155" s="37" t="s">
        <v>241</v>
      </c>
      <c r="B155" s="7" t="s">
        <v>384</v>
      </c>
      <c r="C155" s="7" t="s">
        <v>401</v>
      </c>
      <c r="D155" s="7" t="s">
        <v>387</v>
      </c>
      <c r="E155" s="7" t="s">
        <v>432</v>
      </c>
      <c r="F155" s="7" t="s">
        <v>242</v>
      </c>
      <c r="G155" s="8"/>
      <c r="H155" s="8"/>
      <c r="I155" s="65">
        <f t="shared" si="25"/>
        <v>0</v>
      </c>
      <c r="J155" s="65">
        <f t="shared" si="25"/>
        <v>0</v>
      </c>
      <c r="K155" s="65">
        <f t="shared" si="25"/>
        <v>10800013</v>
      </c>
      <c r="L155" s="65">
        <f t="shared" si="25"/>
        <v>0</v>
      </c>
      <c r="M155" s="10">
        <f t="shared" si="25"/>
        <v>0</v>
      </c>
    </row>
    <row r="156" spans="1:13" ht="94.5" hidden="1" outlineLevel="6">
      <c r="A156" s="37" t="s">
        <v>354</v>
      </c>
      <c r="B156" s="7" t="s">
        <v>384</v>
      </c>
      <c r="C156" s="7" t="s">
        <v>401</v>
      </c>
      <c r="D156" s="7" t="s">
        <v>387</v>
      </c>
      <c r="E156" s="7" t="s">
        <v>432</v>
      </c>
      <c r="F156" s="7" t="s">
        <v>244</v>
      </c>
      <c r="G156" s="8"/>
      <c r="H156" s="8"/>
      <c r="I156" s="65">
        <v>0</v>
      </c>
      <c r="J156" s="65"/>
      <c r="K156" s="6">
        <v>10800013</v>
      </c>
      <c r="L156" s="65">
        <v>0</v>
      </c>
      <c r="M156" s="10">
        <v>0</v>
      </c>
    </row>
    <row r="157" spans="1:13" ht="141.75" hidden="1" outlineLevel="5">
      <c r="A157" s="37" t="s">
        <v>433</v>
      </c>
      <c r="B157" s="7" t="s">
        <v>384</v>
      </c>
      <c r="C157" s="7" t="s">
        <v>401</v>
      </c>
      <c r="D157" s="7" t="s">
        <v>387</v>
      </c>
      <c r="E157" s="7" t="s">
        <v>434</v>
      </c>
      <c r="F157" s="7"/>
      <c r="G157" s="8"/>
      <c r="H157" s="8"/>
      <c r="I157" s="65">
        <f>I158</f>
        <v>0</v>
      </c>
      <c r="J157" s="65">
        <f aca="true" t="shared" si="26" ref="J157:M158">J158</f>
        <v>0</v>
      </c>
      <c r="K157" s="65">
        <f t="shared" si="26"/>
        <v>0</v>
      </c>
      <c r="L157" s="65">
        <f t="shared" si="26"/>
        <v>0</v>
      </c>
      <c r="M157" s="10">
        <f t="shared" si="26"/>
        <v>0</v>
      </c>
    </row>
    <row r="158" spans="1:13" ht="15.75" hidden="1" outlineLevel="6">
      <c r="A158" s="37" t="s">
        <v>355</v>
      </c>
      <c r="B158" s="7" t="s">
        <v>384</v>
      </c>
      <c r="C158" s="7" t="s">
        <v>401</v>
      </c>
      <c r="D158" s="7" t="s">
        <v>387</v>
      </c>
      <c r="E158" s="7" t="s">
        <v>434</v>
      </c>
      <c r="F158" s="7" t="s">
        <v>317</v>
      </c>
      <c r="G158" s="8"/>
      <c r="H158" s="8"/>
      <c r="I158" s="65">
        <f>I159</f>
        <v>0</v>
      </c>
      <c r="J158" s="65">
        <f t="shared" si="26"/>
        <v>0</v>
      </c>
      <c r="K158" s="65">
        <f t="shared" si="26"/>
        <v>0</v>
      </c>
      <c r="L158" s="65">
        <f t="shared" si="26"/>
        <v>0</v>
      </c>
      <c r="M158" s="10">
        <f t="shared" si="26"/>
        <v>0</v>
      </c>
    </row>
    <row r="159" spans="1:13" ht="31.5" hidden="1" outlineLevel="6">
      <c r="A159" s="37" t="s">
        <v>319</v>
      </c>
      <c r="B159" s="7" t="s">
        <v>384</v>
      </c>
      <c r="C159" s="7" t="s">
        <v>401</v>
      </c>
      <c r="D159" s="7" t="s">
        <v>387</v>
      </c>
      <c r="E159" s="7" t="s">
        <v>434</v>
      </c>
      <c r="F159" s="7" t="s">
        <v>318</v>
      </c>
      <c r="G159" s="8"/>
      <c r="H159" s="8"/>
      <c r="I159" s="65">
        <v>0</v>
      </c>
      <c r="J159" s="65"/>
      <c r="K159" s="6"/>
      <c r="L159" s="65">
        <v>0</v>
      </c>
      <c r="M159" s="10">
        <v>0</v>
      </c>
    </row>
    <row r="160" spans="1:13" ht="94.5" outlineLevel="4" collapsed="1">
      <c r="A160" s="37" t="s">
        <v>493</v>
      </c>
      <c r="B160" s="7" t="s">
        <v>384</v>
      </c>
      <c r="C160" s="7" t="s">
        <v>401</v>
      </c>
      <c r="D160" s="7" t="s">
        <v>387</v>
      </c>
      <c r="E160" s="7" t="s">
        <v>435</v>
      </c>
      <c r="F160" s="7"/>
      <c r="G160" s="8"/>
      <c r="H160" s="8"/>
      <c r="I160" s="65">
        <f>I161+I164</f>
        <v>6000</v>
      </c>
      <c r="J160" s="65"/>
      <c r="K160" s="6">
        <v>31250253</v>
      </c>
      <c r="L160" s="65">
        <f>L161+L164</f>
        <v>500</v>
      </c>
      <c r="M160" s="10">
        <f>M161+M164</f>
        <v>0</v>
      </c>
    </row>
    <row r="161" spans="1:13" ht="63" outlineLevel="5">
      <c r="A161" s="37" t="s">
        <v>494</v>
      </c>
      <c r="B161" s="7" t="s">
        <v>384</v>
      </c>
      <c r="C161" s="7" t="s">
        <v>401</v>
      </c>
      <c r="D161" s="7" t="s">
        <v>387</v>
      </c>
      <c r="E161" s="7" t="s">
        <v>436</v>
      </c>
      <c r="F161" s="7"/>
      <c r="G161" s="8"/>
      <c r="H161" s="8"/>
      <c r="I161" s="65">
        <f>I163</f>
        <v>1000</v>
      </c>
      <c r="J161" s="65"/>
      <c r="K161" s="6">
        <v>3450004</v>
      </c>
      <c r="L161" s="65">
        <f>L163</f>
        <v>500</v>
      </c>
      <c r="M161" s="10">
        <f>M163</f>
        <v>0</v>
      </c>
    </row>
    <row r="162" spans="1:13" ht="15.75" outlineLevel="5">
      <c r="A162" s="37" t="s">
        <v>241</v>
      </c>
      <c r="B162" s="7" t="s">
        <v>384</v>
      </c>
      <c r="C162" s="7" t="s">
        <v>401</v>
      </c>
      <c r="D162" s="7" t="s">
        <v>387</v>
      </c>
      <c r="E162" s="7" t="s">
        <v>436</v>
      </c>
      <c r="F162" s="7" t="s">
        <v>242</v>
      </c>
      <c r="G162" s="8"/>
      <c r="H162" s="8"/>
      <c r="I162" s="65">
        <f>I163</f>
        <v>1000</v>
      </c>
      <c r="J162" s="65">
        <f>J163</f>
        <v>0</v>
      </c>
      <c r="K162" s="65">
        <f>K163</f>
        <v>3450004</v>
      </c>
      <c r="L162" s="65">
        <f>L163</f>
        <v>500</v>
      </c>
      <c r="M162" s="10">
        <f>M163</f>
        <v>0</v>
      </c>
    </row>
    <row r="163" spans="1:13" ht="110.25" outlineLevel="6">
      <c r="A163" s="37" t="s">
        <v>262</v>
      </c>
      <c r="B163" s="7" t="s">
        <v>384</v>
      </c>
      <c r="C163" s="7" t="s">
        <v>401</v>
      </c>
      <c r="D163" s="7" t="s">
        <v>387</v>
      </c>
      <c r="E163" s="7" t="s">
        <v>436</v>
      </c>
      <c r="F163" s="7" t="s">
        <v>244</v>
      </c>
      <c r="G163" s="8"/>
      <c r="H163" s="8"/>
      <c r="I163" s="65">
        <v>1000</v>
      </c>
      <c r="J163" s="65"/>
      <c r="K163" s="6">
        <v>3450004</v>
      </c>
      <c r="L163" s="65">
        <v>500</v>
      </c>
      <c r="M163" s="10">
        <v>0</v>
      </c>
    </row>
    <row r="164" spans="1:13" ht="63" hidden="1" outlineLevel="5">
      <c r="A164" s="37" t="s">
        <v>0</v>
      </c>
      <c r="B164" s="7" t="s">
        <v>384</v>
      </c>
      <c r="C164" s="7" t="s">
        <v>401</v>
      </c>
      <c r="D164" s="7" t="s">
        <v>387</v>
      </c>
      <c r="E164" s="7" t="s">
        <v>437</v>
      </c>
      <c r="F164" s="7"/>
      <c r="G164" s="8"/>
      <c r="H164" s="8"/>
      <c r="I164" s="65">
        <f>I165</f>
        <v>5000</v>
      </c>
      <c r="J164" s="65"/>
      <c r="K164" s="6">
        <v>27800249</v>
      </c>
      <c r="L164" s="65">
        <f>L165</f>
        <v>0</v>
      </c>
      <c r="M164" s="10">
        <f>M165</f>
        <v>0</v>
      </c>
    </row>
    <row r="165" spans="1:13" ht="15.75" hidden="1" outlineLevel="6">
      <c r="A165" s="37" t="s">
        <v>355</v>
      </c>
      <c r="B165" s="7" t="s">
        <v>384</v>
      </c>
      <c r="C165" s="7" t="s">
        <v>401</v>
      </c>
      <c r="D165" s="7" t="s">
        <v>387</v>
      </c>
      <c r="E165" s="7" t="s">
        <v>437</v>
      </c>
      <c r="F165" s="7" t="s">
        <v>317</v>
      </c>
      <c r="G165" s="8"/>
      <c r="H165" s="8"/>
      <c r="I165" s="65">
        <f>I166</f>
        <v>5000</v>
      </c>
      <c r="J165" s="65">
        <f>J166</f>
        <v>0</v>
      </c>
      <c r="K165" s="65">
        <f>K166</f>
        <v>0</v>
      </c>
      <c r="L165" s="65">
        <f>L166</f>
        <v>0</v>
      </c>
      <c r="M165" s="10">
        <f>M166</f>
        <v>0</v>
      </c>
    </row>
    <row r="166" spans="1:13" ht="47.25" hidden="1" outlineLevel="6">
      <c r="A166" s="37" t="s">
        <v>325</v>
      </c>
      <c r="B166" s="7" t="s">
        <v>384</v>
      </c>
      <c r="C166" s="7" t="s">
        <v>401</v>
      </c>
      <c r="D166" s="7" t="s">
        <v>387</v>
      </c>
      <c r="E166" s="7" t="s">
        <v>437</v>
      </c>
      <c r="F166" s="7" t="s">
        <v>324</v>
      </c>
      <c r="G166" s="8"/>
      <c r="H166" s="8"/>
      <c r="I166" s="65">
        <f>I167</f>
        <v>5000</v>
      </c>
      <c r="J166" s="65"/>
      <c r="K166" s="65"/>
      <c r="L166" s="65"/>
      <c r="M166" s="10"/>
    </row>
    <row r="167" spans="1:13" ht="63" hidden="1" outlineLevel="6">
      <c r="A167" s="37" t="s">
        <v>323</v>
      </c>
      <c r="B167" s="7" t="s">
        <v>384</v>
      </c>
      <c r="C167" s="7" t="s">
        <v>401</v>
      </c>
      <c r="D167" s="7" t="s">
        <v>387</v>
      </c>
      <c r="E167" s="7" t="s">
        <v>437</v>
      </c>
      <c r="F167" s="7" t="s">
        <v>322</v>
      </c>
      <c r="G167" s="8"/>
      <c r="H167" s="8"/>
      <c r="I167" s="65">
        <v>5000</v>
      </c>
      <c r="J167" s="65"/>
      <c r="K167" s="6"/>
      <c r="L167" s="65"/>
      <c r="M167" s="10"/>
    </row>
    <row r="168" spans="1:13" ht="47.25" outlineLevel="4" collapsed="1">
      <c r="A168" s="37" t="s">
        <v>1</v>
      </c>
      <c r="B168" s="7" t="s">
        <v>384</v>
      </c>
      <c r="C168" s="7" t="s">
        <v>401</v>
      </c>
      <c r="D168" s="7" t="s">
        <v>387</v>
      </c>
      <c r="E168" s="7" t="s">
        <v>438</v>
      </c>
      <c r="F168" s="7"/>
      <c r="G168" s="8"/>
      <c r="H168" s="8"/>
      <c r="I168" s="65">
        <f>I169</f>
        <v>74</v>
      </c>
      <c r="J168" s="65"/>
      <c r="K168" s="6">
        <v>300000</v>
      </c>
      <c r="L168" s="65">
        <f>L169</f>
        <v>74</v>
      </c>
      <c r="M168" s="10">
        <f>M169</f>
        <v>74</v>
      </c>
    </row>
    <row r="169" spans="1:13" ht="47.25" outlineLevel="5">
      <c r="A169" s="37" t="s">
        <v>1</v>
      </c>
      <c r="B169" s="7" t="s">
        <v>384</v>
      </c>
      <c r="C169" s="7" t="s">
        <v>401</v>
      </c>
      <c r="D169" s="7" t="s">
        <v>387</v>
      </c>
      <c r="E169" s="7" t="s">
        <v>439</v>
      </c>
      <c r="F169" s="7"/>
      <c r="G169" s="8"/>
      <c r="H169" s="8"/>
      <c r="I169" s="65">
        <f>I171</f>
        <v>74</v>
      </c>
      <c r="J169" s="65"/>
      <c r="K169" s="6">
        <v>300000</v>
      </c>
      <c r="L169" s="65">
        <f>L171</f>
        <v>74</v>
      </c>
      <c r="M169" s="10">
        <f>M171</f>
        <v>74</v>
      </c>
    </row>
    <row r="170" spans="1:13" ht="15.75" outlineLevel="5">
      <c r="A170" s="37" t="s">
        <v>241</v>
      </c>
      <c r="B170" s="7" t="s">
        <v>384</v>
      </c>
      <c r="C170" s="7" t="s">
        <v>401</v>
      </c>
      <c r="D170" s="7" t="s">
        <v>387</v>
      </c>
      <c r="E170" s="7" t="s">
        <v>439</v>
      </c>
      <c r="F170" s="7" t="s">
        <v>242</v>
      </c>
      <c r="G170" s="8"/>
      <c r="H170" s="8"/>
      <c r="I170" s="65">
        <f>I171</f>
        <v>74</v>
      </c>
      <c r="J170" s="65">
        <f>J171</f>
        <v>0</v>
      </c>
      <c r="K170" s="65">
        <f>K171</f>
        <v>300000</v>
      </c>
      <c r="L170" s="65">
        <f>L171</f>
        <v>74</v>
      </c>
      <c r="M170" s="10">
        <f>M171</f>
        <v>74</v>
      </c>
    </row>
    <row r="171" spans="1:13" ht="110.25" outlineLevel="6">
      <c r="A171" s="37" t="s">
        <v>262</v>
      </c>
      <c r="B171" s="7" t="s">
        <v>384</v>
      </c>
      <c r="C171" s="7" t="s">
        <v>401</v>
      </c>
      <c r="D171" s="7" t="s">
        <v>387</v>
      </c>
      <c r="E171" s="7" t="s">
        <v>439</v>
      </c>
      <c r="F171" s="7" t="s">
        <v>244</v>
      </c>
      <c r="G171" s="8"/>
      <c r="H171" s="8"/>
      <c r="I171" s="65">
        <v>74</v>
      </c>
      <c r="J171" s="65"/>
      <c r="K171" s="6">
        <v>300000</v>
      </c>
      <c r="L171" s="65">
        <v>74</v>
      </c>
      <c r="M171" s="10">
        <v>74</v>
      </c>
    </row>
    <row r="172" spans="1:13" ht="15.75" hidden="1" outlineLevel="6">
      <c r="A172" s="37"/>
      <c r="B172" s="7"/>
      <c r="C172" s="7"/>
      <c r="D172" s="7"/>
      <c r="E172" s="7"/>
      <c r="F172" s="7"/>
      <c r="G172" s="8"/>
      <c r="H172" s="8"/>
      <c r="I172" s="65"/>
      <c r="J172" s="65"/>
      <c r="K172" s="6"/>
      <c r="L172" s="65"/>
      <c r="M172" s="10"/>
    </row>
    <row r="173" spans="1:13" ht="15.75" hidden="1" outlineLevel="6">
      <c r="A173" s="37"/>
      <c r="B173" s="7"/>
      <c r="C173" s="7"/>
      <c r="D173" s="7"/>
      <c r="E173" s="7"/>
      <c r="F173" s="7"/>
      <c r="G173" s="8"/>
      <c r="H173" s="8"/>
      <c r="I173" s="65"/>
      <c r="J173" s="65"/>
      <c r="K173" s="6"/>
      <c r="L173" s="65"/>
      <c r="M173" s="10"/>
    </row>
    <row r="174" spans="1:13" ht="15.75" hidden="1" outlineLevel="6">
      <c r="A174" s="37"/>
      <c r="B174" s="7"/>
      <c r="C174" s="7"/>
      <c r="D174" s="7"/>
      <c r="E174" s="7"/>
      <c r="F174" s="7"/>
      <c r="G174" s="8"/>
      <c r="H174" s="8"/>
      <c r="I174" s="65"/>
      <c r="J174" s="65"/>
      <c r="K174" s="6"/>
      <c r="L174" s="65"/>
      <c r="M174" s="10"/>
    </row>
    <row r="175" spans="1:13" ht="15.75" outlineLevel="2" collapsed="1">
      <c r="A175" s="37" t="s">
        <v>2</v>
      </c>
      <c r="B175" s="1" t="s">
        <v>384</v>
      </c>
      <c r="C175" s="1" t="s">
        <v>401</v>
      </c>
      <c r="D175" s="1" t="s">
        <v>415</v>
      </c>
      <c r="E175" s="1"/>
      <c r="F175" s="1"/>
      <c r="G175" s="2"/>
      <c r="H175" s="2"/>
      <c r="I175" s="64">
        <f aca="true" t="shared" si="27" ref="I175:M176">I176</f>
        <v>500</v>
      </c>
      <c r="J175" s="64">
        <f t="shared" si="27"/>
        <v>0</v>
      </c>
      <c r="K175" s="64">
        <f t="shared" si="27"/>
        <v>1300000</v>
      </c>
      <c r="L175" s="64">
        <f t="shared" si="27"/>
        <v>500</v>
      </c>
      <c r="M175" s="4">
        <f t="shared" si="27"/>
        <v>500</v>
      </c>
    </row>
    <row r="176" spans="1:13" ht="31.5" outlineLevel="3">
      <c r="A176" s="37" t="s">
        <v>371</v>
      </c>
      <c r="B176" s="7" t="s">
        <v>384</v>
      </c>
      <c r="C176" s="7" t="s">
        <v>401</v>
      </c>
      <c r="D176" s="7" t="s">
        <v>415</v>
      </c>
      <c r="E176" s="7" t="s">
        <v>412</v>
      </c>
      <c r="F176" s="7"/>
      <c r="G176" s="8"/>
      <c r="H176" s="8"/>
      <c r="I176" s="65">
        <f t="shared" si="27"/>
        <v>500</v>
      </c>
      <c r="J176" s="65">
        <f t="shared" si="27"/>
        <v>0</v>
      </c>
      <c r="K176" s="65">
        <f t="shared" si="27"/>
        <v>1300000</v>
      </c>
      <c r="L176" s="65">
        <f t="shared" si="27"/>
        <v>500</v>
      </c>
      <c r="M176" s="10">
        <f t="shared" si="27"/>
        <v>500</v>
      </c>
    </row>
    <row r="177" spans="1:13" ht="78.75" outlineLevel="5">
      <c r="A177" s="37" t="s">
        <v>171</v>
      </c>
      <c r="B177" s="7" t="s">
        <v>384</v>
      </c>
      <c r="C177" s="7" t="s">
        <v>401</v>
      </c>
      <c r="D177" s="7" t="s">
        <v>415</v>
      </c>
      <c r="E177" s="7" t="s">
        <v>326</v>
      </c>
      <c r="F177" s="7" t="s">
        <v>386</v>
      </c>
      <c r="G177" s="8"/>
      <c r="H177" s="8"/>
      <c r="I177" s="65">
        <f>I180</f>
        <v>500</v>
      </c>
      <c r="J177" s="65"/>
      <c r="K177" s="6">
        <v>1300000</v>
      </c>
      <c r="L177" s="65">
        <f>L180</f>
        <v>500</v>
      </c>
      <c r="M177" s="10">
        <f>M180</f>
        <v>500</v>
      </c>
    </row>
    <row r="178" spans="1:13" ht="15.75" outlineLevel="5">
      <c r="A178" s="37" t="s">
        <v>320</v>
      </c>
      <c r="B178" s="7" t="s">
        <v>384</v>
      </c>
      <c r="C178" s="7" t="s">
        <v>401</v>
      </c>
      <c r="D178" s="7" t="s">
        <v>415</v>
      </c>
      <c r="E178" s="7" t="s">
        <v>326</v>
      </c>
      <c r="F178" s="7" t="s">
        <v>317</v>
      </c>
      <c r="G178" s="8"/>
      <c r="H178" s="8"/>
      <c r="I178" s="65">
        <f aca="true" t="shared" si="28" ref="I178:M179">I179</f>
        <v>500</v>
      </c>
      <c r="J178" s="65">
        <f t="shared" si="28"/>
        <v>0</v>
      </c>
      <c r="K178" s="65">
        <f t="shared" si="28"/>
        <v>1300000</v>
      </c>
      <c r="L178" s="65">
        <f t="shared" si="28"/>
        <v>500</v>
      </c>
      <c r="M178" s="10">
        <f t="shared" si="28"/>
        <v>500</v>
      </c>
    </row>
    <row r="179" spans="1:13" ht="63" outlineLevel="5">
      <c r="A179" s="37" t="s">
        <v>341</v>
      </c>
      <c r="B179" s="7" t="s">
        <v>384</v>
      </c>
      <c r="C179" s="7" t="s">
        <v>401</v>
      </c>
      <c r="D179" s="7" t="s">
        <v>415</v>
      </c>
      <c r="E179" s="7" t="s">
        <v>326</v>
      </c>
      <c r="F179" s="7" t="s">
        <v>342</v>
      </c>
      <c r="G179" s="8"/>
      <c r="H179" s="8"/>
      <c r="I179" s="65">
        <f t="shared" si="28"/>
        <v>500</v>
      </c>
      <c r="J179" s="65">
        <f t="shared" si="28"/>
        <v>0</v>
      </c>
      <c r="K179" s="65">
        <f t="shared" si="28"/>
        <v>1300000</v>
      </c>
      <c r="L179" s="65">
        <f t="shared" si="28"/>
        <v>500</v>
      </c>
      <c r="M179" s="10">
        <f t="shared" si="28"/>
        <v>500</v>
      </c>
    </row>
    <row r="180" spans="1:13" ht="94.5" outlineLevel="6">
      <c r="A180" s="37" t="s">
        <v>340</v>
      </c>
      <c r="B180" s="7" t="s">
        <v>384</v>
      </c>
      <c r="C180" s="7" t="s">
        <v>401</v>
      </c>
      <c r="D180" s="7" t="s">
        <v>415</v>
      </c>
      <c r="E180" s="7" t="s">
        <v>326</v>
      </c>
      <c r="F180" s="7" t="s">
        <v>321</v>
      </c>
      <c r="G180" s="8"/>
      <c r="H180" s="8"/>
      <c r="I180" s="65">
        <v>500</v>
      </c>
      <c r="J180" s="65"/>
      <c r="K180" s="6">
        <v>1300000</v>
      </c>
      <c r="L180" s="65">
        <v>500</v>
      </c>
      <c r="M180" s="10">
        <v>500</v>
      </c>
    </row>
    <row r="181" spans="1:13" ht="15.75" outlineLevel="2">
      <c r="A181" s="37" t="s">
        <v>3</v>
      </c>
      <c r="B181" s="1" t="s">
        <v>384</v>
      </c>
      <c r="C181" s="1" t="s">
        <v>401</v>
      </c>
      <c r="D181" s="1" t="s">
        <v>391</v>
      </c>
      <c r="E181" s="1"/>
      <c r="F181" s="1"/>
      <c r="G181" s="2" t="e">
        <f>#REF!+G182+G187+G190+G211</f>
        <v>#REF!</v>
      </c>
      <c r="H181" s="2" t="e">
        <f>#REF!+H182+H187+H190+H211</f>
        <v>#REF!</v>
      </c>
      <c r="I181" s="64">
        <f>I182+I187+I190+I211</f>
        <v>35141.5</v>
      </c>
      <c r="J181" s="64">
        <f>J182+J187+J190+J211</f>
        <v>0</v>
      </c>
      <c r="K181" s="64">
        <f>K182+K187+K190+K211</f>
        <v>119740637.34</v>
      </c>
      <c r="L181" s="64">
        <f>L182+L187+L190+L211</f>
        <v>18784.899999999998</v>
      </c>
      <c r="M181" s="4">
        <f>M182+M187+M190+M211</f>
        <v>22248.1</v>
      </c>
    </row>
    <row r="182" spans="1:13" ht="63" hidden="1" outlineLevel="3">
      <c r="A182" s="37" t="s">
        <v>120</v>
      </c>
      <c r="B182" s="7" t="s">
        <v>384</v>
      </c>
      <c r="C182" s="7" t="s">
        <v>401</v>
      </c>
      <c r="D182" s="7" t="s">
        <v>391</v>
      </c>
      <c r="E182" s="7" t="s">
        <v>121</v>
      </c>
      <c r="F182" s="7"/>
      <c r="G182" s="8"/>
      <c r="H182" s="8"/>
      <c r="I182" s="65">
        <f>I183</f>
        <v>0</v>
      </c>
      <c r="J182" s="65"/>
      <c r="K182" s="6">
        <v>3000000</v>
      </c>
      <c r="L182" s="65">
        <f>L183</f>
        <v>0</v>
      </c>
      <c r="M182" s="10">
        <f>M183</f>
        <v>0</v>
      </c>
    </row>
    <row r="183" spans="1:13" ht="63" hidden="1" outlineLevel="4">
      <c r="A183" s="37" t="s">
        <v>122</v>
      </c>
      <c r="B183" s="7" t="s">
        <v>384</v>
      </c>
      <c r="C183" s="7" t="s">
        <v>401</v>
      </c>
      <c r="D183" s="7" t="s">
        <v>391</v>
      </c>
      <c r="E183" s="7" t="s">
        <v>123</v>
      </c>
      <c r="F183" s="7"/>
      <c r="G183" s="8"/>
      <c r="H183" s="8"/>
      <c r="I183" s="65">
        <f>I184</f>
        <v>0</v>
      </c>
      <c r="J183" s="65"/>
      <c r="K183" s="6">
        <v>3000000</v>
      </c>
      <c r="L183" s="65">
        <f>L184</f>
        <v>0</v>
      </c>
      <c r="M183" s="10">
        <f>M184</f>
        <v>0</v>
      </c>
    </row>
    <row r="184" spans="1:13" ht="47.25" hidden="1" outlineLevel="5">
      <c r="A184" s="37" t="s">
        <v>124</v>
      </c>
      <c r="B184" s="7" t="s">
        <v>384</v>
      </c>
      <c r="C184" s="7" t="s">
        <v>401</v>
      </c>
      <c r="D184" s="7" t="s">
        <v>391</v>
      </c>
      <c r="E184" s="7" t="s">
        <v>125</v>
      </c>
      <c r="F184" s="7"/>
      <c r="G184" s="8"/>
      <c r="H184" s="8"/>
      <c r="I184" s="65">
        <f>I186</f>
        <v>0</v>
      </c>
      <c r="J184" s="65"/>
      <c r="K184" s="6">
        <v>3000000</v>
      </c>
      <c r="L184" s="65">
        <f>L186</f>
        <v>0</v>
      </c>
      <c r="M184" s="10">
        <f>M186</f>
        <v>0</v>
      </c>
    </row>
    <row r="185" spans="1:13" ht="15.75" hidden="1" outlineLevel="5">
      <c r="A185" s="37"/>
      <c r="B185" s="7"/>
      <c r="C185" s="7"/>
      <c r="D185" s="7"/>
      <c r="E185" s="7"/>
      <c r="F185" s="7"/>
      <c r="G185" s="8"/>
      <c r="H185" s="8"/>
      <c r="I185" s="65"/>
      <c r="J185" s="65"/>
      <c r="K185" s="6"/>
      <c r="L185" s="65"/>
      <c r="M185" s="10"/>
    </row>
    <row r="186" spans="1:13" ht="141.75" hidden="1" outlineLevel="6">
      <c r="A186" s="37" t="s">
        <v>450</v>
      </c>
      <c r="B186" s="7" t="s">
        <v>384</v>
      </c>
      <c r="C186" s="7" t="s">
        <v>401</v>
      </c>
      <c r="D186" s="7" t="s">
        <v>391</v>
      </c>
      <c r="E186" s="7" t="s">
        <v>125</v>
      </c>
      <c r="F186" s="7" t="s">
        <v>356</v>
      </c>
      <c r="G186" s="8"/>
      <c r="H186" s="8"/>
      <c r="I186" s="65">
        <v>0</v>
      </c>
      <c r="J186" s="65"/>
      <c r="K186" s="6">
        <v>3000000</v>
      </c>
      <c r="L186" s="65">
        <v>0</v>
      </c>
      <c r="M186" s="10">
        <v>0</v>
      </c>
    </row>
    <row r="187" spans="1:13" ht="47.25" hidden="1" outlineLevel="3">
      <c r="A187" s="37" t="s">
        <v>126</v>
      </c>
      <c r="B187" s="7" t="s">
        <v>384</v>
      </c>
      <c r="C187" s="7" t="s">
        <v>401</v>
      </c>
      <c r="D187" s="7" t="s">
        <v>391</v>
      </c>
      <c r="E187" s="7" t="s">
        <v>127</v>
      </c>
      <c r="F187" s="7"/>
      <c r="G187" s="8"/>
      <c r="H187" s="8"/>
      <c r="I187" s="65">
        <f>I188</f>
        <v>0</v>
      </c>
      <c r="J187" s="65"/>
      <c r="K187" s="6">
        <v>177000</v>
      </c>
      <c r="L187" s="65">
        <f>L188</f>
        <v>0</v>
      </c>
      <c r="M187" s="10">
        <f>M188</f>
        <v>0</v>
      </c>
    </row>
    <row r="188" spans="1:13" ht="31.5" hidden="1" outlineLevel="4">
      <c r="A188" s="37" t="s">
        <v>128</v>
      </c>
      <c r="B188" s="7" t="s">
        <v>384</v>
      </c>
      <c r="C188" s="7" t="s">
        <v>401</v>
      </c>
      <c r="D188" s="7" t="s">
        <v>391</v>
      </c>
      <c r="E188" s="7" t="s">
        <v>129</v>
      </c>
      <c r="F188" s="7"/>
      <c r="G188" s="8"/>
      <c r="H188" s="8"/>
      <c r="I188" s="65">
        <f>I189</f>
        <v>0</v>
      </c>
      <c r="J188" s="65"/>
      <c r="K188" s="6">
        <v>177000</v>
      </c>
      <c r="L188" s="65">
        <f>L189</f>
        <v>0</v>
      </c>
      <c r="M188" s="10">
        <f>M189</f>
        <v>0</v>
      </c>
    </row>
    <row r="189" spans="1:13" ht="94.5" hidden="1" outlineLevel="6">
      <c r="A189" s="37" t="s">
        <v>243</v>
      </c>
      <c r="B189" s="7" t="s">
        <v>384</v>
      </c>
      <c r="C189" s="7" t="s">
        <v>401</v>
      </c>
      <c r="D189" s="7" t="s">
        <v>391</v>
      </c>
      <c r="E189" s="7" t="s">
        <v>129</v>
      </c>
      <c r="F189" s="7" t="s">
        <v>244</v>
      </c>
      <c r="G189" s="8"/>
      <c r="H189" s="8"/>
      <c r="I189" s="65">
        <v>0</v>
      </c>
      <c r="J189" s="65"/>
      <c r="K189" s="6">
        <v>177000</v>
      </c>
      <c r="L189" s="65">
        <v>0</v>
      </c>
      <c r="M189" s="10">
        <v>0</v>
      </c>
    </row>
    <row r="190" spans="1:13" ht="15.75" outlineLevel="3" collapsed="1">
      <c r="A190" s="37" t="s">
        <v>3</v>
      </c>
      <c r="B190" s="7" t="s">
        <v>384</v>
      </c>
      <c r="C190" s="7" t="s">
        <v>401</v>
      </c>
      <c r="D190" s="7" t="s">
        <v>391</v>
      </c>
      <c r="E190" s="7" t="s">
        <v>130</v>
      </c>
      <c r="F190" s="7"/>
      <c r="G190" s="8" t="e">
        <f>G191+G194+G205+#REF!+G208</f>
        <v>#REF!</v>
      </c>
      <c r="H190" s="8" t="e">
        <f>H191+H194+H205+#REF!+H208</f>
        <v>#REF!</v>
      </c>
      <c r="I190" s="65">
        <f>I191+I194+I205+I208</f>
        <v>33123.5</v>
      </c>
      <c r="J190" s="65">
        <f>J191+J194+J205+J208</f>
        <v>0</v>
      </c>
      <c r="K190" s="65">
        <f>K191+K194+K205+K208</f>
        <v>40227568.69</v>
      </c>
      <c r="L190" s="65">
        <f>L191+L194+L205+L208</f>
        <v>18784.899999999998</v>
      </c>
      <c r="M190" s="10">
        <f>M191+M194+M205+M208</f>
        <v>22248.1</v>
      </c>
    </row>
    <row r="191" spans="1:13" ht="15.75" outlineLevel="4">
      <c r="A191" s="37" t="s">
        <v>4</v>
      </c>
      <c r="B191" s="7" t="s">
        <v>384</v>
      </c>
      <c r="C191" s="7" t="s">
        <v>401</v>
      </c>
      <c r="D191" s="7" t="s">
        <v>391</v>
      </c>
      <c r="E191" s="7" t="s">
        <v>131</v>
      </c>
      <c r="F191" s="7"/>
      <c r="G191" s="8"/>
      <c r="H191" s="8">
        <f>H193</f>
        <v>-702.96</v>
      </c>
      <c r="I191" s="65">
        <f>I193</f>
        <v>12070</v>
      </c>
      <c r="J191" s="65"/>
      <c r="K191" s="6">
        <v>10500000</v>
      </c>
      <c r="L191" s="65">
        <f>L193</f>
        <v>9740</v>
      </c>
      <c r="M191" s="10">
        <f>M193</f>
        <v>12320</v>
      </c>
    </row>
    <row r="192" spans="1:13" ht="15.75" outlineLevel="4">
      <c r="A192" s="37" t="s">
        <v>241</v>
      </c>
      <c r="B192" s="7" t="s">
        <v>384</v>
      </c>
      <c r="C192" s="7" t="s">
        <v>401</v>
      </c>
      <c r="D192" s="7" t="s">
        <v>391</v>
      </c>
      <c r="E192" s="7" t="s">
        <v>131</v>
      </c>
      <c r="F192" s="7" t="s">
        <v>242</v>
      </c>
      <c r="G192" s="8"/>
      <c r="H192" s="8"/>
      <c r="I192" s="65">
        <f>I193</f>
        <v>12070</v>
      </c>
      <c r="J192" s="65">
        <f>J193</f>
        <v>0</v>
      </c>
      <c r="K192" s="65">
        <f>K193</f>
        <v>10500000</v>
      </c>
      <c r="L192" s="65">
        <f>L193</f>
        <v>9740</v>
      </c>
      <c r="M192" s="10">
        <f>M193</f>
        <v>12320</v>
      </c>
    </row>
    <row r="193" spans="1:13" ht="110.25" outlineLevel="6">
      <c r="A193" s="37" t="s">
        <v>262</v>
      </c>
      <c r="B193" s="7" t="s">
        <v>384</v>
      </c>
      <c r="C193" s="7" t="s">
        <v>401</v>
      </c>
      <c r="D193" s="7" t="s">
        <v>391</v>
      </c>
      <c r="E193" s="7" t="s">
        <v>131</v>
      </c>
      <c r="F193" s="7" t="s">
        <v>244</v>
      </c>
      <c r="G193" s="8"/>
      <c r="H193" s="8">
        <v>-702.96</v>
      </c>
      <c r="I193" s="65">
        <v>12070</v>
      </c>
      <c r="J193" s="65"/>
      <c r="K193" s="6">
        <v>10500000</v>
      </c>
      <c r="L193" s="65">
        <v>9740</v>
      </c>
      <c r="M193" s="10">
        <v>12320</v>
      </c>
    </row>
    <row r="194" spans="1:13" ht="94.5" outlineLevel="4">
      <c r="A194" s="37" t="s">
        <v>5</v>
      </c>
      <c r="B194" s="7" t="s">
        <v>384</v>
      </c>
      <c r="C194" s="7" t="s">
        <v>401</v>
      </c>
      <c r="D194" s="7" t="s">
        <v>391</v>
      </c>
      <c r="E194" s="7" t="s">
        <v>132</v>
      </c>
      <c r="F194" s="7"/>
      <c r="G194" s="8">
        <f>G196+G197+G201</f>
        <v>7500</v>
      </c>
      <c r="H194" s="8">
        <f>H196+H197+H201</f>
        <v>-23309.665</v>
      </c>
      <c r="I194" s="65">
        <f>I195+I202</f>
        <v>18217.2</v>
      </c>
      <c r="J194" s="65">
        <f>J195+J202</f>
        <v>0</v>
      </c>
      <c r="K194" s="65">
        <f>K195+K202</f>
        <v>27755324.69</v>
      </c>
      <c r="L194" s="65">
        <f>L195+L202</f>
        <v>6757.1</v>
      </c>
      <c r="M194" s="10">
        <f>M195+M202</f>
        <v>7640.3</v>
      </c>
    </row>
    <row r="195" spans="1:13" ht="15.75" outlineLevel="4">
      <c r="A195" s="37" t="s">
        <v>241</v>
      </c>
      <c r="B195" s="7" t="s">
        <v>384</v>
      </c>
      <c r="C195" s="7" t="s">
        <v>401</v>
      </c>
      <c r="D195" s="7" t="s">
        <v>391</v>
      </c>
      <c r="E195" s="7" t="s">
        <v>132</v>
      </c>
      <c r="F195" s="7" t="s">
        <v>242</v>
      </c>
      <c r="G195" s="8"/>
      <c r="H195" s="8"/>
      <c r="I195" s="65">
        <f>I196</f>
        <v>15705.7</v>
      </c>
      <c r="J195" s="65">
        <f>J196</f>
        <v>0</v>
      </c>
      <c r="K195" s="65">
        <f>K196</f>
        <v>27755324.69</v>
      </c>
      <c r="L195" s="65">
        <f>L196</f>
        <v>6757.1</v>
      </c>
      <c r="M195" s="10">
        <f>M196</f>
        <v>7640.3</v>
      </c>
    </row>
    <row r="196" spans="1:13" ht="110.25" outlineLevel="6">
      <c r="A196" s="37" t="s">
        <v>262</v>
      </c>
      <c r="B196" s="7" t="s">
        <v>384</v>
      </c>
      <c r="C196" s="7" t="s">
        <v>401</v>
      </c>
      <c r="D196" s="7" t="s">
        <v>391</v>
      </c>
      <c r="E196" s="7" t="s">
        <v>132</v>
      </c>
      <c r="F196" s="7" t="s">
        <v>244</v>
      </c>
      <c r="G196" s="8"/>
      <c r="H196" s="8">
        <v>-19160.624</v>
      </c>
      <c r="I196" s="65">
        <v>15705.7</v>
      </c>
      <c r="J196" s="65"/>
      <c r="K196" s="6">
        <v>27755324.69</v>
      </c>
      <c r="L196" s="65">
        <v>6757.1</v>
      </c>
      <c r="M196" s="10">
        <v>7640.3</v>
      </c>
    </row>
    <row r="197" spans="1:13" ht="47.25" hidden="1" outlineLevel="6">
      <c r="A197" s="37" t="s">
        <v>192</v>
      </c>
      <c r="B197" s="7" t="s">
        <v>384</v>
      </c>
      <c r="C197" s="7" t="s">
        <v>401</v>
      </c>
      <c r="D197" s="7" t="s">
        <v>391</v>
      </c>
      <c r="E197" s="7" t="s">
        <v>132</v>
      </c>
      <c r="F197" s="7" t="s">
        <v>201</v>
      </c>
      <c r="G197" s="8"/>
      <c r="H197" s="8">
        <v>-4149.041</v>
      </c>
      <c r="I197" s="65">
        <v>0</v>
      </c>
      <c r="J197" s="65"/>
      <c r="K197" s="6">
        <v>3794607.5</v>
      </c>
      <c r="L197" s="65">
        <v>0</v>
      </c>
      <c r="M197" s="10">
        <v>0</v>
      </c>
    </row>
    <row r="198" spans="1:13" ht="47.25" hidden="1" outlineLevel="6">
      <c r="A198" s="37" t="s">
        <v>377</v>
      </c>
      <c r="B198" s="7"/>
      <c r="C198" s="7"/>
      <c r="D198" s="7"/>
      <c r="E198" s="7"/>
      <c r="F198" s="7" t="s">
        <v>202</v>
      </c>
      <c r="G198" s="8"/>
      <c r="H198" s="8"/>
      <c r="I198" s="65"/>
      <c r="J198" s="65"/>
      <c r="K198" s="6"/>
      <c r="L198" s="65"/>
      <c r="M198" s="10"/>
    </row>
    <row r="199" spans="1:13" ht="31.5" hidden="1" outlineLevel="5" collapsed="1">
      <c r="A199" s="37" t="s">
        <v>337</v>
      </c>
      <c r="B199" s="7" t="s">
        <v>384</v>
      </c>
      <c r="C199" s="7" t="s">
        <v>401</v>
      </c>
      <c r="D199" s="7" t="s">
        <v>391</v>
      </c>
      <c r="E199" s="7" t="s">
        <v>339</v>
      </c>
      <c r="F199" s="7"/>
      <c r="G199" s="8" t="str">
        <f>G201</f>
        <v>7500</v>
      </c>
      <c r="H199" s="8">
        <f>H201</f>
        <v>0</v>
      </c>
      <c r="I199" s="65">
        <f>I201</f>
        <v>0</v>
      </c>
      <c r="J199" s="65"/>
      <c r="K199" s="6">
        <v>7500000</v>
      </c>
      <c r="L199" s="65">
        <f>L201</f>
        <v>0</v>
      </c>
      <c r="M199" s="10">
        <f>M201</f>
        <v>0</v>
      </c>
    </row>
    <row r="200" spans="1:13" ht="15.75" hidden="1" outlineLevel="5">
      <c r="A200" s="37" t="s">
        <v>241</v>
      </c>
      <c r="B200" s="7" t="s">
        <v>384</v>
      </c>
      <c r="C200" s="7" t="s">
        <v>401</v>
      </c>
      <c r="D200" s="7" t="s">
        <v>391</v>
      </c>
      <c r="E200" s="7" t="s">
        <v>339</v>
      </c>
      <c r="F200" s="7" t="s">
        <v>242</v>
      </c>
      <c r="G200" s="8"/>
      <c r="H200" s="8"/>
      <c r="I200" s="65">
        <f>I201</f>
        <v>0</v>
      </c>
      <c r="J200" s="65">
        <f>J201</f>
        <v>0</v>
      </c>
      <c r="K200" s="65">
        <f>K201</f>
        <v>7500000</v>
      </c>
      <c r="L200" s="65">
        <f>L201</f>
        <v>0</v>
      </c>
      <c r="M200" s="10">
        <f>M201</f>
        <v>0</v>
      </c>
    </row>
    <row r="201" spans="1:13" ht="94.5" hidden="1" outlineLevel="6">
      <c r="A201" s="37" t="s">
        <v>354</v>
      </c>
      <c r="B201" s="7" t="s">
        <v>384</v>
      </c>
      <c r="C201" s="7" t="s">
        <v>401</v>
      </c>
      <c r="D201" s="7" t="s">
        <v>391</v>
      </c>
      <c r="E201" s="7" t="s">
        <v>339</v>
      </c>
      <c r="F201" s="7" t="s">
        <v>244</v>
      </c>
      <c r="G201" s="8" t="s">
        <v>330</v>
      </c>
      <c r="H201" s="8">
        <v>0</v>
      </c>
      <c r="I201" s="65">
        <v>0</v>
      </c>
      <c r="J201" s="65"/>
      <c r="K201" s="6">
        <v>7500000</v>
      </c>
      <c r="L201" s="65">
        <v>0</v>
      </c>
      <c r="M201" s="10">
        <v>0</v>
      </c>
    </row>
    <row r="202" spans="1:13" ht="31.5" hidden="1" outlineLevel="6">
      <c r="A202" s="37" t="s">
        <v>259</v>
      </c>
      <c r="B202" s="7" t="s">
        <v>384</v>
      </c>
      <c r="C202" s="7" t="s">
        <v>401</v>
      </c>
      <c r="D202" s="7" t="s">
        <v>391</v>
      </c>
      <c r="E202" s="7" t="s">
        <v>132</v>
      </c>
      <c r="F202" s="7" t="s">
        <v>315</v>
      </c>
      <c r="G202" s="8"/>
      <c r="H202" s="8"/>
      <c r="I202" s="65">
        <f>I203</f>
        <v>2511.5</v>
      </c>
      <c r="J202" s="65"/>
      <c r="K202" s="6"/>
      <c r="L202" s="65"/>
      <c r="M202" s="10"/>
    </row>
    <row r="203" spans="1:13" ht="31.5" hidden="1" outlineLevel="6">
      <c r="A203" s="37" t="s">
        <v>260</v>
      </c>
      <c r="B203" s="7" t="s">
        <v>384</v>
      </c>
      <c r="C203" s="7" t="s">
        <v>401</v>
      </c>
      <c r="D203" s="7" t="s">
        <v>391</v>
      </c>
      <c r="E203" s="7" t="s">
        <v>132</v>
      </c>
      <c r="F203" s="7" t="s">
        <v>201</v>
      </c>
      <c r="G203" s="8"/>
      <c r="H203" s="8"/>
      <c r="I203" s="65">
        <f>I204</f>
        <v>2511.5</v>
      </c>
      <c r="J203" s="65"/>
      <c r="K203" s="6"/>
      <c r="L203" s="65"/>
      <c r="M203" s="10"/>
    </row>
    <row r="204" spans="1:13" ht="31.5" hidden="1" outlineLevel="6">
      <c r="A204" s="37" t="s">
        <v>261</v>
      </c>
      <c r="B204" s="7" t="s">
        <v>384</v>
      </c>
      <c r="C204" s="7" t="s">
        <v>401</v>
      </c>
      <c r="D204" s="7" t="s">
        <v>391</v>
      </c>
      <c r="E204" s="7" t="s">
        <v>132</v>
      </c>
      <c r="F204" s="7" t="s">
        <v>202</v>
      </c>
      <c r="G204" s="8"/>
      <c r="H204" s="8"/>
      <c r="I204" s="65">
        <v>2511.5</v>
      </c>
      <c r="J204" s="65"/>
      <c r="K204" s="6"/>
      <c r="L204" s="65"/>
      <c r="M204" s="10"/>
    </row>
    <row r="205" spans="1:13" ht="15.75" outlineLevel="4" collapsed="1">
      <c r="A205" s="37" t="s">
        <v>6</v>
      </c>
      <c r="B205" s="7" t="s">
        <v>384</v>
      </c>
      <c r="C205" s="7" t="s">
        <v>401</v>
      </c>
      <c r="D205" s="7" t="s">
        <v>391</v>
      </c>
      <c r="E205" s="7" t="s">
        <v>133</v>
      </c>
      <c r="F205" s="7"/>
      <c r="G205" s="8"/>
      <c r="H205" s="8"/>
      <c r="I205" s="65">
        <f>I207</f>
        <v>2441</v>
      </c>
      <c r="J205" s="65"/>
      <c r="K205" s="6">
        <v>1542244</v>
      </c>
      <c r="L205" s="65">
        <f>L207</f>
        <v>1857.8</v>
      </c>
      <c r="M205" s="10">
        <f>M207</f>
        <v>1857.8</v>
      </c>
    </row>
    <row r="206" spans="1:13" ht="15.75" outlineLevel="4">
      <c r="A206" s="37" t="s">
        <v>241</v>
      </c>
      <c r="B206" s="7" t="s">
        <v>384</v>
      </c>
      <c r="C206" s="7" t="s">
        <v>401</v>
      </c>
      <c r="D206" s="7" t="s">
        <v>391</v>
      </c>
      <c r="E206" s="7" t="s">
        <v>133</v>
      </c>
      <c r="F206" s="7" t="s">
        <v>242</v>
      </c>
      <c r="G206" s="8"/>
      <c r="H206" s="8"/>
      <c r="I206" s="65">
        <f>I207</f>
        <v>2441</v>
      </c>
      <c r="J206" s="65">
        <f>J207</f>
        <v>0</v>
      </c>
      <c r="K206" s="65">
        <f>K207</f>
        <v>1542244</v>
      </c>
      <c r="L206" s="65">
        <f>L207</f>
        <v>1857.8</v>
      </c>
      <c r="M206" s="10">
        <f>M207</f>
        <v>1857.8</v>
      </c>
    </row>
    <row r="207" spans="1:13" ht="110.25" outlineLevel="6">
      <c r="A207" s="37" t="s">
        <v>262</v>
      </c>
      <c r="B207" s="7" t="s">
        <v>384</v>
      </c>
      <c r="C207" s="7" t="s">
        <v>401</v>
      </c>
      <c r="D207" s="7" t="s">
        <v>391</v>
      </c>
      <c r="E207" s="7" t="s">
        <v>133</v>
      </c>
      <c r="F207" s="7" t="s">
        <v>244</v>
      </c>
      <c r="G207" s="8"/>
      <c r="H207" s="8"/>
      <c r="I207" s="65">
        <v>2441</v>
      </c>
      <c r="J207" s="65"/>
      <c r="K207" s="6">
        <v>1542244</v>
      </c>
      <c r="L207" s="65">
        <v>1857.8</v>
      </c>
      <c r="M207" s="10">
        <v>1857.8</v>
      </c>
    </row>
    <row r="208" spans="1:13" ht="47.25" outlineLevel="4">
      <c r="A208" s="37" t="s">
        <v>7</v>
      </c>
      <c r="B208" s="7" t="s">
        <v>384</v>
      </c>
      <c r="C208" s="7" t="s">
        <v>401</v>
      </c>
      <c r="D208" s="7" t="s">
        <v>391</v>
      </c>
      <c r="E208" s="7" t="s">
        <v>134</v>
      </c>
      <c r="F208" s="7"/>
      <c r="G208" s="8"/>
      <c r="H208" s="8"/>
      <c r="I208" s="65">
        <f>I210</f>
        <v>395.3</v>
      </c>
      <c r="J208" s="65"/>
      <c r="K208" s="6">
        <v>430000</v>
      </c>
      <c r="L208" s="65">
        <f>L210</f>
        <v>430</v>
      </c>
      <c r="M208" s="10">
        <f>M210</f>
        <v>430</v>
      </c>
    </row>
    <row r="209" spans="1:13" ht="15.75" outlineLevel="4">
      <c r="A209" s="37" t="s">
        <v>241</v>
      </c>
      <c r="B209" s="7" t="s">
        <v>384</v>
      </c>
      <c r="C209" s="7" t="s">
        <v>401</v>
      </c>
      <c r="D209" s="7" t="s">
        <v>391</v>
      </c>
      <c r="E209" s="7" t="s">
        <v>134</v>
      </c>
      <c r="F209" s="7" t="s">
        <v>242</v>
      </c>
      <c r="G209" s="8"/>
      <c r="H209" s="8"/>
      <c r="I209" s="65">
        <f>I210</f>
        <v>395.3</v>
      </c>
      <c r="J209" s="65">
        <f>J210</f>
        <v>0</v>
      </c>
      <c r="K209" s="65">
        <f>K210</f>
        <v>430000</v>
      </c>
      <c r="L209" s="65">
        <f>L210</f>
        <v>430</v>
      </c>
      <c r="M209" s="10">
        <f>M210</f>
        <v>430</v>
      </c>
    </row>
    <row r="210" spans="1:13" ht="110.25" outlineLevel="6">
      <c r="A210" s="37" t="s">
        <v>262</v>
      </c>
      <c r="B210" s="7" t="s">
        <v>384</v>
      </c>
      <c r="C210" s="7" t="s">
        <v>401</v>
      </c>
      <c r="D210" s="7" t="s">
        <v>391</v>
      </c>
      <c r="E210" s="7" t="s">
        <v>134</v>
      </c>
      <c r="F210" s="7" t="s">
        <v>244</v>
      </c>
      <c r="G210" s="8"/>
      <c r="H210" s="8"/>
      <c r="I210" s="65">
        <v>395.3</v>
      </c>
      <c r="J210" s="65"/>
      <c r="K210" s="6">
        <v>430000</v>
      </c>
      <c r="L210" s="65">
        <v>430</v>
      </c>
      <c r="M210" s="10">
        <v>430</v>
      </c>
    </row>
    <row r="211" spans="1:13" ht="31.5" hidden="1" outlineLevel="3">
      <c r="A211" s="37" t="s">
        <v>371</v>
      </c>
      <c r="B211" s="7" t="s">
        <v>384</v>
      </c>
      <c r="C211" s="7" t="s">
        <v>401</v>
      </c>
      <c r="D211" s="7" t="s">
        <v>391</v>
      </c>
      <c r="E211" s="7" t="s">
        <v>412</v>
      </c>
      <c r="F211" s="7"/>
      <c r="G211" s="8"/>
      <c r="H211" s="8">
        <f>H212+H214+H217</f>
        <v>24012.625</v>
      </c>
      <c r="I211" s="65">
        <f>I212+I214+I217</f>
        <v>2018</v>
      </c>
      <c r="J211" s="65"/>
      <c r="K211" s="6">
        <v>76336068.65</v>
      </c>
      <c r="L211" s="65">
        <f>L212+L214+L217</f>
        <v>0</v>
      </c>
      <c r="M211" s="10">
        <f>M212+M214+M217</f>
        <v>0</v>
      </c>
    </row>
    <row r="212" spans="1:13" ht="63" hidden="1" outlineLevel="5">
      <c r="A212" s="37" t="s">
        <v>440</v>
      </c>
      <c r="B212" s="7" t="s">
        <v>384</v>
      </c>
      <c r="C212" s="7" t="s">
        <v>401</v>
      </c>
      <c r="D212" s="7" t="s">
        <v>391</v>
      </c>
      <c r="E212" s="7" t="s">
        <v>441</v>
      </c>
      <c r="F212" s="7"/>
      <c r="G212" s="8"/>
      <c r="H212" s="8">
        <f>H213</f>
        <v>-69700.511</v>
      </c>
      <c r="I212" s="65">
        <f>I213</f>
        <v>0</v>
      </c>
      <c r="J212" s="65"/>
      <c r="K212" s="6">
        <v>71729208.65</v>
      </c>
      <c r="L212" s="65">
        <f>L213</f>
        <v>0</v>
      </c>
      <c r="M212" s="10">
        <f>M213</f>
        <v>0</v>
      </c>
    </row>
    <row r="213" spans="1:13" ht="94.5" hidden="1" outlineLevel="6">
      <c r="A213" s="37" t="s">
        <v>243</v>
      </c>
      <c r="B213" s="7" t="s">
        <v>384</v>
      </c>
      <c r="C213" s="7" t="s">
        <v>401</v>
      </c>
      <c r="D213" s="7" t="s">
        <v>391</v>
      </c>
      <c r="E213" s="7" t="s">
        <v>441</v>
      </c>
      <c r="F213" s="7" t="s">
        <v>244</v>
      </c>
      <c r="G213" s="8"/>
      <c r="H213" s="8">
        <v>-69700.511</v>
      </c>
      <c r="I213" s="65">
        <v>0</v>
      </c>
      <c r="J213" s="65"/>
      <c r="K213" s="6">
        <v>71729208.65</v>
      </c>
      <c r="L213" s="65">
        <v>0</v>
      </c>
      <c r="M213" s="10">
        <v>0</v>
      </c>
    </row>
    <row r="214" spans="1:13" ht="78.75" hidden="1" outlineLevel="5">
      <c r="A214" s="37" t="s">
        <v>156</v>
      </c>
      <c r="B214" s="7" t="s">
        <v>384</v>
      </c>
      <c r="C214" s="7" t="s">
        <v>401</v>
      </c>
      <c r="D214" s="7" t="s">
        <v>391</v>
      </c>
      <c r="E214" s="7" t="s">
        <v>157</v>
      </c>
      <c r="F214" s="7"/>
      <c r="G214" s="8"/>
      <c r="H214" s="8"/>
      <c r="I214" s="65">
        <f>I215</f>
        <v>0</v>
      </c>
      <c r="J214" s="65"/>
      <c r="K214" s="6">
        <v>4606860</v>
      </c>
      <c r="L214" s="65">
        <f>L215</f>
        <v>0</v>
      </c>
      <c r="M214" s="10">
        <f>M215</f>
        <v>0</v>
      </c>
    </row>
    <row r="215" spans="1:13" ht="47.25" hidden="1" outlineLevel="6">
      <c r="A215" s="37" t="s">
        <v>192</v>
      </c>
      <c r="B215" s="7" t="s">
        <v>384</v>
      </c>
      <c r="C215" s="7" t="s">
        <v>401</v>
      </c>
      <c r="D215" s="7" t="s">
        <v>391</v>
      </c>
      <c r="E215" s="7" t="s">
        <v>157</v>
      </c>
      <c r="F215" s="7" t="s">
        <v>201</v>
      </c>
      <c r="G215" s="8"/>
      <c r="H215" s="8"/>
      <c r="I215" s="65">
        <v>0</v>
      </c>
      <c r="J215" s="65"/>
      <c r="K215" s="6">
        <v>4606860</v>
      </c>
      <c r="L215" s="65">
        <v>0</v>
      </c>
      <c r="M215" s="10">
        <v>0</v>
      </c>
    </row>
    <row r="216" spans="1:13" ht="47.25" hidden="1" outlineLevel="6">
      <c r="A216" s="37" t="s">
        <v>377</v>
      </c>
      <c r="B216" s="7"/>
      <c r="C216" s="7"/>
      <c r="D216" s="7"/>
      <c r="E216" s="7"/>
      <c r="F216" s="7" t="s">
        <v>202</v>
      </c>
      <c r="G216" s="8"/>
      <c r="H216" s="8"/>
      <c r="I216" s="65"/>
      <c r="J216" s="65"/>
      <c r="K216" s="6"/>
      <c r="L216" s="65"/>
      <c r="M216" s="10"/>
    </row>
    <row r="217" spans="1:13" ht="78.75" hidden="1" outlineLevel="6">
      <c r="A217" s="37" t="s">
        <v>477</v>
      </c>
      <c r="B217" s="7" t="s">
        <v>384</v>
      </c>
      <c r="C217" s="7" t="s">
        <v>401</v>
      </c>
      <c r="D217" s="7" t="s">
        <v>391</v>
      </c>
      <c r="E217" s="7" t="s">
        <v>416</v>
      </c>
      <c r="F217" s="7"/>
      <c r="G217" s="8"/>
      <c r="H217" s="8">
        <f>H219+H220</f>
        <v>93713.136</v>
      </c>
      <c r="I217" s="65">
        <f>I219+I220</f>
        <v>2018</v>
      </c>
      <c r="J217" s="65"/>
      <c r="K217" s="6"/>
      <c r="L217" s="65">
        <f>L219+L220</f>
        <v>0</v>
      </c>
      <c r="M217" s="10">
        <f>M219+M220</f>
        <v>0</v>
      </c>
    </row>
    <row r="218" spans="1:13" ht="15.75" hidden="1" outlineLevel="6">
      <c r="A218" s="37" t="s">
        <v>241</v>
      </c>
      <c r="B218" s="7" t="s">
        <v>384</v>
      </c>
      <c r="C218" s="7" t="s">
        <v>401</v>
      </c>
      <c r="D218" s="7" t="s">
        <v>391</v>
      </c>
      <c r="E218" s="7" t="s">
        <v>416</v>
      </c>
      <c r="F218" s="7" t="s">
        <v>242</v>
      </c>
      <c r="G218" s="8"/>
      <c r="H218" s="8"/>
      <c r="I218" s="65">
        <f>I219</f>
        <v>2018</v>
      </c>
      <c r="J218" s="65">
        <f>J219</f>
        <v>0</v>
      </c>
      <c r="K218" s="65">
        <f>K219</f>
        <v>0</v>
      </c>
      <c r="L218" s="65">
        <f>L219</f>
        <v>0</v>
      </c>
      <c r="M218" s="10">
        <f>M219</f>
        <v>0</v>
      </c>
    </row>
    <row r="219" spans="1:13" ht="110.25" hidden="1" outlineLevel="6">
      <c r="A219" s="37" t="s">
        <v>262</v>
      </c>
      <c r="B219" s="7" t="s">
        <v>384</v>
      </c>
      <c r="C219" s="7" t="s">
        <v>401</v>
      </c>
      <c r="D219" s="7" t="s">
        <v>391</v>
      </c>
      <c r="E219" s="7" t="s">
        <v>416</v>
      </c>
      <c r="F219" s="7" t="s">
        <v>244</v>
      </c>
      <c r="G219" s="8"/>
      <c r="H219" s="8">
        <v>89564.095</v>
      </c>
      <c r="I219" s="65">
        <v>2018</v>
      </c>
      <c r="J219" s="65"/>
      <c r="K219" s="6"/>
      <c r="L219" s="65">
        <v>0</v>
      </c>
      <c r="M219" s="10">
        <v>0</v>
      </c>
    </row>
    <row r="220" spans="1:13" ht="47.25" hidden="1" outlineLevel="6">
      <c r="A220" s="37" t="s">
        <v>192</v>
      </c>
      <c r="B220" s="7" t="s">
        <v>384</v>
      </c>
      <c r="C220" s="7" t="s">
        <v>401</v>
      </c>
      <c r="D220" s="7" t="s">
        <v>391</v>
      </c>
      <c r="E220" s="7" t="s">
        <v>416</v>
      </c>
      <c r="F220" s="7" t="s">
        <v>201</v>
      </c>
      <c r="G220" s="8"/>
      <c r="H220" s="8">
        <v>4149.041</v>
      </c>
      <c r="I220" s="65">
        <v>0</v>
      </c>
      <c r="J220" s="65"/>
      <c r="K220" s="6"/>
      <c r="L220" s="65">
        <v>0</v>
      </c>
      <c r="M220" s="10">
        <v>0</v>
      </c>
    </row>
    <row r="221" spans="1:13" ht="47.25" hidden="1" outlineLevel="6">
      <c r="A221" s="37" t="s">
        <v>377</v>
      </c>
      <c r="B221" s="7"/>
      <c r="C221" s="7"/>
      <c r="D221" s="7"/>
      <c r="E221" s="7"/>
      <c r="F221" s="7" t="s">
        <v>202</v>
      </c>
      <c r="G221" s="8"/>
      <c r="H221" s="8"/>
      <c r="I221" s="65"/>
      <c r="J221" s="65"/>
      <c r="K221" s="6"/>
      <c r="L221" s="65"/>
      <c r="M221" s="10"/>
    </row>
    <row r="222" spans="1:16" ht="15.75" outlineLevel="1" collapsed="1">
      <c r="A222" s="37" t="s">
        <v>8</v>
      </c>
      <c r="B222" s="1" t="s">
        <v>384</v>
      </c>
      <c r="C222" s="1" t="s">
        <v>135</v>
      </c>
      <c r="D222" s="1"/>
      <c r="E222" s="1"/>
      <c r="F222" s="1"/>
      <c r="G222" s="2"/>
      <c r="H222" s="2"/>
      <c r="I222" s="64">
        <f>I223+I242+I253</f>
        <v>39677.49999999999</v>
      </c>
      <c r="J222" s="64">
        <f>J223+J242+J253</f>
        <v>0</v>
      </c>
      <c r="K222" s="64">
        <f>K223+K242+K253</f>
        <v>30023839</v>
      </c>
      <c r="L222" s="64">
        <f>L223+L242+L253</f>
        <v>28563.4</v>
      </c>
      <c r="M222" s="4">
        <f>M223+M242+M253</f>
        <v>28563.4</v>
      </c>
      <c r="N222" s="27">
        <f>I222+I411</f>
        <v>345051.20000000007</v>
      </c>
      <c r="O222" s="27">
        <f>L222+L411</f>
        <v>333608.1000000001</v>
      </c>
      <c r="P222" s="27">
        <f>M222+M411</f>
        <v>333624.1000000001</v>
      </c>
    </row>
    <row r="223" spans="1:16" ht="15.75" outlineLevel="2">
      <c r="A223" s="37" t="s">
        <v>9</v>
      </c>
      <c r="B223" s="1" t="s">
        <v>384</v>
      </c>
      <c r="C223" s="1" t="s">
        <v>135</v>
      </c>
      <c r="D223" s="1" t="s">
        <v>415</v>
      </c>
      <c r="E223" s="1"/>
      <c r="F223" s="1"/>
      <c r="G223" s="2"/>
      <c r="H223" s="2"/>
      <c r="I223" s="64">
        <f>I224</f>
        <v>39102.899999999994</v>
      </c>
      <c r="J223" s="64"/>
      <c r="K223" s="6">
        <v>29240739</v>
      </c>
      <c r="L223" s="64">
        <f>L224</f>
        <v>28102.9</v>
      </c>
      <c r="M223" s="4">
        <f>M224</f>
        <v>28102.9</v>
      </c>
      <c r="N223" s="27">
        <f>I223+I425</f>
        <v>212932.1</v>
      </c>
      <c r="O223" s="27">
        <f>L223+L425</f>
        <v>207936.6</v>
      </c>
      <c r="P223" s="27">
        <f>M223+M425</f>
        <v>207952.6</v>
      </c>
    </row>
    <row r="224" spans="1:13" ht="31.5" outlineLevel="3">
      <c r="A224" s="37" t="s">
        <v>10</v>
      </c>
      <c r="B224" s="7" t="s">
        <v>384</v>
      </c>
      <c r="C224" s="7" t="s">
        <v>135</v>
      </c>
      <c r="D224" s="7" t="s">
        <v>415</v>
      </c>
      <c r="E224" s="7" t="s">
        <v>136</v>
      </c>
      <c r="F224" s="7"/>
      <c r="G224" s="8"/>
      <c r="H224" s="8"/>
      <c r="I224" s="65">
        <f>I225</f>
        <v>39102.899999999994</v>
      </c>
      <c r="J224" s="65"/>
      <c r="K224" s="6">
        <v>29240739</v>
      </c>
      <c r="L224" s="65">
        <f>L225</f>
        <v>28102.9</v>
      </c>
      <c r="M224" s="10">
        <f>M225</f>
        <v>28102.9</v>
      </c>
    </row>
    <row r="225" spans="1:13" ht="31.5" outlineLevel="4">
      <c r="A225" s="37" t="s">
        <v>359</v>
      </c>
      <c r="B225" s="7" t="s">
        <v>384</v>
      </c>
      <c r="C225" s="7" t="s">
        <v>135</v>
      </c>
      <c r="D225" s="7" t="s">
        <v>415</v>
      </c>
      <c r="E225" s="7" t="s">
        <v>137</v>
      </c>
      <c r="F225" s="7"/>
      <c r="G225" s="8"/>
      <c r="H225" s="8"/>
      <c r="I225" s="65">
        <f>I226+I230+I234+I238</f>
        <v>39102.899999999994</v>
      </c>
      <c r="J225" s="65">
        <f>J226+J230+J234+J238</f>
        <v>0</v>
      </c>
      <c r="K225" s="65">
        <f>K226+K230+K234+K238</f>
        <v>29240739</v>
      </c>
      <c r="L225" s="65">
        <f>L226+L230+L234+L238</f>
        <v>28102.9</v>
      </c>
      <c r="M225" s="10">
        <f>M226+M230+M234+M238</f>
        <v>28102.9</v>
      </c>
    </row>
    <row r="226" spans="1:13" ht="63" outlineLevel="5">
      <c r="A226" s="37" t="s">
        <v>57</v>
      </c>
      <c r="B226" s="7" t="s">
        <v>384</v>
      </c>
      <c r="C226" s="7" t="s">
        <v>135</v>
      </c>
      <c r="D226" s="7" t="s">
        <v>415</v>
      </c>
      <c r="E226" s="7" t="s">
        <v>138</v>
      </c>
      <c r="F226" s="7"/>
      <c r="G226" s="8"/>
      <c r="H226" s="8"/>
      <c r="I226" s="65">
        <f>I229</f>
        <v>14761.7</v>
      </c>
      <c r="J226" s="65"/>
      <c r="K226" s="6">
        <v>15899517</v>
      </c>
      <c r="L226" s="65">
        <f>L229</f>
        <v>14761.7</v>
      </c>
      <c r="M226" s="10">
        <f>M229</f>
        <v>14761.7</v>
      </c>
    </row>
    <row r="227" spans="1:13" ht="63" outlineLevel="5">
      <c r="A227" s="37" t="s">
        <v>451</v>
      </c>
      <c r="B227" s="7" t="s">
        <v>384</v>
      </c>
      <c r="C227" s="7" t="s">
        <v>135</v>
      </c>
      <c r="D227" s="7" t="s">
        <v>415</v>
      </c>
      <c r="E227" s="7" t="s">
        <v>138</v>
      </c>
      <c r="F227" s="7" t="s">
        <v>353</v>
      </c>
      <c r="G227" s="8"/>
      <c r="H227" s="8"/>
      <c r="I227" s="65">
        <f aca="true" t="shared" si="29" ref="I227:M228">I228</f>
        <v>14761.7</v>
      </c>
      <c r="J227" s="65">
        <f t="shared" si="29"/>
        <v>0</v>
      </c>
      <c r="K227" s="65">
        <f t="shared" si="29"/>
        <v>15899517</v>
      </c>
      <c r="L227" s="65">
        <f t="shared" si="29"/>
        <v>14761.7</v>
      </c>
      <c r="M227" s="10">
        <f t="shared" si="29"/>
        <v>14761.7</v>
      </c>
    </row>
    <row r="228" spans="1:13" ht="31.5" outlineLevel="5">
      <c r="A228" s="37" t="s">
        <v>346</v>
      </c>
      <c r="B228" s="7" t="s">
        <v>384</v>
      </c>
      <c r="C228" s="7" t="s">
        <v>135</v>
      </c>
      <c r="D228" s="7" t="s">
        <v>415</v>
      </c>
      <c r="E228" s="7" t="s">
        <v>138</v>
      </c>
      <c r="F228" s="7" t="s">
        <v>347</v>
      </c>
      <c r="G228" s="8"/>
      <c r="H228" s="8"/>
      <c r="I228" s="65">
        <f t="shared" si="29"/>
        <v>14761.7</v>
      </c>
      <c r="J228" s="65">
        <f t="shared" si="29"/>
        <v>0</v>
      </c>
      <c r="K228" s="65">
        <f t="shared" si="29"/>
        <v>15899517</v>
      </c>
      <c r="L228" s="65">
        <f t="shared" si="29"/>
        <v>14761.7</v>
      </c>
      <c r="M228" s="10">
        <f t="shared" si="29"/>
        <v>14761.7</v>
      </c>
    </row>
    <row r="229" spans="1:13" ht="94.5" outlineLevel="6">
      <c r="A229" s="37" t="s">
        <v>452</v>
      </c>
      <c r="B229" s="7" t="s">
        <v>384</v>
      </c>
      <c r="C229" s="7" t="s">
        <v>135</v>
      </c>
      <c r="D229" s="7" t="s">
        <v>415</v>
      </c>
      <c r="E229" s="7" t="s">
        <v>138</v>
      </c>
      <c r="F229" s="7" t="s">
        <v>302</v>
      </c>
      <c r="G229" s="8"/>
      <c r="H229" s="8"/>
      <c r="I229" s="65">
        <v>14761.7</v>
      </c>
      <c r="J229" s="65"/>
      <c r="K229" s="6">
        <v>15899517</v>
      </c>
      <c r="L229" s="65">
        <v>14761.7</v>
      </c>
      <c r="M229" s="10">
        <v>14761.7</v>
      </c>
    </row>
    <row r="230" spans="1:13" ht="47.25" outlineLevel="5">
      <c r="A230" s="37" t="s">
        <v>12</v>
      </c>
      <c r="B230" s="7" t="s">
        <v>384</v>
      </c>
      <c r="C230" s="7" t="s">
        <v>135</v>
      </c>
      <c r="D230" s="7" t="s">
        <v>415</v>
      </c>
      <c r="E230" s="7" t="s">
        <v>139</v>
      </c>
      <c r="F230" s="7"/>
      <c r="G230" s="8"/>
      <c r="H230" s="8"/>
      <c r="I230" s="65">
        <f>I233</f>
        <v>9447.4</v>
      </c>
      <c r="J230" s="65"/>
      <c r="K230" s="6">
        <v>9971700</v>
      </c>
      <c r="L230" s="65">
        <f>L233</f>
        <v>9444.7</v>
      </c>
      <c r="M230" s="10">
        <f>M233</f>
        <v>9456</v>
      </c>
    </row>
    <row r="231" spans="1:13" ht="63" outlineLevel="5">
      <c r="A231" s="37" t="s">
        <v>451</v>
      </c>
      <c r="B231" s="7" t="s">
        <v>384</v>
      </c>
      <c r="C231" s="7" t="s">
        <v>135</v>
      </c>
      <c r="D231" s="7" t="s">
        <v>415</v>
      </c>
      <c r="E231" s="7" t="s">
        <v>139</v>
      </c>
      <c r="F231" s="7" t="s">
        <v>353</v>
      </c>
      <c r="G231" s="8"/>
      <c r="H231" s="8"/>
      <c r="I231" s="65">
        <f aca="true" t="shared" si="30" ref="I231:M232">I232</f>
        <v>9447.4</v>
      </c>
      <c r="J231" s="65">
        <f t="shared" si="30"/>
        <v>0</v>
      </c>
      <c r="K231" s="65">
        <f t="shared" si="30"/>
        <v>9971700</v>
      </c>
      <c r="L231" s="65">
        <f t="shared" si="30"/>
        <v>9444.7</v>
      </c>
      <c r="M231" s="10">
        <f t="shared" si="30"/>
        <v>9456</v>
      </c>
    </row>
    <row r="232" spans="1:13" ht="31.5" outlineLevel="5">
      <c r="A232" s="37" t="s">
        <v>346</v>
      </c>
      <c r="B232" s="7" t="s">
        <v>384</v>
      </c>
      <c r="C232" s="7" t="s">
        <v>135</v>
      </c>
      <c r="D232" s="7" t="s">
        <v>415</v>
      </c>
      <c r="E232" s="7" t="s">
        <v>139</v>
      </c>
      <c r="F232" s="7" t="s">
        <v>347</v>
      </c>
      <c r="G232" s="8"/>
      <c r="H232" s="8"/>
      <c r="I232" s="65">
        <f t="shared" si="30"/>
        <v>9447.4</v>
      </c>
      <c r="J232" s="65">
        <f t="shared" si="30"/>
        <v>0</v>
      </c>
      <c r="K232" s="65">
        <f t="shared" si="30"/>
        <v>9971700</v>
      </c>
      <c r="L232" s="65">
        <f t="shared" si="30"/>
        <v>9444.7</v>
      </c>
      <c r="M232" s="10">
        <f t="shared" si="30"/>
        <v>9456</v>
      </c>
    </row>
    <row r="233" spans="1:13" ht="94.5" outlineLevel="6">
      <c r="A233" s="37" t="s">
        <v>452</v>
      </c>
      <c r="B233" s="7" t="s">
        <v>384</v>
      </c>
      <c r="C233" s="7" t="s">
        <v>135</v>
      </c>
      <c r="D233" s="7" t="s">
        <v>415</v>
      </c>
      <c r="E233" s="7" t="s">
        <v>139</v>
      </c>
      <c r="F233" s="7" t="s">
        <v>302</v>
      </c>
      <c r="G233" s="8"/>
      <c r="H233" s="8"/>
      <c r="I233" s="65">
        <v>9447.4</v>
      </c>
      <c r="J233" s="65"/>
      <c r="K233" s="6">
        <v>9971700</v>
      </c>
      <c r="L233" s="65">
        <v>9444.7</v>
      </c>
      <c r="M233" s="10">
        <v>9456</v>
      </c>
    </row>
    <row r="234" spans="1:13" ht="47.25" outlineLevel="5">
      <c r="A234" s="37" t="s">
        <v>13</v>
      </c>
      <c r="B234" s="7" t="s">
        <v>384</v>
      </c>
      <c r="C234" s="7" t="s">
        <v>135</v>
      </c>
      <c r="D234" s="7" t="s">
        <v>415</v>
      </c>
      <c r="E234" s="7" t="s">
        <v>140</v>
      </c>
      <c r="F234" s="7"/>
      <c r="G234" s="8"/>
      <c r="H234" s="8"/>
      <c r="I234" s="65">
        <f>I237</f>
        <v>3893.8</v>
      </c>
      <c r="J234" s="65"/>
      <c r="K234" s="6">
        <v>3369522</v>
      </c>
      <c r="L234" s="65">
        <f>L237</f>
        <v>3896.5</v>
      </c>
      <c r="M234" s="10">
        <f>M237</f>
        <v>3885.2</v>
      </c>
    </row>
    <row r="235" spans="1:13" ht="63" outlineLevel="5">
      <c r="A235" s="37" t="s">
        <v>451</v>
      </c>
      <c r="B235" s="7" t="s">
        <v>384</v>
      </c>
      <c r="C235" s="7" t="s">
        <v>135</v>
      </c>
      <c r="D235" s="7" t="s">
        <v>415</v>
      </c>
      <c r="E235" s="7" t="s">
        <v>140</v>
      </c>
      <c r="F235" s="7" t="s">
        <v>353</v>
      </c>
      <c r="G235" s="8"/>
      <c r="H235" s="8"/>
      <c r="I235" s="65">
        <f aca="true" t="shared" si="31" ref="I235:M236">I236</f>
        <v>3893.8</v>
      </c>
      <c r="J235" s="65">
        <f t="shared" si="31"/>
        <v>0</v>
      </c>
      <c r="K235" s="65">
        <f t="shared" si="31"/>
        <v>3369522</v>
      </c>
      <c r="L235" s="65">
        <f t="shared" si="31"/>
        <v>3896.5</v>
      </c>
      <c r="M235" s="10">
        <f t="shared" si="31"/>
        <v>3885.2</v>
      </c>
    </row>
    <row r="236" spans="1:13" ht="31.5" outlineLevel="5">
      <c r="A236" s="37" t="s">
        <v>346</v>
      </c>
      <c r="B236" s="7" t="s">
        <v>384</v>
      </c>
      <c r="C236" s="7" t="s">
        <v>135</v>
      </c>
      <c r="D236" s="7" t="s">
        <v>415</v>
      </c>
      <c r="E236" s="7" t="s">
        <v>140</v>
      </c>
      <c r="F236" s="7" t="s">
        <v>347</v>
      </c>
      <c r="G236" s="8"/>
      <c r="H236" s="8"/>
      <c r="I236" s="65">
        <f t="shared" si="31"/>
        <v>3893.8</v>
      </c>
      <c r="J236" s="65">
        <f t="shared" si="31"/>
        <v>0</v>
      </c>
      <c r="K236" s="65">
        <f t="shared" si="31"/>
        <v>3369522</v>
      </c>
      <c r="L236" s="65">
        <f t="shared" si="31"/>
        <v>3896.5</v>
      </c>
      <c r="M236" s="10">
        <f t="shared" si="31"/>
        <v>3885.2</v>
      </c>
    </row>
    <row r="237" spans="1:13" ht="94.5" outlineLevel="6">
      <c r="A237" s="37" t="s">
        <v>452</v>
      </c>
      <c r="B237" s="7" t="s">
        <v>384</v>
      </c>
      <c r="C237" s="7" t="s">
        <v>135</v>
      </c>
      <c r="D237" s="7" t="s">
        <v>415</v>
      </c>
      <c r="E237" s="7" t="s">
        <v>140</v>
      </c>
      <c r="F237" s="7" t="s">
        <v>302</v>
      </c>
      <c r="G237" s="8"/>
      <c r="H237" s="8"/>
      <c r="I237" s="65">
        <v>3893.8</v>
      </c>
      <c r="J237" s="65"/>
      <c r="K237" s="6">
        <v>3369522</v>
      </c>
      <c r="L237" s="65">
        <v>3896.5</v>
      </c>
      <c r="M237" s="10">
        <v>3885.2</v>
      </c>
    </row>
    <row r="238" spans="1:13" ht="47.25" hidden="1" outlineLevel="6">
      <c r="A238" s="37" t="s">
        <v>11</v>
      </c>
      <c r="B238" s="7" t="s">
        <v>384</v>
      </c>
      <c r="C238" s="7" t="s">
        <v>135</v>
      </c>
      <c r="D238" s="7" t="s">
        <v>415</v>
      </c>
      <c r="E238" s="7" t="s">
        <v>56</v>
      </c>
      <c r="F238" s="7"/>
      <c r="G238" s="8"/>
      <c r="H238" s="8"/>
      <c r="I238" s="65">
        <f>I239</f>
        <v>11000</v>
      </c>
      <c r="J238" s="65"/>
      <c r="K238" s="6"/>
      <c r="L238" s="65"/>
      <c r="M238" s="10"/>
    </row>
    <row r="239" spans="1:13" ht="63" hidden="1" outlineLevel="6">
      <c r="A239" s="37" t="s">
        <v>451</v>
      </c>
      <c r="B239" s="7" t="s">
        <v>384</v>
      </c>
      <c r="C239" s="7" t="s">
        <v>135</v>
      </c>
      <c r="D239" s="7" t="s">
        <v>415</v>
      </c>
      <c r="E239" s="7" t="s">
        <v>56</v>
      </c>
      <c r="F239" s="7" t="s">
        <v>353</v>
      </c>
      <c r="G239" s="8"/>
      <c r="H239" s="8"/>
      <c r="I239" s="65">
        <f>I240</f>
        <v>11000</v>
      </c>
      <c r="J239" s="65"/>
      <c r="K239" s="6"/>
      <c r="L239" s="65"/>
      <c r="M239" s="10"/>
    </row>
    <row r="240" spans="1:13" ht="31.5" hidden="1" outlineLevel="6">
      <c r="A240" s="37" t="s">
        <v>346</v>
      </c>
      <c r="B240" s="7" t="s">
        <v>384</v>
      </c>
      <c r="C240" s="7" t="s">
        <v>135</v>
      </c>
      <c r="D240" s="7" t="s">
        <v>415</v>
      </c>
      <c r="E240" s="7" t="s">
        <v>56</v>
      </c>
      <c r="F240" s="7" t="s">
        <v>347</v>
      </c>
      <c r="G240" s="8"/>
      <c r="H240" s="8"/>
      <c r="I240" s="65">
        <f>I241</f>
        <v>11000</v>
      </c>
      <c r="J240" s="65"/>
      <c r="K240" s="6"/>
      <c r="L240" s="65"/>
      <c r="M240" s="10"/>
    </row>
    <row r="241" spans="1:13" ht="94.5" hidden="1" outlineLevel="6">
      <c r="A241" s="37" t="s">
        <v>452</v>
      </c>
      <c r="B241" s="7" t="s">
        <v>384</v>
      </c>
      <c r="C241" s="7" t="s">
        <v>135</v>
      </c>
      <c r="D241" s="7" t="s">
        <v>415</v>
      </c>
      <c r="E241" s="7" t="s">
        <v>56</v>
      </c>
      <c r="F241" s="7" t="s">
        <v>302</v>
      </c>
      <c r="G241" s="8"/>
      <c r="H241" s="8"/>
      <c r="I241" s="65">
        <v>11000</v>
      </c>
      <c r="J241" s="65"/>
      <c r="K241" s="6"/>
      <c r="L241" s="65"/>
      <c r="M241" s="10"/>
    </row>
    <row r="242" spans="1:13" ht="31.5" outlineLevel="2" collapsed="1">
      <c r="A242" s="37" t="s">
        <v>14</v>
      </c>
      <c r="B242" s="7" t="s">
        <v>384</v>
      </c>
      <c r="C242" s="7" t="s">
        <v>135</v>
      </c>
      <c r="D242" s="7" t="s">
        <v>135</v>
      </c>
      <c r="E242" s="7"/>
      <c r="F242" s="7"/>
      <c r="G242" s="8"/>
      <c r="H242" s="8"/>
      <c r="I242" s="65">
        <f>I243+I248</f>
        <v>460.5</v>
      </c>
      <c r="J242" s="65"/>
      <c r="K242" s="6">
        <v>783100</v>
      </c>
      <c r="L242" s="65">
        <f>L243+L248</f>
        <v>460.5</v>
      </c>
      <c r="M242" s="10">
        <f>M243+M248</f>
        <v>460.5</v>
      </c>
    </row>
    <row r="243" spans="1:13" ht="47.25" outlineLevel="3">
      <c r="A243" s="37" t="s">
        <v>15</v>
      </c>
      <c r="B243" s="7" t="s">
        <v>384</v>
      </c>
      <c r="C243" s="7" t="s">
        <v>135</v>
      </c>
      <c r="D243" s="7" t="s">
        <v>135</v>
      </c>
      <c r="E243" s="7" t="s">
        <v>142</v>
      </c>
      <c r="F243" s="7"/>
      <c r="G243" s="8"/>
      <c r="H243" s="8"/>
      <c r="I243" s="65">
        <f>I244</f>
        <v>100</v>
      </c>
      <c r="J243" s="65"/>
      <c r="K243" s="6">
        <v>422600</v>
      </c>
      <c r="L243" s="65">
        <f aca="true" t="shared" si="32" ref="L243:M246">L244</f>
        <v>100</v>
      </c>
      <c r="M243" s="10">
        <f t="shared" si="32"/>
        <v>100</v>
      </c>
    </row>
    <row r="244" spans="1:13" ht="31.5" outlineLevel="4">
      <c r="A244" s="37" t="s">
        <v>16</v>
      </c>
      <c r="B244" s="7" t="s">
        <v>384</v>
      </c>
      <c r="C244" s="7" t="s">
        <v>135</v>
      </c>
      <c r="D244" s="7" t="s">
        <v>135</v>
      </c>
      <c r="E244" s="7" t="s">
        <v>143</v>
      </c>
      <c r="F244" s="7"/>
      <c r="G244" s="8"/>
      <c r="H244" s="8"/>
      <c r="I244" s="65">
        <f>I245</f>
        <v>100</v>
      </c>
      <c r="J244" s="65">
        <f aca="true" t="shared" si="33" ref="J244:K246">J245</f>
        <v>0</v>
      </c>
      <c r="K244" s="65">
        <f t="shared" si="33"/>
        <v>0</v>
      </c>
      <c r="L244" s="65">
        <f t="shared" si="32"/>
        <v>100</v>
      </c>
      <c r="M244" s="10">
        <f t="shared" si="32"/>
        <v>100</v>
      </c>
    </row>
    <row r="245" spans="1:13" ht="31.5" outlineLevel="4">
      <c r="A245" s="37" t="s">
        <v>259</v>
      </c>
      <c r="B245" s="7" t="s">
        <v>384</v>
      </c>
      <c r="C245" s="7" t="s">
        <v>135</v>
      </c>
      <c r="D245" s="7" t="s">
        <v>135</v>
      </c>
      <c r="E245" s="7" t="s">
        <v>143</v>
      </c>
      <c r="F245" s="7" t="s">
        <v>315</v>
      </c>
      <c r="G245" s="8"/>
      <c r="H245" s="8"/>
      <c r="I245" s="65">
        <f>I246</f>
        <v>100</v>
      </c>
      <c r="J245" s="65">
        <f t="shared" si="33"/>
        <v>0</v>
      </c>
      <c r="K245" s="65">
        <f t="shared" si="33"/>
        <v>0</v>
      </c>
      <c r="L245" s="65">
        <f>L246</f>
        <v>100</v>
      </c>
      <c r="M245" s="10">
        <f>M246</f>
        <v>100</v>
      </c>
    </row>
    <row r="246" spans="1:13" ht="31.5" outlineLevel="6">
      <c r="A246" s="37" t="s">
        <v>260</v>
      </c>
      <c r="B246" s="7" t="s">
        <v>384</v>
      </c>
      <c r="C246" s="7" t="s">
        <v>135</v>
      </c>
      <c r="D246" s="7" t="s">
        <v>135</v>
      </c>
      <c r="E246" s="7" t="s">
        <v>143</v>
      </c>
      <c r="F246" s="7" t="s">
        <v>201</v>
      </c>
      <c r="G246" s="8"/>
      <c r="H246" s="8"/>
      <c r="I246" s="65">
        <f>I247</f>
        <v>100</v>
      </c>
      <c r="J246" s="65">
        <f t="shared" si="33"/>
        <v>0</v>
      </c>
      <c r="K246" s="65">
        <f t="shared" si="33"/>
        <v>0</v>
      </c>
      <c r="L246" s="65">
        <f t="shared" si="32"/>
        <v>100</v>
      </c>
      <c r="M246" s="10">
        <f t="shared" si="32"/>
        <v>100</v>
      </c>
    </row>
    <row r="247" spans="1:13" ht="31.5" outlineLevel="6">
      <c r="A247" s="37" t="s">
        <v>261</v>
      </c>
      <c r="B247" s="7" t="s">
        <v>384</v>
      </c>
      <c r="C247" s="7" t="s">
        <v>135</v>
      </c>
      <c r="D247" s="7" t="s">
        <v>135</v>
      </c>
      <c r="E247" s="7" t="s">
        <v>143</v>
      </c>
      <c r="F247" s="7" t="s">
        <v>202</v>
      </c>
      <c r="G247" s="8"/>
      <c r="H247" s="8"/>
      <c r="I247" s="65">
        <v>100</v>
      </c>
      <c r="J247" s="65"/>
      <c r="K247" s="6"/>
      <c r="L247" s="65">
        <v>100</v>
      </c>
      <c r="M247" s="10">
        <v>100</v>
      </c>
    </row>
    <row r="248" spans="1:13" ht="31.5" outlineLevel="3">
      <c r="A248" s="37" t="s">
        <v>411</v>
      </c>
      <c r="B248" s="7" t="s">
        <v>384</v>
      </c>
      <c r="C248" s="7" t="s">
        <v>135</v>
      </c>
      <c r="D248" s="7" t="s">
        <v>135</v>
      </c>
      <c r="E248" s="7" t="s">
        <v>412</v>
      </c>
      <c r="F248" s="7"/>
      <c r="G248" s="8"/>
      <c r="H248" s="8"/>
      <c r="I248" s="65">
        <f>I249</f>
        <v>360.5</v>
      </c>
      <c r="J248" s="65"/>
      <c r="K248" s="6">
        <v>360500</v>
      </c>
      <c r="L248" s="65">
        <f aca="true" t="shared" si="34" ref="L248:M251">L249</f>
        <v>360.5</v>
      </c>
      <c r="M248" s="10">
        <f t="shared" si="34"/>
        <v>360.5</v>
      </c>
    </row>
    <row r="249" spans="1:13" ht="63" outlineLevel="5">
      <c r="A249" s="37" t="s">
        <v>311</v>
      </c>
      <c r="B249" s="7" t="s">
        <v>384</v>
      </c>
      <c r="C249" s="7" t="s">
        <v>135</v>
      </c>
      <c r="D249" s="7" t="s">
        <v>135</v>
      </c>
      <c r="E249" s="7" t="s">
        <v>144</v>
      </c>
      <c r="F249" s="7"/>
      <c r="G249" s="8"/>
      <c r="H249" s="8"/>
      <c r="I249" s="65">
        <f>I250</f>
        <v>360.5</v>
      </c>
      <c r="J249" s="65">
        <f aca="true" t="shared" si="35" ref="J249:K251">J250</f>
        <v>0</v>
      </c>
      <c r="K249" s="65">
        <f t="shared" si="35"/>
        <v>0</v>
      </c>
      <c r="L249" s="65">
        <f t="shared" si="34"/>
        <v>360.5</v>
      </c>
      <c r="M249" s="10">
        <f t="shared" si="34"/>
        <v>360.5</v>
      </c>
    </row>
    <row r="250" spans="1:13" ht="31.5" outlineLevel="5">
      <c r="A250" s="37" t="s">
        <v>259</v>
      </c>
      <c r="B250" s="7" t="s">
        <v>384</v>
      </c>
      <c r="C250" s="7" t="s">
        <v>135</v>
      </c>
      <c r="D250" s="7" t="s">
        <v>135</v>
      </c>
      <c r="E250" s="7" t="s">
        <v>144</v>
      </c>
      <c r="F250" s="7" t="s">
        <v>315</v>
      </c>
      <c r="G250" s="8"/>
      <c r="H250" s="8"/>
      <c r="I250" s="65">
        <f>I251</f>
        <v>360.5</v>
      </c>
      <c r="J250" s="65">
        <f t="shared" si="35"/>
        <v>0</v>
      </c>
      <c r="K250" s="65">
        <f t="shared" si="35"/>
        <v>0</v>
      </c>
      <c r="L250" s="65">
        <f>L251</f>
        <v>360.5</v>
      </c>
      <c r="M250" s="10">
        <f>M251</f>
        <v>360.5</v>
      </c>
    </row>
    <row r="251" spans="1:13" ht="31.5" outlineLevel="6">
      <c r="A251" s="37" t="s">
        <v>260</v>
      </c>
      <c r="B251" s="7" t="s">
        <v>384</v>
      </c>
      <c r="C251" s="7" t="s">
        <v>135</v>
      </c>
      <c r="D251" s="7" t="s">
        <v>135</v>
      </c>
      <c r="E251" s="7" t="s">
        <v>144</v>
      </c>
      <c r="F251" s="7" t="s">
        <v>201</v>
      </c>
      <c r="G251" s="8"/>
      <c r="H251" s="8"/>
      <c r="I251" s="65">
        <f>I252</f>
        <v>360.5</v>
      </c>
      <c r="J251" s="65">
        <f t="shared" si="35"/>
        <v>0</v>
      </c>
      <c r="K251" s="65">
        <f t="shared" si="35"/>
        <v>0</v>
      </c>
      <c r="L251" s="65">
        <f t="shared" si="34"/>
        <v>360.5</v>
      </c>
      <c r="M251" s="10">
        <f t="shared" si="34"/>
        <v>360.5</v>
      </c>
    </row>
    <row r="252" spans="1:13" ht="31.5" outlineLevel="6">
      <c r="A252" s="37" t="s">
        <v>261</v>
      </c>
      <c r="B252" s="7" t="s">
        <v>384</v>
      </c>
      <c r="C252" s="7" t="s">
        <v>135</v>
      </c>
      <c r="D252" s="7" t="s">
        <v>135</v>
      </c>
      <c r="E252" s="7" t="s">
        <v>144</v>
      </c>
      <c r="F252" s="7" t="s">
        <v>202</v>
      </c>
      <c r="G252" s="8"/>
      <c r="H252" s="8"/>
      <c r="I252" s="65">
        <v>360.5</v>
      </c>
      <c r="J252" s="65"/>
      <c r="K252" s="6"/>
      <c r="L252" s="65">
        <v>360.5</v>
      </c>
      <c r="M252" s="10">
        <v>360.5</v>
      </c>
    </row>
    <row r="253" spans="1:13" ht="31.5" hidden="1" outlineLevel="6">
      <c r="A253" s="37" t="s">
        <v>106</v>
      </c>
      <c r="B253" s="7" t="s">
        <v>384</v>
      </c>
      <c r="C253" s="7" t="s">
        <v>135</v>
      </c>
      <c r="D253" s="7" t="s">
        <v>417</v>
      </c>
      <c r="E253" s="7"/>
      <c r="F253" s="7"/>
      <c r="G253" s="8"/>
      <c r="H253" s="8"/>
      <c r="I253" s="65">
        <f>I254</f>
        <v>114.1</v>
      </c>
      <c r="J253" s="65"/>
      <c r="K253" s="6"/>
      <c r="L253" s="65"/>
      <c r="M253" s="10"/>
    </row>
    <row r="254" spans="1:13" ht="31.5" hidden="1" outlineLevel="6">
      <c r="A254" s="37" t="s">
        <v>371</v>
      </c>
      <c r="B254" s="7" t="s">
        <v>384</v>
      </c>
      <c r="C254" s="7" t="s">
        <v>135</v>
      </c>
      <c r="D254" s="7" t="s">
        <v>417</v>
      </c>
      <c r="E254" s="7" t="s">
        <v>412</v>
      </c>
      <c r="F254" s="7"/>
      <c r="G254" s="8"/>
      <c r="H254" s="8"/>
      <c r="I254" s="65">
        <f>I255</f>
        <v>114.1</v>
      </c>
      <c r="J254" s="65"/>
      <c r="K254" s="6"/>
      <c r="L254" s="65"/>
      <c r="M254" s="10"/>
    </row>
    <row r="255" spans="1:13" ht="126" hidden="1" outlineLevel="6">
      <c r="A255" s="37" t="s">
        <v>303</v>
      </c>
      <c r="B255" s="7" t="s">
        <v>384</v>
      </c>
      <c r="C255" s="7" t="s">
        <v>135</v>
      </c>
      <c r="D255" s="7" t="s">
        <v>417</v>
      </c>
      <c r="E255" s="7" t="s">
        <v>414</v>
      </c>
      <c r="F255" s="7"/>
      <c r="G255" s="8"/>
      <c r="H255" s="8"/>
      <c r="I255" s="65">
        <f>I256</f>
        <v>114.1</v>
      </c>
      <c r="J255" s="65"/>
      <c r="K255" s="6"/>
      <c r="L255" s="65"/>
      <c r="M255" s="10"/>
    </row>
    <row r="256" spans="1:13" ht="78.75" hidden="1" outlineLevel="6">
      <c r="A256" s="37" t="s">
        <v>335</v>
      </c>
      <c r="B256" s="7" t="s">
        <v>384</v>
      </c>
      <c r="C256" s="7" t="s">
        <v>135</v>
      </c>
      <c r="D256" s="7" t="s">
        <v>417</v>
      </c>
      <c r="E256" s="7" t="s">
        <v>414</v>
      </c>
      <c r="F256" s="7" t="s">
        <v>353</v>
      </c>
      <c r="G256" s="8"/>
      <c r="H256" s="8"/>
      <c r="I256" s="65">
        <f>I257</f>
        <v>114.1</v>
      </c>
      <c r="J256" s="65"/>
      <c r="K256" s="6"/>
      <c r="L256" s="65"/>
      <c r="M256" s="10"/>
    </row>
    <row r="257" spans="1:13" ht="31.5" hidden="1" outlineLevel="6">
      <c r="A257" s="37" t="s">
        <v>346</v>
      </c>
      <c r="B257" s="7" t="s">
        <v>384</v>
      </c>
      <c r="C257" s="7" t="s">
        <v>135</v>
      </c>
      <c r="D257" s="7" t="s">
        <v>417</v>
      </c>
      <c r="E257" s="7" t="s">
        <v>414</v>
      </c>
      <c r="F257" s="7" t="s">
        <v>347</v>
      </c>
      <c r="G257" s="8"/>
      <c r="H257" s="8"/>
      <c r="I257" s="65">
        <f>I258</f>
        <v>114.1</v>
      </c>
      <c r="J257" s="65"/>
      <c r="K257" s="6"/>
      <c r="L257" s="65"/>
      <c r="M257" s="10"/>
    </row>
    <row r="258" spans="1:13" ht="31.5" hidden="1" outlineLevel="6">
      <c r="A258" s="37" t="s">
        <v>351</v>
      </c>
      <c r="B258" s="7" t="s">
        <v>384</v>
      </c>
      <c r="C258" s="7" t="s">
        <v>135</v>
      </c>
      <c r="D258" s="7" t="s">
        <v>417</v>
      </c>
      <c r="E258" s="7" t="s">
        <v>414</v>
      </c>
      <c r="F258" s="7" t="s">
        <v>352</v>
      </c>
      <c r="G258" s="8"/>
      <c r="H258" s="8"/>
      <c r="I258" s="65">
        <v>114.1</v>
      </c>
      <c r="J258" s="65"/>
      <c r="K258" s="6"/>
      <c r="L258" s="65"/>
      <c r="M258" s="10"/>
    </row>
    <row r="259" spans="1:13" ht="31.5" outlineLevel="1" collapsed="1">
      <c r="A259" s="37" t="s">
        <v>17</v>
      </c>
      <c r="B259" s="1" t="s">
        <v>384</v>
      </c>
      <c r="C259" s="1" t="s">
        <v>423</v>
      </c>
      <c r="D259" s="1"/>
      <c r="E259" s="1"/>
      <c r="F259" s="1"/>
      <c r="G259" s="2"/>
      <c r="H259" s="2">
        <f>H260+H288</f>
        <v>593.315</v>
      </c>
      <c r="I259" s="64">
        <f>I260+I288</f>
        <v>24711.100000000002</v>
      </c>
      <c r="J259" s="64"/>
      <c r="K259" s="6">
        <v>23648589</v>
      </c>
      <c r="L259" s="64">
        <f>L260+L288</f>
        <v>22442.800000000003</v>
      </c>
      <c r="M259" s="4">
        <f>M260+M288</f>
        <v>22442.800000000003</v>
      </c>
    </row>
    <row r="260" spans="1:13" ht="15.75" outlineLevel="2">
      <c r="A260" s="37" t="s">
        <v>18</v>
      </c>
      <c r="B260" s="1" t="s">
        <v>384</v>
      </c>
      <c r="C260" s="1" t="s">
        <v>423</v>
      </c>
      <c r="D260" s="1" t="s">
        <v>387</v>
      </c>
      <c r="E260" s="1"/>
      <c r="F260" s="1"/>
      <c r="G260" s="2"/>
      <c r="H260" s="2">
        <f>H261+H276+H282</f>
        <v>0</v>
      </c>
      <c r="I260" s="64">
        <f>I261+I276+I282</f>
        <v>18584.600000000002</v>
      </c>
      <c r="J260" s="64"/>
      <c r="K260" s="6">
        <v>18844166</v>
      </c>
      <c r="L260" s="64">
        <f>L261+L276+L282</f>
        <v>18584.600000000002</v>
      </c>
      <c r="M260" s="4">
        <f>M261+M276+M282</f>
        <v>18584.600000000002</v>
      </c>
    </row>
    <row r="261" spans="1:13" ht="31.5" outlineLevel="3">
      <c r="A261" s="37" t="s">
        <v>19</v>
      </c>
      <c r="B261" s="7" t="s">
        <v>384</v>
      </c>
      <c r="C261" s="7" t="s">
        <v>423</v>
      </c>
      <c r="D261" s="7" t="s">
        <v>387</v>
      </c>
      <c r="E261" s="7" t="s">
        <v>145</v>
      </c>
      <c r="F261" s="7"/>
      <c r="G261" s="8"/>
      <c r="H261" s="8">
        <f>H262</f>
        <v>0</v>
      </c>
      <c r="I261" s="65">
        <f>I262</f>
        <v>10793.9</v>
      </c>
      <c r="J261" s="65"/>
      <c r="K261" s="6">
        <v>11054332</v>
      </c>
      <c r="L261" s="65">
        <f>L262</f>
        <v>10793.9</v>
      </c>
      <c r="M261" s="10">
        <f>M262</f>
        <v>10793.9</v>
      </c>
    </row>
    <row r="262" spans="1:13" ht="31.5" outlineLevel="4">
      <c r="A262" s="37" t="s">
        <v>359</v>
      </c>
      <c r="B262" s="7" t="s">
        <v>384</v>
      </c>
      <c r="C262" s="7" t="s">
        <v>423</v>
      </c>
      <c r="D262" s="7" t="s">
        <v>387</v>
      </c>
      <c r="E262" s="7" t="s">
        <v>146</v>
      </c>
      <c r="F262" s="7"/>
      <c r="G262" s="8"/>
      <c r="H262" s="8">
        <f>H263+H267+H271</f>
        <v>0</v>
      </c>
      <c r="I262" s="65">
        <f>I263+I267+I271</f>
        <v>10793.9</v>
      </c>
      <c r="J262" s="65"/>
      <c r="K262" s="6">
        <v>11054332</v>
      </c>
      <c r="L262" s="65">
        <f>L263+L267+L271</f>
        <v>10793.9</v>
      </c>
      <c r="M262" s="10">
        <f>M263+M267+M271</f>
        <v>10793.9</v>
      </c>
    </row>
    <row r="263" spans="1:13" ht="63" outlineLevel="5">
      <c r="A263" s="37" t="s">
        <v>20</v>
      </c>
      <c r="B263" s="7" t="s">
        <v>384</v>
      </c>
      <c r="C263" s="7" t="s">
        <v>423</v>
      </c>
      <c r="D263" s="7" t="s">
        <v>387</v>
      </c>
      <c r="E263" s="7" t="s">
        <v>147</v>
      </c>
      <c r="F263" s="7"/>
      <c r="G263" s="8"/>
      <c r="H263" s="8">
        <f>H264</f>
        <v>0</v>
      </c>
      <c r="I263" s="65">
        <f>I264</f>
        <v>5321.5</v>
      </c>
      <c r="J263" s="65"/>
      <c r="K263" s="6">
        <v>5172148</v>
      </c>
      <c r="L263" s="65">
        <f aca="true" t="shared" si="36" ref="L263:M265">L264</f>
        <v>5321.5</v>
      </c>
      <c r="M263" s="10">
        <f t="shared" si="36"/>
        <v>5321.5</v>
      </c>
    </row>
    <row r="264" spans="1:13" ht="63" outlineLevel="6">
      <c r="A264" s="37" t="s">
        <v>451</v>
      </c>
      <c r="B264" s="7" t="s">
        <v>384</v>
      </c>
      <c r="C264" s="7" t="s">
        <v>423</v>
      </c>
      <c r="D264" s="7" t="s">
        <v>387</v>
      </c>
      <c r="E264" s="7" t="s">
        <v>147</v>
      </c>
      <c r="F264" s="7" t="s">
        <v>353</v>
      </c>
      <c r="G264" s="8"/>
      <c r="H264" s="8">
        <v>0</v>
      </c>
      <c r="I264" s="65">
        <f aca="true" t="shared" si="37" ref="I264:K265">I265</f>
        <v>5321.5</v>
      </c>
      <c r="J264" s="65">
        <f t="shared" si="37"/>
        <v>0</v>
      </c>
      <c r="K264" s="65">
        <f t="shared" si="37"/>
        <v>0</v>
      </c>
      <c r="L264" s="65">
        <f t="shared" si="36"/>
        <v>5321.5</v>
      </c>
      <c r="M264" s="10">
        <f t="shared" si="36"/>
        <v>5321.5</v>
      </c>
    </row>
    <row r="265" spans="1:13" ht="31.5" outlineLevel="6">
      <c r="A265" s="37" t="s">
        <v>346</v>
      </c>
      <c r="B265" s="7" t="s">
        <v>384</v>
      </c>
      <c r="C265" s="7" t="s">
        <v>423</v>
      </c>
      <c r="D265" s="7" t="s">
        <v>387</v>
      </c>
      <c r="E265" s="7" t="s">
        <v>147</v>
      </c>
      <c r="F265" s="7" t="s">
        <v>347</v>
      </c>
      <c r="G265" s="8"/>
      <c r="H265" s="8"/>
      <c r="I265" s="65">
        <f t="shared" si="37"/>
        <v>5321.5</v>
      </c>
      <c r="J265" s="65">
        <f t="shared" si="37"/>
        <v>0</v>
      </c>
      <c r="K265" s="65">
        <f t="shared" si="37"/>
        <v>0</v>
      </c>
      <c r="L265" s="65">
        <f t="shared" si="36"/>
        <v>5321.5</v>
      </c>
      <c r="M265" s="10">
        <f t="shared" si="36"/>
        <v>5321.5</v>
      </c>
    </row>
    <row r="266" spans="1:13" ht="94.5" outlineLevel="6">
      <c r="A266" s="37" t="s">
        <v>452</v>
      </c>
      <c r="B266" s="7" t="s">
        <v>384</v>
      </c>
      <c r="C266" s="7" t="s">
        <v>423</v>
      </c>
      <c r="D266" s="7" t="s">
        <v>387</v>
      </c>
      <c r="E266" s="7" t="s">
        <v>147</v>
      </c>
      <c r="F266" s="7" t="s">
        <v>302</v>
      </c>
      <c r="G266" s="8"/>
      <c r="H266" s="8"/>
      <c r="I266" s="65">
        <v>5321.5</v>
      </c>
      <c r="J266" s="65"/>
      <c r="K266" s="6"/>
      <c r="L266" s="65">
        <v>5321.5</v>
      </c>
      <c r="M266" s="10">
        <v>5321.5</v>
      </c>
    </row>
    <row r="267" spans="1:13" ht="63" outlineLevel="5">
      <c r="A267" s="37" t="s">
        <v>21</v>
      </c>
      <c r="B267" s="7" t="s">
        <v>384</v>
      </c>
      <c r="C267" s="7" t="s">
        <v>423</v>
      </c>
      <c r="D267" s="7" t="s">
        <v>387</v>
      </c>
      <c r="E267" s="7" t="s">
        <v>148</v>
      </c>
      <c r="F267" s="7"/>
      <c r="G267" s="8"/>
      <c r="H267" s="8"/>
      <c r="I267" s="65">
        <f>I268</f>
        <v>4672.4</v>
      </c>
      <c r="J267" s="65" t="e">
        <f aca="true" t="shared" si="38" ref="J267:M268">J268</f>
        <v>#REF!</v>
      </c>
      <c r="K267" s="65" t="e">
        <f t="shared" si="38"/>
        <v>#REF!</v>
      </c>
      <c r="L267" s="65">
        <f t="shared" si="38"/>
        <v>4672.4</v>
      </c>
      <c r="M267" s="10">
        <f t="shared" si="38"/>
        <v>4672.4</v>
      </c>
    </row>
    <row r="268" spans="1:13" ht="63" outlineLevel="5">
      <c r="A268" s="37" t="s">
        <v>451</v>
      </c>
      <c r="B268" s="7" t="s">
        <v>384</v>
      </c>
      <c r="C268" s="7" t="s">
        <v>423</v>
      </c>
      <c r="D268" s="7" t="s">
        <v>387</v>
      </c>
      <c r="E268" s="7" t="s">
        <v>148</v>
      </c>
      <c r="F268" s="7" t="s">
        <v>353</v>
      </c>
      <c r="G268" s="8"/>
      <c r="H268" s="8"/>
      <c r="I268" s="65">
        <f>I269</f>
        <v>4672.4</v>
      </c>
      <c r="J268" s="65" t="e">
        <f t="shared" si="38"/>
        <v>#REF!</v>
      </c>
      <c r="K268" s="65" t="e">
        <f t="shared" si="38"/>
        <v>#REF!</v>
      </c>
      <c r="L268" s="65">
        <f t="shared" si="38"/>
        <v>4672.4</v>
      </c>
      <c r="M268" s="10">
        <f t="shared" si="38"/>
        <v>4672.4</v>
      </c>
    </row>
    <row r="269" spans="1:13" ht="31.5" outlineLevel="5">
      <c r="A269" s="37" t="s">
        <v>346</v>
      </c>
      <c r="B269" s="7" t="s">
        <v>384</v>
      </c>
      <c r="C269" s="7" t="s">
        <v>423</v>
      </c>
      <c r="D269" s="7" t="s">
        <v>387</v>
      </c>
      <c r="E269" s="7" t="s">
        <v>148</v>
      </c>
      <c r="F269" s="7" t="s">
        <v>347</v>
      </c>
      <c r="G269" s="8"/>
      <c r="H269" s="8"/>
      <c r="I269" s="65">
        <f>I270</f>
        <v>4672.4</v>
      </c>
      <c r="J269" s="65" t="e">
        <f>J270</f>
        <v>#REF!</v>
      </c>
      <c r="K269" s="65" t="e">
        <f>K270</f>
        <v>#REF!</v>
      </c>
      <c r="L269" s="65">
        <f>L270</f>
        <v>4672.4</v>
      </c>
      <c r="M269" s="10">
        <f>M270</f>
        <v>4672.4</v>
      </c>
    </row>
    <row r="270" spans="1:13" ht="94.5" outlineLevel="6">
      <c r="A270" s="37" t="s">
        <v>452</v>
      </c>
      <c r="B270" s="7" t="s">
        <v>384</v>
      </c>
      <c r="C270" s="7" t="s">
        <v>423</v>
      </c>
      <c r="D270" s="7" t="s">
        <v>387</v>
      </c>
      <c r="E270" s="7" t="s">
        <v>148</v>
      </c>
      <c r="F270" s="7" t="s">
        <v>302</v>
      </c>
      <c r="G270" s="8"/>
      <c r="H270" s="8"/>
      <c r="I270" s="65">
        <v>4672.4</v>
      </c>
      <c r="J270" s="65" t="e">
        <f>#REF!</f>
        <v>#REF!</v>
      </c>
      <c r="K270" s="65" t="e">
        <f>#REF!</f>
        <v>#REF!</v>
      </c>
      <c r="L270" s="65">
        <v>4672.4</v>
      </c>
      <c r="M270" s="10">
        <v>4672.4</v>
      </c>
    </row>
    <row r="271" spans="1:13" ht="78.75" outlineLevel="5">
      <c r="A271" s="37" t="s">
        <v>149</v>
      </c>
      <c r="B271" s="7" t="s">
        <v>384</v>
      </c>
      <c r="C271" s="7" t="s">
        <v>423</v>
      </c>
      <c r="D271" s="7" t="s">
        <v>387</v>
      </c>
      <c r="E271" s="7" t="s">
        <v>150</v>
      </c>
      <c r="F271" s="7"/>
      <c r="G271" s="8"/>
      <c r="H271" s="8"/>
      <c r="I271" s="65">
        <f>I272</f>
        <v>800</v>
      </c>
      <c r="J271" s="65"/>
      <c r="K271" s="6">
        <v>1209756</v>
      </c>
      <c r="L271" s="65">
        <f aca="true" t="shared" si="39" ref="L271:M273">L272</f>
        <v>800</v>
      </c>
      <c r="M271" s="10">
        <f t="shared" si="39"/>
        <v>800</v>
      </c>
    </row>
    <row r="272" spans="1:13" ht="63" outlineLevel="6">
      <c r="A272" s="37" t="s">
        <v>451</v>
      </c>
      <c r="B272" s="7" t="s">
        <v>384</v>
      </c>
      <c r="C272" s="7" t="s">
        <v>423</v>
      </c>
      <c r="D272" s="7" t="s">
        <v>387</v>
      </c>
      <c r="E272" s="7" t="s">
        <v>150</v>
      </c>
      <c r="F272" s="7" t="s">
        <v>353</v>
      </c>
      <c r="G272" s="8"/>
      <c r="H272" s="8"/>
      <c r="I272" s="65">
        <f>I273</f>
        <v>800</v>
      </c>
      <c r="J272" s="65">
        <f>J273</f>
        <v>0</v>
      </c>
      <c r="K272" s="65">
        <f>K273</f>
        <v>0</v>
      </c>
      <c r="L272" s="65">
        <f t="shared" si="39"/>
        <v>800</v>
      </c>
      <c r="M272" s="10">
        <f t="shared" si="39"/>
        <v>800</v>
      </c>
    </row>
    <row r="273" spans="1:13" ht="31.5" outlineLevel="6">
      <c r="A273" s="37" t="s">
        <v>346</v>
      </c>
      <c r="B273" s="7" t="s">
        <v>384</v>
      </c>
      <c r="C273" s="7" t="s">
        <v>423</v>
      </c>
      <c r="D273" s="7" t="s">
        <v>387</v>
      </c>
      <c r="E273" s="7" t="s">
        <v>150</v>
      </c>
      <c r="F273" s="7" t="s">
        <v>347</v>
      </c>
      <c r="G273" s="8"/>
      <c r="H273" s="8"/>
      <c r="I273" s="65">
        <f>I274</f>
        <v>800</v>
      </c>
      <c r="J273" s="65">
        <f>J274</f>
        <v>0</v>
      </c>
      <c r="K273" s="65">
        <f>K274</f>
        <v>0</v>
      </c>
      <c r="L273" s="65">
        <f t="shared" si="39"/>
        <v>800</v>
      </c>
      <c r="M273" s="10">
        <f t="shared" si="39"/>
        <v>800</v>
      </c>
    </row>
    <row r="274" spans="1:13" ht="94.5" outlineLevel="6">
      <c r="A274" s="37" t="s">
        <v>452</v>
      </c>
      <c r="B274" s="7" t="s">
        <v>384</v>
      </c>
      <c r="C274" s="7" t="s">
        <v>423</v>
      </c>
      <c r="D274" s="7" t="s">
        <v>387</v>
      </c>
      <c r="E274" s="7" t="s">
        <v>150</v>
      </c>
      <c r="F274" s="7" t="s">
        <v>302</v>
      </c>
      <c r="G274" s="8"/>
      <c r="H274" s="8"/>
      <c r="I274" s="65">
        <v>800</v>
      </c>
      <c r="J274" s="65"/>
      <c r="K274" s="6"/>
      <c r="L274" s="65">
        <v>800</v>
      </c>
      <c r="M274" s="10">
        <v>800</v>
      </c>
    </row>
    <row r="275" spans="1:13" ht="31.5" hidden="1" outlineLevel="6">
      <c r="A275" s="37" t="s">
        <v>351</v>
      </c>
      <c r="B275" s="7" t="s">
        <v>384</v>
      </c>
      <c r="C275" s="7" t="s">
        <v>423</v>
      </c>
      <c r="D275" s="7" t="s">
        <v>387</v>
      </c>
      <c r="E275" s="7" t="s">
        <v>150</v>
      </c>
      <c r="F275" s="7" t="s">
        <v>352</v>
      </c>
      <c r="G275" s="8"/>
      <c r="H275" s="8"/>
      <c r="I275" s="65"/>
      <c r="J275" s="65"/>
      <c r="K275" s="6"/>
      <c r="L275" s="65"/>
      <c r="M275" s="10"/>
    </row>
    <row r="276" spans="1:13" ht="15.75" outlineLevel="3" collapsed="1">
      <c r="A276" s="37" t="s">
        <v>22</v>
      </c>
      <c r="B276" s="7" t="s">
        <v>384</v>
      </c>
      <c r="C276" s="7" t="s">
        <v>423</v>
      </c>
      <c r="D276" s="7" t="s">
        <v>387</v>
      </c>
      <c r="E276" s="7" t="s">
        <v>151</v>
      </c>
      <c r="F276" s="7"/>
      <c r="G276" s="8"/>
      <c r="H276" s="8"/>
      <c r="I276" s="65">
        <f>I277</f>
        <v>7774.8</v>
      </c>
      <c r="J276" s="65"/>
      <c r="K276" s="6">
        <v>7774834</v>
      </c>
      <c r="L276" s="65">
        <f aca="true" t="shared" si="40" ref="L276:M278">L277</f>
        <v>7774.8</v>
      </c>
      <c r="M276" s="10">
        <f t="shared" si="40"/>
        <v>7774.8</v>
      </c>
    </row>
    <row r="277" spans="1:13" ht="31.5" outlineLevel="4">
      <c r="A277" s="37" t="s">
        <v>359</v>
      </c>
      <c r="B277" s="7" t="s">
        <v>384</v>
      </c>
      <c r="C277" s="7" t="s">
        <v>423</v>
      </c>
      <c r="D277" s="7" t="s">
        <v>387</v>
      </c>
      <c r="E277" s="7" t="s">
        <v>152</v>
      </c>
      <c r="F277" s="7"/>
      <c r="G277" s="8"/>
      <c r="H277" s="8"/>
      <c r="I277" s="65">
        <f>I278</f>
        <v>7774.8</v>
      </c>
      <c r="J277" s="65"/>
      <c r="K277" s="6">
        <v>7774834</v>
      </c>
      <c r="L277" s="65">
        <f t="shared" si="40"/>
        <v>7774.8</v>
      </c>
      <c r="M277" s="10">
        <f t="shared" si="40"/>
        <v>7774.8</v>
      </c>
    </row>
    <row r="278" spans="1:13" ht="63" outlineLevel="6">
      <c r="A278" s="37" t="s">
        <v>451</v>
      </c>
      <c r="B278" s="7" t="s">
        <v>384</v>
      </c>
      <c r="C278" s="7" t="s">
        <v>423</v>
      </c>
      <c r="D278" s="7" t="s">
        <v>387</v>
      </c>
      <c r="E278" s="7" t="s">
        <v>152</v>
      </c>
      <c r="F278" s="7" t="s">
        <v>353</v>
      </c>
      <c r="G278" s="8"/>
      <c r="H278" s="8"/>
      <c r="I278" s="65">
        <f>I279</f>
        <v>7774.8</v>
      </c>
      <c r="J278" s="65">
        <f>J279</f>
        <v>0</v>
      </c>
      <c r="K278" s="65">
        <f>K279</f>
        <v>0</v>
      </c>
      <c r="L278" s="65">
        <f t="shared" si="40"/>
        <v>7774.8</v>
      </c>
      <c r="M278" s="10">
        <f t="shared" si="40"/>
        <v>7774.8</v>
      </c>
    </row>
    <row r="279" spans="1:13" ht="31.5" outlineLevel="6">
      <c r="A279" s="37" t="s">
        <v>346</v>
      </c>
      <c r="B279" s="7" t="s">
        <v>384</v>
      </c>
      <c r="C279" s="7" t="s">
        <v>423</v>
      </c>
      <c r="D279" s="7" t="s">
        <v>387</v>
      </c>
      <c r="E279" s="7" t="s">
        <v>152</v>
      </c>
      <c r="F279" s="7" t="s">
        <v>347</v>
      </c>
      <c r="G279" s="8"/>
      <c r="H279" s="8"/>
      <c r="I279" s="65">
        <f>I280</f>
        <v>7774.8</v>
      </c>
      <c r="J279" s="65">
        <f>J280</f>
        <v>0</v>
      </c>
      <c r="K279" s="65">
        <f>K280</f>
        <v>0</v>
      </c>
      <c r="L279" s="65">
        <f>L280</f>
        <v>7774.8</v>
      </c>
      <c r="M279" s="10">
        <f>M280</f>
        <v>7774.8</v>
      </c>
    </row>
    <row r="280" spans="1:13" ht="94.5" outlineLevel="6">
      <c r="A280" s="37" t="s">
        <v>452</v>
      </c>
      <c r="B280" s="7" t="s">
        <v>384</v>
      </c>
      <c r="C280" s="7" t="s">
        <v>423</v>
      </c>
      <c r="D280" s="7" t="s">
        <v>387</v>
      </c>
      <c r="E280" s="7" t="s">
        <v>152</v>
      </c>
      <c r="F280" s="7" t="s">
        <v>302</v>
      </c>
      <c r="G280" s="8"/>
      <c r="H280" s="8"/>
      <c r="I280" s="65">
        <v>7774.8</v>
      </c>
      <c r="J280" s="65"/>
      <c r="K280" s="6"/>
      <c r="L280" s="65">
        <v>7774.8</v>
      </c>
      <c r="M280" s="10">
        <v>7774.8</v>
      </c>
    </row>
    <row r="281" spans="1:13" ht="31.5" hidden="1" outlineLevel="6">
      <c r="A281" s="37" t="s">
        <v>351</v>
      </c>
      <c r="B281" s="7"/>
      <c r="C281" s="7"/>
      <c r="D281" s="7"/>
      <c r="E281" s="7"/>
      <c r="F281" s="7" t="s">
        <v>352</v>
      </c>
      <c r="G281" s="8"/>
      <c r="H281" s="8"/>
      <c r="I281" s="65"/>
      <c r="J281" s="65"/>
      <c r="K281" s="6"/>
      <c r="L281" s="65"/>
      <c r="M281" s="10"/>
    </row>
    <row r="282" spans="1:13" ht="94.5" outlineLevel="3" collapsed="1">
      <c r="A282" s="37" t="s">
        <v>471</v>
      </c>
      <c r="B282" s="7" t="s">
        <v>384</v>
      </c>
      <c r="C282" s="7" t="s">
        <v>423</v>
      </c>
      <c r="D282" s="7" t="s">
        <v>387</v>
      </c>
      <c r="E282" s="7" t="s">
        <v>408</v>
      </c>
      <c r="F282" s="7"/>
      <c r="G282" s="8"/>
      <c r="H282" s="8"/>
      <c r="I282" s="65">
        <f>I283</f>
        <v>15.9</v>
      </c>
      <c r="J282" s="65"/>
      <c r="K282" s="6">
        <v>15000</v>
      </c>
      <c r="L282" s="65">
        <f>L283</f>
        <v>15.9</v>
      </c>
      <c r="M282" s="10">
        <f>M283</f>
        <v>15.9</v>
      </c>
    </row>
    <row r="283" spans="1:13" ht="78.75" outlineLevel="4">
      <c r="A283" s="37" t="s">
        <v>472</v>
      </c>
      <c r="B283" s="7" t="s">
        <v>384</v>
      </c>
      <c r="C283" s="7" t="s">
        <v>423</v>
      </c>
      <c r="D283" s="7" t="s">
        <v>387</v>
      </c>
      <c r="E283" s="7" t="s">
        <v>409</v>
      </c>
      <c r="F283" s="7"/>
      <c r="G283" s="8"/>
      <c r="H283" s="8"/>
      <c r="I283" s="65">
        <f>I284</f>
        <v>15.9</v>
      </c>
      <c r="J283" s="65"/>
      <c r="K283" s="6">
        <v>15000</v>
      </c>
      <c r="L283" s="65">
        <f>L284</f>
        <v>15.9</v>
      </c>
      <c r="M283" s="10">
        <f>M284</f>
        <v>15.9</v>
      </c>
    </row>
    <row r="284" spans="1:13" ht="126" outlineLevel="5">
      <c r="A284" s="37" t="s">
        <v>360</v>
      </c>
      <c r="B284" s="7" t="s">
        <v>384</v>
      </c>
      <c r="C284" s="7" t="s">
        <v>423</v>
      </c>
      <c r="D284" s="7" t="s">
        <v>387</v>
      </c>
      <c r="E284" s="7" t="s">
        <v>153</v>
      </c>
      <c r="F284" s="7"/>
      <c r="G284" s="8"/>
      <c r="H284" s="8"/>
      <c r="I284" s="65">
        <f>I287</f>
        <v>15.9</v>
      </c>
      <c r="J284" s="65"/>
      <c r="K284" s="6">
        <v>15000</v>
      </c>
      <c r="L284" s="65">
        <f>L287</f>
        <v>15.9</v>
      </c>
      <c r="M284" s="10">
        <f>M287</f>
        <v>15.9</v>
      </c>
    </row>
    <row r="285" spans="1:13" ht="31.5" outlineLevel="5">
      <c r="A285" s="37" t="s">
        <v>389</v>
      </c>
      <c r="B285" s="7" t="s">
        <v>384</v>
      </c>
      <c r="C285" s="7" t="s">
        <v>423</v>
      </c>
      <c r="D285" s="7" t="s">
        <v>387</v>
      </c>
      <c r="E285" s="7" t="s">
        <v>153</v>
      </c>
      <c r="F285" s="7" t="s">
        <v>375</v>
      </c>
      <c r="G285" s="8"/>
      <c r="H285" s="8"/>
      <c r="I285" s="65">
        <f aca="true" t="shared" si="41" ref="I285:M286">I286</f>
        <v>15.9</v>
      </c>
      <c r="J285" s="65">
        <f t="shared" si="41"/>
        <v>0</v>
      </c>
      <c r="K285" s="65">
        <f t="shared" si="41"/>
        <v>0</v>
      </c>
      <c r="L285" s="65">
        <f t="shared" si="41"/>
        <v>15.9</v>
      </c>
      <c r="M285" s="10">
        <f t="shared" si="41"/>
        <v>15.9</v>
      </c>
    </row>
    <row r="286" spans="1:13" ht="63" outlineLevel="5">
      <c r="A286" s="37" t="s">
        <v>348</v>
      </c>
      <c r="B286" s="7" t="s">
        <v>384</v>
      </c>
      <c r="C286" s="7" t="s">
        <v>423</v>
      </c>
      <c r="D286" s="7" t="s">
        <v>387</v>
      </c>
      <c r="E286" s="7" t="s">
        <v>153</v>
      </c>
      <c r="F286" s="7" t="s">
        <v>345</v>
      </c>
      <c r="G286" s="8"/>
      <c r="H286" s="8"/>
      <c r="I286" s="65">
        <f t="shared" si="41"/>
        <v>15.9</v>
      </c>
      <c r="J286" s="65">
        <f t="shared" si="41"/>
        <v>0</v>
      </c>
      <c r="K286" s="65">
        <f t="shared" si="41"/>
        <v>0</v>
      </c>
      <c r="L286" s="65">
        <f t="shared" si="41"/>
        <v>15.9</v>
      </c>
      <c r="M286" s="10">
        <f t="shared" si="41"/>
        <v>15.9</v>
      </c>
    </row>
    <row r="287" spans="1:13" ht="63" outlineLevel="6">
      <c r="A287" s="37" t="s">
        <v>376</v>
      </c>
      <c r="B287" s="7" t="s">
        <v>384</v>
      </c>
      <c r="C287" s="7" t="s">
        <v>423</v>
      </c>
      <c r="D287" s="7" t="s">
        <v>387</v>
      </c>
      <c r="E287" s="7" t="s">
        <v>153</v>
      </c>
      <c r="F287" s="7" t="s">
        <v>365</v>
      </c>
      <c r="G287" s="8"/>
      <c r="H287" s="8"/>
      <c r="I287" s="65">
        <v>15.9</v>
      </c>
      <c r="J287" s="65"/>
      <c r="K287" s="6"/>
      <c r="L287" s="65">
        <v>15.9</v>
      </c>
      <c r="M287" s="10">
        <v>15.9</v>
      </c>
    </row>
    <row r="288" spans="1:13" ht="31.5" outlineLevel="2">
      <c r="A288" s="37" t="s">
        <v>357</v>
      </c>
      <c r="B288" s="1" t="s">
        <v>384</v>
      </c>
      <c r="C288" s="1" t="s">
        <v>423</v>
      </c>
      <c r="D288" s="1" t="s">
        <v>396</v>
      </c>
      <c r="E288" s="1"/>
      <c r="F288" s="1"/>
      <c r="G288" s="2"/>
      <c r="H288" s="2">
        <f>H289+H295+H306</f>
        <v>593.315</v>
      </c>
      <c r="I288" s="64">
        <f>I289+I295+I306</f>
        <v>6126.5</v>
      </c>
      <c r="J288" s="64"/>
      <c r="K288" s="6">
        <v>4804423</v>
      </c>
      <c r="L288" s="64">
        <f>L289+L295+L306</f>
        <v>3858.2</v>
      </c>
      <c r="M288" s="4">
        <f>M289+M295+M306</f>
        <v>3858.2</v>
      </c>
    </row>
    <row r="289" spans="1:13" ht="126" outlineLevel="3">
      <c r="A289" s="37" t="s">
        <v>358</v>
      </c>
      <c r="B289" s="7" t="s">
        <v>384</v>
      </c>
      <c r="C289" s="7" t="s">
        <v>423</v>
      </c>
      <c r="D289" s="7" t="s">
        <v>396</v>
      </c>
      <c r="E289" s="7" t="s">
        <v>154</v>
      </c>
      <c r="F289" s="7"/>
      <c r="G289" s="8"/>
      <c r="H289" s="8"/>
      <c r="I289" s="65">
        <f>I290</f>
        <v>1858.2</v>
      </c>
      <c r="J289" s="65"/>
      <c r="K289" s="6">
        <v>1907000</v>
      </c>
      <c r="L289" s="65">
        <f aca="true" t="shared" si="42" ref="L289:M291">L290</f>
        <v>1858.2</v>
      </c>
      <c r="M289" s="10">
        <f t="shared" si="42"/>
        <v>1858.2</v>
      </c>
    </row>
    <row r="290" spans="1:13" ht="31.5" outlineLevel="4">
      <c r="A290" s="37" t="s">
        <v>359</v>
      </c>
      <c r="B290" s="7" t="s">
        <v>384</v>
      </c>
      <c r="C290" s="7" t="s">
        <v>423</v>
      </c>
      <c r="D290" s="7" t="s">
        <v>396</v>
      </c>
      <c r="E290" s="7" t="s">
        <v>155</v>
      </c>
      <c r="F290" s="7"/>
      <c r="G290" s="8"/>
      <c r="H290" s="8"/>
      <c r="I290" s="65">
        <f>I291</f>
        <v>1858.2</v>
      </c>
      <c r="J290" s="65"/>
      <c r="K290" s="6">
        <v>1907000</v>
      </c>
      <c r="L290" s="65">
        <f t="shared" si="42"/>
        <v>1858.2</v>
      </c>
      <c r="M290" s="10">
        <f t="shared" si="42"/>
        <v>1858.2</v>
      </c>
    </row>
    <row r="291" spans="1:13" ht="63" outlineLevel="6">
      <c r="A291" s="37" t="s">
        <v>451</v>
      </c>
      <c r="B291" s="7" t="s">
        <v>384</v>
      </c>
      <c r="C291" s="7" t="s">
        <v>423</v>
      </c>
      <c r="D291" s="7" t="s">
        <v>396</v>
      </c>
      <c r="E291" s="7" t="s">
        <v>155</v>
      </c>
      <c r="F291" s="7" t="s">
        <v>353</v>
      </c>
      <c r="G291" s="8"/>
      <c r="H291" s="8"/>
      <c r="I291" s="65">
        <f>I292</f>
        <v>1858.2</v>
      </c>
      <c r="J291" s="65">
        <f>J292</f>
        <v>0</v>
      </c>
      <c r="K291" s="65">
        <f>K292</f>
        <v>0</v>
      </c>
      <c r="L291" s="65">
        <f t="shared" si="42"/>
        <v>1858.2</v>
      </c>
      <c r="M291" s="10">
        <f t="shared" si="42"/>
        <v>1858.2</v>
      </c>
    </row>
    <row r="292" spans="1:13" ht="31.5" outlineLevel="6">
      <c r="A292" s="37" t="s">
        <v>346</v>
      </c>
      <c r="B292" s="7" t="s">
        <v>384</v>
      </c>
      <c r="C292" s="7" t="s">
        <v>423</v>
      </c>
      <c r="D292" s="7" t="s">
        <v>396</v>
      </c>
      <c r="E292" s="7" t="s">
        <v>155</v>
      </c>
      <c r="F292" s="7" t="s">
        <v>347</v>
      </c>
      <c r="G292" s="8"/>
      <c r="H292" s="8"/>
      <c r="I292" s="65">
        <f>I293</f>
        <v>1858.2</v>
      </c>
      <c r="J292" s="65">
        <f>J293</f>
        <v>0</v>
      </c>
      <c r="K292" s="65">
        <f>K293</f>
        <v>0</v>
      </c>
      <c r="L292" s="65">
        <f>L293</f>
        <v>1858.2</v>
      </c>
      <c r="M292" s="10">
        <f>M293</f>
        <v>1858.2</v>
      </c>
    </row>
    <row r="293" spans="1:13" ht="94.5" outlineLevel="6">
      <c r="A293" s="37" t="s">
        <v>452</v>
      </c>
      <c r="B293" s="7" t="s">
        <v>384</v>
      </c>
      <c r="C293" s="7" t="s">
        <v>423</v>
      </c>
      <c r="D293" s="7" t="s">
        <v>396</v>
      </c>
      <c r="E293" s="7" t="s">
        <v>155</v>
      </c>
      <c r="F293" s="7" t="s">
        <v>302</v>
      </c>
      <c r="G293" s="8"/>
      <c r="H293" s="8"/>
      <c r="I293" s="65">
        <v>1858.2</v>
      </c>
      <c r="J293" s="65"/>
      <c r="K293" s="6"/>
      <c r="L293" s="65">
        <v>1858.2</v>
      </c>
      <c r="M293" s="10">
        <v>1858.2</v>
      </c>
    </row>
    <row r="294" spans="1:13" ht="31.5" hidden="1" outlineLevel="6">
      <c r="A294" s="37" t="s">
        <v>351</v>
      </c>
      <c r="B294" s="7" t="s">
        <v>384</v>
      </c>
      <c r="C294" s="7" t="s">
        <v>423</v>
      </c>
      <c r="D294" s="7" t="s">
        <v>396</v>
      </c>
      <c r="E294" s="7" t="s">
        <v>155</v>
      </c>
      <c r="F294" s="7" t="s">
        <v>352</v>
      </c>
      <c r="G294" s="8"/>
      <c r="H294" s="8"/>
      <c r="I294" s="65"/>
      <c r="J294" s="65"/>
      <c r="K294" s="6"/>
      <c r="L294" s="65"/>
      <c r="M294" s="10"/>
    </row>
    <row r="295" spans="1:13" ht="31.5" outlineLevel="3" collapsed="1">
      <c r="A295" s="37" t="s">
        <v>371</v>
      </c>
      <c r="B295" s="7" t="s">
        <v>384</v>
      </c>
      <c r="C295" s="7" t="s">
        <v>423</v>
      </c>
      <c r="D295" s="7" t="s">
        <v>396</v>
      </c>
      <c r="E295" s="7" t="s">
        <v>412</v>
      </c>
      <c r="F295" s="7"/>
      <c r="G295" s="8"/>
      <c r="H295" s="8">
        <f>H296+H299</f>
        <v>593.315</v>
      </c>
      <c r="I295" s="65">
        <f>I296+I299</f>
        <v>3357</v>
      </c>
      <c r="J295" s="65"/>
      <c r="K295" s="6">
        <v>2897423</v>
      </c>
      <c r="L295" s="65">
        <f>L296+L299</f>
        <v>2000</v>
      </c>
      <c r="M295" s="10">
        <f>M296+M299</f>
        <v>2000</v>
      </c>
    </row>
    <row r="296" spans="1:13" ht="63" hidden="1" outlineLevel="5">
      <c r="A296" s="37" t="s">
        <v>440</v>
      </c>
      <c r="B296" s="7" t="s">
        <v>384</v>
      </c>
      <c r="C296" s="7" t="s">
        <v>423</v>
      </c>
      <c r="D296" s="7" t="s">
        <v>396</v>
      </c>
      <c r="E296" s="7" t="s">
        <v>441</v>
      </c>
      <c r="F296" s="7"/>
      <c r="G296" s="8"/>
      <c r="H296" s="8"/>
      <c r="I296" s="65">
        <f>I297</f>
        <v>0</v>
      </c>
      <c r="J296" s="65"/>
      <c r="K296" s="6">
        <v>615000</v>
      </c>
      <c r="L296" s="65">
        <f>L297</f>
        <v>0</v>
      </c>
      <c r="M296" s="10">
        <f>M297</f>
        <v>0</v>
      </c>
    </row>
    <row r="297" spans="1:13" ht="47.25" hidden="1" outlineLevel="6">
      <c r="A297" s="37" t="s">
        <v>192</v>
      </c>
      <c r="B297" s="7" t="s">
        <v>384</v>
      </c>
      <c r="C297" s="7" t="s">
        <v>423</v>
      </c>
      <c r="D297" s="7" t="s">
        <v>396</v>
      </c>
      <c r="E297" s="7" t="s">
        <v>441</v>
      </c>
      <c r="F297" s="7" t="s">
        <v>201</v>
      </c>
      <c r="G297" s="8"/>
      <c r="H297" s="8"/>
      <c r="I297" s="65">
        <v>0</v>
      </c>
      <c r="J297" s="65"/>
      <c r="K297" s="6">
        <v>615000</v>
      </c>
      <c r="L297" s="65">
        <v>0</v>
      </c>
      <c r="M297" s="10">
        <v>0</v>
      </c>
    </row>
    <row r="298" spans="1:13" ht="47.25" hidden="1" outlineLevel="6">
      <c r="A298" s="37" t="s">
        <v>377</v>
      </c>
      <c r="B298" s="7"/>
      <c r="C298" s="7"/>
      <c r="D298" s="7"/>
      <c r="E298" s="7"/>
      <c r="F298" s="7" t="s">
        <v>202</v>
      </c>
      <c r="G298" s="8"/>
      <c r="H298" s="8"/>
      <c r="I298" s="65"/>
      <c r="J298" s="65"/>
      <c r="K298" s="6"/>
      <c r="L298" s="65"/>
      <c r="M298" s="10"/>
    </row>
    <row r="299" spans="1:13" ht="78.75" outlineLevel="5" collapsed="1">
      <c r="A299" s="37" t="s">
        <v>23</v>
      </c>
      <c r="B299" s="7" t="s">
        <v>384</v>
      </c>
      <c r="C299" s="7" t="s">
        <v>423</v>
      </c>
      <c r="D299" s="7" t="s">
        <v>396</v>
      </c>
      <c r="E299" s="7" t="s">
        <v>157</v>
      </c>
      <c r="F299" s="7"/>
      <c r="G299" s="8"/>
      <c r="H299" s="8">
        <f>H301</f>
        <v>593.315</v>
      </c>
      <c r="I299" s="65">
        <f>I300+I303</f>
        <v>3357</v>
      </c>
      <c r="J299" s="65">
        <f>J300+J303</f>
        <v>0</v>
      </c>
      <c r="K299" s="65">
        <f>K300+K303</f>
        <v>0</v>
      </c>
      <c r="L299" s="65">
        <f>L300+L303</f>
        <v>2000</v>
      </c>
      <c r="M299" s="10">
        <f>M300+M303</f>
        <v>2000</v>
      </c>
    </row>
    <row r="300" spans="1:13" ht="31.5" outlineLevel="5">
      <c r="A300" s="37" t="s">
        <v>259</v>
      </c>
      <c r="B300" s="7" t="s">
        <v>384</v>
      </c>
      <c r="C300" s="7" t="s">
        <v>423</v>
      </c>
      <c r="D300" s="7" t="s">
        <v>396</v>
      </c>
      <c r="E300" s="7" t="s">
        <v>157</v>
      </c>
      <c r="F300" s="7" t="s">
        <v>315</v>
      </c>
      <c r="G300" s="8"/>
      <c r="H300" s="8"/>
      <c r="I300" s="65">
        <f aca="true" t="shared" si="43" ref="I300:M301">I301</f>
        <v>2000</v>
      </c>
      <c r="J300" s="65">
        <f t="shared" si="43"/>
        <v>0</v>
      </c>
      <c r="K300" s="65">
        <f t="shared" si="43"/>
        <v>0</v>
      </c>
      <c r="L300" s="65">
        <f t="shared" si="43"/>
        <v>2000</v>
      </c>
      <c r="M300" s="10">
        <f t="shared" si="43"/>
        <v>2000</v>
      </c>
    </row>
    <row r="301" spans="1:13" ht="31.5" outlineLevel="6">
      <c r="A301" s="37" t="s">
        <v>260</v>
      </c>
      <c r="B301" s="7" t="s">
        <v>384</v>
      </c>
      <c r="C301" s="7" t="s">
        <v>423</v>
      </c>
      <c r="D301" s="7" t="s">
        <v>396</v>
      </c>
      <c r="E301" s="7" t="s">
        <v>157</v>
      </c>
      <c r="F301" s="7" t="s">
        <v>201</v>
      </c>
      <c r="G301" s="8"/>
      <c r="H301" s="8">
        <v>593.315</v>
      </c>
      <c r="I301" s="65">
        <f t="shared" si="43"/>
        <v>2000</v>
      </c>
      <c r="J301" s="65">
        <f t="shared" si="43"/>
        <v>0</v>
      </c>
      <c r="K301" s="65">
        <f t="shared" si="43"/>
        <v>0</v>
      </c>
      <c r="L301" s="65">
        <f t="shared" si="43"/>
        <v>2000</v>
      </c>
      <c r="M301" s="10">
        <f t="shared" si="43"/>
        <v>2000</v>
      </c>
    </row>
    <row r="302" spans="1:13" ht="31.5" outlineLevel="6">
      <c r="A302" s="37" t="s">
        <v>261</v>
      </c>
      <c r="B302" s="7" t="s">
        <v>384</v>
      </c>
      <c r="C302" s="7" t="s">
        <v>423</v>
      </c>
      <c r="D302" s="7" t="s">
        <v>396</v>
      </c>
      <c r="E302" s="7" t="s">
        <v>157</v>
      </c>
      <c r="F302" s="7" t="s">
        <v>202</v>
      </c>
      <c r="G302" s="8"/>
      <c r="H302" s="8"/>
      <c r="I302" s="65">
        <v>2000</v>
      </c>
      <c r="J302" s="65"/>
      <c r="K302" s="6"/>
      <c r="L302" s="65">
        <v>2000</v>
      </c>
      <c r="M302" s="10">
        <v>2000</v>
      </c>
    </row>
    <row r="303" spans="1:13" ht="63" hidden="1" outlineLevel="6">
      <c r="A303" s="37" t="s">
        <v>451</v>
      </c>
      <c r="B303" s="7" t="s">
        <v>384</v>
      </c>
      <c r="C303" s="7" t="s">
        <v>423</v>
      </c>
      <c r="D303" s="7" t="s">
        <v>396</v>
      </c>
      <c r="E303" s="7" t="s">
        <v>157</v>
      </c>
      <c r="F303" s="7" t="s">
        <v>353</v>
      </c>
      <c r="G303" s="8"/>
      <c r="H303" s="8"/>
      <c r="I303" s="65">
        <f>I304</f>
        <v>1357</v>
      </c>
      <c r="J303" s="65"/>
      <c r="K303" s="6"/>
      <c r="L303" s="65"/>
      <c r="M303" s="10"/>
    </row>
    <row r="304" spans="1:13" ht="31.5" hidden="1" outlineLevel="6">
      <c r="A304" s="37" t="s">
        <v>346</v>
      </c>
      <c r="B304" s="7" t="s">
        <v>384</v>
      </c>
      <c r="C304" s="7" t="s">
        <v>423</v>
      </c>
      <c r="D304" s="7" t="s">
        <v>396</v>
      </c>
      <c r="E304" s="7" t="s">
        <v>157</v>
      </c>
      <c r="F304" s="7" t="s">
        <v>347</v>
      </c>
      <c r="G304" s="8"/>
      <c r="H304" s="8"/>
      <c r="I304" s="65">
        <f>I305</f>
        <v>1357</v>
      </c>
      <c r="J304" s="65">
        <f>J305</f>
        <v>0</v>
      </c>
      <c r="K304" s="65">
        <f>K305</f>
        <v>0</v>
      </c>
      <c r="L304" s="65"/>
      <c r="M304" s="10"/>
    </row>
    <row r="305" spans="1:13" ht="31.5" hidden="1" outlineLevel="6">
      <c r="A305" s="37" t="s">
        <v>351</v>
      </c>
      <c r="B305" s="7" t="s">
        <v>384</v>
      </c>
      <c r="C305" s="7" t="s">
        <v>423</v>
      </c>
      <c r="D305" s="7" t="s">
        <v>396</v>
      </c>
      <c r="E305" s="7" t="s">
        <v>157</v>
      </c>
      <c r="F305" s="7" t="s">
        <v>352</v>
      </c>
      <c r="G305" s="8"/>
      <c r="H305" s="8"/>
      <c r="I305" s="65">
        <v>1357</v>
      </c>
      <c r="J305" s="65"/>
      <c r="K305" s="6"/>
      <c r="L305" s="65"/>
      <c r="M305" s="10"/>
    </row>
    <row r="306" spans="1:13" ht="126" hidden="1" outlineLevel="5">
      <c r="A306" s="37" t="s">
        <v>303</v>
      </c>
      <c r="B306" s="7" t="s">
        <v>384</v>
      </c>
      <c r="C306" s="7" t="s">
        <v>423</v>
      </c>
      <c r="D306" s="7" t="s">
        <v>396</v>
      </c>
      <c r="E306" s="7" t="s">
        <v>414</v>
      </c>
      <c r="F306" s="7"/>
      <c r="G306" s="8"/>
      <c r="H306" s="8"/>
      <c r="I306" s="65">
        <f>I307</f>
        <v>911.3</v>
      </c>
      <c r="J306" s="65"/>
      <c r="K306" s="6">
        <v>740000</v>
      </c>
      <c r="L306" s="65">
        <f>L307</f>
        <v>0</v>
      </c>
      <c r="M306" s="10">
        <f>M307</f>
        <v>0</v>
      </c>
    </row>
    <row r="307" spans="1:13" ht="63" hidden="1" outlineLevel="6">
      <c r="A307" s="37" t="s">
        <v>451</v>
      </c>
      <c r="B307" s="7" t="s">
        <v>384</v>
      </c>
      <c r="C307" s="7" t="s">
        <v>423</v>
      </c>
      <c r="D307" s="7" t="s">
        <v>396</v>
      </c>
      <c r="E307" s="7" t="s">
        <v>414</v>
      </c>
      <c r="F307" s="7" t="s">
        <v>353</v>
      </c>
      <c r="G307" s="8"/>
      <c r="H307" s="8"/>
      <c r="I307" s="65">
        <f>I308</f>
        <v>911.3</v>
      </c>
      <c r="J307" s="65">
        <f>J309</f>
        <v>0</v>
      </c>
      <c r="K307" s="65">
        <f>K309</f>
        <v>0</v>
      </c>
      <c r="L307" s="65">
        <f>L309</f>
        <v>0</v>
      </c>
      <c r="M307" s="10">
        <f>M309</f>
        <v>0</v>
      </c>
    </row>
    <row r="308" spans="1:13" ht="31.5" hidden="1" outlineLevel="6">
      <c r="A308" s="37" t="s">
        <v>346</v>
      </c>
      <c r="B308" s="7" t="s">
        <v>384</v>
      </c>
      <c r="C308" s="7" t="s">
        <v>423</v>
      </c>
      <c r="D308" s="7" t="s">
        <v>396</v>
      </c>
      <c r="E308" s="7" t="s">
        <v>414</v>
      </c>
      <c r="F308" s="7" t="s">
        <v>347</v>
      </c>
      <c r="G308" s="8"/>
      <c r="H308" s="8"/>
      <c r="I308" s="65">
        <f>I309</f>
        <v>911.3</v>
      </c>
      <c r="J308" s="65"/>
      <c r="K308" s="65"/>
      <c r="L308" s="65"/>
      <c r="M308" s="10"/>
    </row>
    <row r="309" spans="1:13" ht="31.5" hidden="1" outlineLevel="6">
      <c r="A309" s="37" t="s">
        <v>351</v>
      </c>
      <c r="B309" s="7" t="s">
        <v>384</v>
      </c>
      <c r="C309" s="7" t="s">
        <v>423</v>
      </c>
      <c r="D309" s="7" t="s">
        <v>396</v>
      </c>
      <c r="E309" s="7" t="s">
        <v>414</v>
      </c>
      <c r="F309" s="7" t="s">
        <v>352</v>
      </c>
      <c r="G309" s="8"/>
      <c r="H309" s="8"/>
      <c r="I309" s="65">
        <v>911.3</v>
      </c>
      <c r="J309" s="65"/>
      <c r="K309" s="6"/>
      <c r="L309" s="65"/>
      <c r="M309" s="10"/>
    </row>
    <row r="310" spans="1:13" ht="15.75" hidden="1" outlineLevel="1">
      <c r="A310" s="37" t="s">
        <v>158</v>
      </c>
      <c r="B310" s="7" t="s">
        <v>384</v>
      </c>
      <c r="C310" s="7" t="s">
        <v>417</v>
      </c>
      <c r="D310" s="7"/>
      <c r="E310" s="7"/>
      <c r="F310" s="7"/>
      <c r="G310" s="8" t="e">
        <f>G311+#REF!</f>
        <v>#REF!</v>
      </c>
      <c r="H310" s="8"/>
      <c r="I310" s="65">
        <f>I311</f>
        <v>0</v>
      </c>
      <c r="J310" s="65"/>
      <c r="K310" s="6">
        <v>11000000</v>
      </c>
      <c r="L310" s="65">
        <f aca="true" t="shared" si="44" ref="L310:M314">L311</f>
        <v>0</v>
      </c>
      <c r="M310" s="10">
        <f t="shared" si="44"/>
        <v>0</v>
      </c>
    </row>
    <row r="311" spans="1:13" ht="31.5" hidden="1" outlineLevel="2">
      <c r="A311" s="37" t="s">
        <v>159</v>
      </c>
      <c r="B311" s="7" t="s">
        <v>384</v>
      </c>
      <c r="C311" s="7" t="s">
        <v>417</v>
      </c>
      <c r="D311" s="7" t="s">
        <v>387</v>
      </c>
      <c r="E311" s="7"/>
      <c r="F311" s="7"/>
      <c r="G311" s="8"/>
      <c r="H311" s="8"/>
      <c r="I311" s="65">
        <f>I312</f>
        <v>0</v>
      </c>
      <c r="J311" s="65"/>
      <c r="K311" s="6">
        <v>11000000</v>
      </c>
      <c r="L311" s="65">
        <f t="shared" si="44"/>
        <v>0</v>
      </c>
      <c r="M311" s="10">
        <f t="shared" si="44"/>
        <v>0</v>
      </c>
    </row>
    <row r="312" spans="1:13" ht="78.75" hidden="1" outlineLevel="3">
      <c r="A312" s="37" t="s">
        <v>160</v>
      </c>
      <c r="B312" s="7" t="s">
        <v>384</v>
      </c>
      <c r="C312" s="7" t="s">
        <v>417</v>
      </c>
      <c r="D312" s="7" t="s">
        <v>387</v>
      </c>
      <c r="E312" s="7" t="s">
        <v>161</v>
      </c>
      <c r="F312" s="7"/>
      <c r="G312" s="8"/>
      <c r="H312" s="8"/>
      <c r="I312" s="65">
        <f>I313</f>
        <v>0</v>
      </c>
      <c r="J312" s="65"/>
      <c r="K312" s="6">
        <v>11000000</v>
      </c>
      <c r="L312" s="65">
        <f t="shared" si="44"/>
        <v>0</v>
      </c>
      <c r="M312" s="10">
        <f t="shared" si="44"/>
        <v>0</v>
      </c>
    </row>
    <row r="313" spans="1:13" ht="31.5" hidden="1" outlineLevel="4">
      <c r="A313" s="37" t="s">
        <v>162</v>
      </c>
      <c r="B313" s="7" t="s">
        <v>384</v>
      </c>
      <c r="C313" s="7" t="s">
        <v>417</v>
      </c>
      <c r="D313" s="7" t="s">
        <v>387</v>
      </c>
      <c r="E313" s="7" t="s">
        <v>163</v>
      </c>
      <c r="F313" s="7"/>
      <c r="G313" s="8"/>
      <c r="H313" s="8"/>
      <c r="I313" s="65">
        <f>I314</f>
        <v>0</v>
      </c>
      <c r="J313" s="65"/>
      <c r="K313" s="6">
        <v>11000000</v>
      </c>
      <c r="L313" s="65">
        <f t="shared" si="44"/>
        <v>0</v>
      </c>
      <c r="M313" s="10">
        <f t="shared" si="44"/>
        <v>0</v>
      </c>
    </row>
    <row r="314" spans="1:13" ht="78.75" hidden="1" outlineLevel="5">
      <c r="A314" s="37" t="s">
        <v>164</v>
      </c>
      <c r="B314" s="7" t="s">
        <v>384</v>
      </c>
      <c r="C314" s="7" t="s">
        <v>417</v>
      </c>
      <c r="D314" s="7" t="s">
        <v>387</v>
      </c>
      <c r="E314" s="7" t="s">
        <v>165</v>
      </c>
      <c r="F314" s="7"/>
      <c r="G314" s="8"/>
      <c r="H314" s="8"/>
      <c r="I314" s="65">
        <f>I315</f>
        <v>0</v>
      </c>
      <c r="J314" s="65"/>
      <c r="K314" s="6">
        <v>11000000</v>
      </c>
      <c r="L314" s="65">
        <f t="shared" si="44"/>
        <v>0</v>
      </c>
      <c r="M314" s="10">
        <f t="shared" si="44"/>
        <v>0</v>
      </c>
    </row>
    <row r="315" spans="1:13" ht="94.5" hidden="1" outlineLevel="6">
      <c r="A315" s="37" t="s">
        <v>362</v>
      </c>
      <c r="B315" s="7" t="s">
        <v>384</v>
      </c>
      <c r="C315" s="7" t="s">
        <v>417</v>
      </c>
      <c r="D315" s="7" t="s">
        <v>387</v>
      </c>
      <c r="E315" s="7" t="s">
        <v>165</v>
      </c>
      <c r="F315" s="7" t="s">
        <v>361</v>
      </c>
      <c r="G315" s="8"/>
      <c r="H315" s="8"/>
      <c r="I315" s="65">
        <v>0</v>
      </c>
      <c r="J315" s="65"/>
      <c r="K315" s="6">
        <v>11000000</v>
      </c>
      <c r="L315" s="65">
        <v>0</v>
      </c>
      <c r="M315" s="10">
        <v>0</v>
      </c>
    </row>
    <row r="316" spans="1:13" ht="110.25" hidden="1" outlineLevel="6">
      <c r="A316" s="37" t="s">
        <v>363</v>
      </c>
      <c r="B316" s="7" t="s">
        <v>384</v>
      </c>
      <c r="C316" s="7" t="s">
        <v>417</v>
      </c>
      <c r="D316" s="7" t="s">
        <v>387</v>
      </c>
      <c r="E316" s="7" t="s">
        <v>165</v>
      </c>
      <c r="F316" s="7" t="s">
        <v>364</v>
      </c>
      <c r="G316" s="8"/>
      <c r="H316" s="8"/>
      <c r="I316" s="65"/>
      <c r="J316" s="65"/>
      <c r="K316" s="6"/>
      <c r="L316" s="65"/>
      <c r="M316" s="10"/>
    </row>
    <row r="317" spans="1:13" ht="15.75" outlineLevel="1" collapsed="1">
      <c r="A317" s="37" t="s">
        <v>24</v>
      </c>
      <c r="B317" s="1" t="s">
        <v>384</v>
      </c>
      <c r="C317" s="1" t="s">
        <v>421</v>
      </c>
      <c r="D317" s="1"/>
      <c r="E317" s="1"/>
      <c r="F317" s="1"/>
      <c r="G317" s="2" t="e">
        <f>G318+G324+G341+G358</f>
        <v>#REF!</v>
      </c>
      <c r="H317" s="2" t="e">
        <f>H318+H324+H341+H358</f>
        <v>#REF!</v>
      </c>
      <c r="I317" s="64">
        <f>I318+I324+I341+I358</f>
        <v>24862.3</v>
      </c>
      <c r="J317" s="64"/>
      <c r="K317" s="6">
        <v>20633552</v>
      </c>
      <c r="L317" s="64">
        <f>L318+L324+L341+L358</f>
        <v>24699.9</v>
      </c>
      <c r="M317" s="4">
        <f>M318+M324+M341+M358</f>
        <v>26141.4</v>
      </c>
    </row>
    <row r="318" spans="1:13" ht="15.75" outlineLevel="2">
      <c r="A318" s="37" t="s">
        <v>25</v>
      </c>
      <c r="B318" s="1" t="s">
        <v>384</v>
      </c>
      <c r="C318" s="1" t="s">
        <v>421</v>
      </c>
      <c r="D318" s="1" t="s">
        <v>387</v>
      </c>
      <c r="E318" s="1"/>
      <c r="F318" s="1"/>
      <c r="G318" s="2"/>
      <c r="H318" s="2">
        <f>H319</f>
        <v>-75</v>
      </c>
      <c r="I318" s="64">
        <f>I319</f>
        <v>2857.2</v>
      </c>
      <c r="J318" s="64"/>
      <c r="K318" s="6">
        <v>2681998</v>
      </c>
      <c r="L318" s="64">
        <f>L319</f>
        <v>3159.8</v>
      </c>
      <c r="M318" s="4">
        <f>M319</f>
        <v>3494.3</v>
      </c>
    </row>
    <row r="319" spans="1:13" ht="47.25" outlineLevel="3">
      <c r="A319" s="37" t="s">
        <v>26</v>
      </c>
      <c r="B319" s="7" t="s">
        <v>384</v>
      </c>
      <c r="C319" s="7" t="s">
        <v>421</v>
      </c>
      <c r="D319" s="7" t="s">
        <v>387</v>
      </c>
      <c r="E319" s="7" t="s">
        <v>168</v>
      </c>
      <c r="F319" s="7"/>
      <c r="G319" s="8"/>
      <c r="H319" s="8">
        <f>H320</f>
        <v>-75</v>
      </c>
      <c r="I319" s="65">
        <f>I320</f>
        <v>2857.2</v>
      </c>
      <c r="J319" s="65"/>
      <c r="K319" s="6">
        <v>2681998</v>
      </c>
      <c r="L319" s="65">
        <f>L320</f>
        <v>3159.8</v>
      </c>
      <c r="M319" s="10">
        <f>M320</f>
        <v>3494.3</v>
      </c>
    </row>
    <row r="320" spans="1:13" ht="78.75" outlineLevel="4">
      <c r="A320" s="37" t="s">
        <v>27</v>
      </c>
      <c r="B320" s="7" t="s">
        <v>384</v>
      </c>
      <c r="C320" s="7" t="s">
        <v>421</v>
      </c>
      <c r="D320" s="7" t="s">
        <v>387</v>
      </c>
      <c r="E320" s="7" t="s">
        <v>169</v>
      </c>
      <c r="F320" s="7"/>
      <c r="G320" s="8"/>
      <c r="H320" s="8">
        <f>H323</f>
        <v>-75</v>
      </c>
      <c r="I320" s="65">
        <f>I323</f>
        <v>2857.2</v>
      </c>
      <c r="J320" s="65"/>
      <c r="K320" s="6">
        <v>2681998</v>
      </c>
      <c r="L320" s="65">
        <f>L323</f>
        <v>3159.8</v>
      </c>
      <c r="M320" s="10">
        <f>M323</f>
        <v>3494.3</v>
      </c>
    </row>
    <row r="321" spans="1:13" ht="31.5" outlineLevel="4">
      <c r="A321" s="37" t="s">
        <v>389</v>
      </c>
      <c r="B321" s="7" t="s">
        <v>384</v>
      </c>
      <c r="C321" s="7" t="s">
        <v>421</v>
      </c>
      <c r="D321" s="7" t="s">
        <v>387</v>
      </c>
      <c r="E321" s="7" t="s">
        <v>169</v>
      </c>
      <c r="F321" s="7" t="s">
        <v>375</v>
      </c>
      <c r="G321" s="8"/>
      <c r="H321" s="8"/>
      <c r="I321" s="65">
        <f aca="true" t="shared" si="45" ref="I321:M322">I322</f>
        <v>2857.2</v>
      </c>
      <c r="J321" s="65">
        <f t="shared" si="45"/>
        <v>0</v>
      </c>
      <c r="K321" s="65">
        <f t="shared" si="45"/>
        <v>2681998</v>
      </c>
      <c r="L321" s="65">
        <f t="shared" si="45"/>
        <v>3159.8</v>
      </c>
      <c r="M321" s="10">
        <f t="shared" si="45"/>
        <v>3494.3</v>
      </c>
    </row>
    <row r="322" spans="1:13" ht="47.25" outlineLevel="4">
      <c r="A322" s="37" t="s">
        <v>349</v>
      </c>
      <c r="B322" s="7" t="s">
        <v>384</v>
      </c>
      <c r="C322" s="7" t="s">
        <v>421</v>
      </c>
      <c r="D322" s="7" t="s">
        <v>387</v>
      </c>
      <c r="E322" s="7" t="s">
        <v>169</v>
      </c>
      <c r="F322" s="7" t="s">
        <v>350</v>
      </c>
      <c r="G322" s="8"/>
      <c r="H322" s="8"/>
      <c r="I322" s="65">
        <f t="shared" si="45"/>
        <v>2857.2</v>
      </c>
      <c r="J322" s="65">
        <f t="shared" si="45"/>
        <v>0</v>
      </c>
      <c r="K322" s="65">
        <f t="shared" si="45"/>
        <v>2681998</v>
      </c>
      <c r="L322" s="65">
        <f t="shared" si="45"/>
        <v>3159.8</v>
      </c>
      <c r="M322" s="10">
        <f t="shared" si="45"/>
        <v>3494.3</v>
      </c>
    </row>
    <row r="323" spans="1:13" ht="47.25" outlineLevel="6">
      <c r="A323" s="37" t="s">
        <v>119</v>
      </c>
      <c r="B323" s="7" t="s">
        <v>384</v>
      </c>
      <c r="C323" s="7" t="s">
        <v>421</v>
      </c>
      <c r="D323" s="7" t="s">
        <v>387</v>
      </c>
      <c r="E323" s="7" t="s">
        <v>169</v>
      </c>
      <c r="F323" s="7" t="s">
        <v>379</v>
      </c>
      <c r="G323" s="8"/>
      <c r="H323" s="8">
        <v>-75</v>
      </c>
      <c r="I323" s="65">
        <v>2857.2</v>
      </c>
      <c r="J323" s="65"/>
      <c r="K323" s="6">
        <v>2681998</v>
      </c>
      <c r="L323" s="65">
        <v>3159.8</v>
      </c>
      <c r="M323" s="10">
        <v>3494.3</v>
      </c>
    </row>
    <row r="324" spans="1:13" ht="31.5" outlineLevel="2">
      <c r="A324" s="37" t="s">
        <v>28</v>
      </c>
      <c r="B324" s="1" t="s">
        <v>384</v>
      </c>
      <c r="C324" s="1" t="s">
        <v>421</v>
      </c>
      <c r="D324" s="1" t="s">
        <v>391</v>
      </c>
      <c r="E324" s="1"/>
      <c r="F324" s="1"/>
      <c r="G324" s="2" t="e">
        <f>#REF!+G331+G336</f>
        <v>#REF!</v>
      </c>
      <c r="H324" s="2" t="e">
        <f>#REF!+H331+H336</f>
        <v>#REF!</v>
      </c>
      <c r="I324" s="64">
        <f>I325+I331+I336</f>
        <v>2218.8</v>
      </c>
      <c r="J324" s="64">
        <f>J325+J331+J336</f>
        <v>0</v>
      </c>
      <c r="K324" s="64">
        <f>K325+K331+K336</f>
        <v>552600</v>
      </c>
      <c r="L324" s="64">
        <f>L325+L331+L336</f>
        <v>735</v>
      </c>
      <c r="M324" s="4">
        <f>M325+M331+M336</f>
        <v>835</v>
      </c>
    </row>
    <row r="325" spans="1:13" ht="31.5" hidden="1" outlineLevel="2">
      <c r="A325" s="37" t="s">
        <v>448</v>
      </c>
      <c r="B325" s="14" t="s">
        <v>384</v>
      </c>
      <c r="C325" s="14" t="s">
        <v>421</v>
      </c>
      <c r="D325" s="14" t="s">
        <v>391</v>
      </c>
      <c r="E325" s="14" t="s">
        <v>449</v>
      </c>
      <c r="F325" s="7"/>
      <c r="G325" s="8"/>
      <c r="H325" s="8"/>
      <c r="I325" s="65">
        <f>I326</f>
        <v>1433.8</v>
      </c>
      <c r="J325" s="65"/>
      <c r="K325" s="6"/>
      <c r="L325" s="65"/>
      <c r="M325" s="10"/>
    </row>
    <row r="326" spans="1:13" ht="47.25" hidden="1" outlineLevel="2">
      <c r="A326" s="38" t="s">
        <v>443</v>
      </c>
      <c r="B326" s="14" t="s">
        <v>384</v>
      </c>
      <c r="C326" s="14" t="s">
        <v>421</v>
      </c>
      <c r="D326" s="14" t="s">
        <v>391</v>
      </c>
      <c r="E326" s="14" t="s">
        <v>444</v>
      </c>
      <c r="F326" s="14"/>
      <c r="G326" s="15"/>
      <c r="H326" s="15"/>
      <c r="I326" s="66">
        <f>I327</f>
        <v>1433.8</v>
      </c>
      <c r="J326" s="66">
        <f>J328</f>
        <v>0</v>
      </c>
      <c r="K326" s="66">
        <f>K328</f>
        <v>0</v>
      </c>
      <c r="L326" s="66">
        <f>L328</f>
        <v>0</v>
      </c>
      <c r="M326" s="17">
        <f>M328</f>
        <v>0</v>
      </c>
    </row>
    <row r="327" spans="1:13" ht="63" hidden="1" outlineLevel="2">
      <c r="A327" s="38" t="s">
        <v>445</v>
      </c>
      <c r="B327" s="14" t="s">
        <v>384</v>
      </c>
      <c r="C327" s="14" t="s">
        <v>421</v>
      </c>
      <c r="D327" s="14" t="s">
        <v>391</v>
      </c>
      <c r="E327" s="14" t="s">
        <v>446</v>
      </c>
      <c r="F327" s="14"/>
      <c r="G327" s="15"/>
      <c r="H327" s="15"/>
      <c r="I327" s="66">
        <f>I328</f>
        <v>1433.8</v>
      </c>
      <c r="J327" s="66"/>
      <c r="K327" s="19"/>
      <c r="L327" s="66"/>
      <c r="M327" s="17"/>
    </row>
    <row r="328" spans="1:13" ht="31.5" hidden="1" outlineLevel="2">
      <c r="A328" s="38" t="s">
        <v>389</v>
      </c>
      <c r="B328" s="14" t="s">
        <v>384</v>
      </c>
      <c r="C328" s="14" t="s">
        <v>421</v>
      </c>
      <c r="D328" s="14" t="s">
        <v>391</v>
      </c>
      <c r="E328" s="14" t="s">
        <v>447</v>
      </c>
      <c r="F328" s="14" t="s">
        <v>375</v>
      </c>
      <c r="G328" s="15"/>
      <c r="H328" s="15"/>
      <c r="I328" s="66">
        <f>I329</f>
        <v>1433.8</v>
      </c>
      <c r="J328" s="66"/>
      <c r="K328" s="19"/>
      <c r="L328" s="66"/>
      <c r="M328" s="17"/>
    </row>
    <row r="329" spans="1:13" ht="63" hidden="1" outlineLevel="2">
      <c r="A329" s="37" t="s">
        <v>348</v>
      </c>
      <c r="B329" s="14" t="s">
        <v>384</v>
      </c>
      <c r="C329" s="14" t="s">
        <v>421</v>
      </c>
      <c r="D329" s="14" t="s">
        <v>391</v>
      </c>
      <c r="E329" s="14" t="s">
        <v>344</v>
      </c>
      <c r="F329" s="14" t="s">
        <v>345</v>
      </c>
      <c r="G329" s="15"/>
      <c r="H329" s="15"/>
      <c r="I329" s="66">
        <f>I330</f>
        <v>1433.8</v>
      </c>
      <c r="J329" s="66"/>
      <c r="K329" s="19"/>
      <c r="L329" s="66"/>
      <c r="M329" s="17"/>
    </row>
    <row r="330" spans="1:13" ht="31.5" hidden="1" outlineLevel="2">
      <c r="A330" s="37" t="s">
        <v>249</v>
      </c>
      <c r="B330" s="14" t="s">
        <v>384</v>
      </c>
      <c r="C330" s="14" t="s">
        <v>421</v>
      </c>
      <c r="D330" s="14" t="s">
        <v>391</v>
      </c>
      <c r="E330" s="14" t="s">
        <v>446</v>
      </c>
      <c r="F330" s="14" t="s">
        <v>248</v>
      </c>
      <c r="G330" s="15"/>
      <c r="H330" s="15"/>
      <c r="I330" s="66">
        <v>1433.8</v>
      </c>
      <c r="J330" s="66"/>
      <c r="K330" s="19"/>
      <c r="L330" s="66"/>
      <c r="M330" s="17"/>
    </row>
    <row r="331" spans="1:13" ht="15.75" outlineLevel="3">
      <c r="A331" s="37" t="s">
        <v>29</v>
      </c>
      <c r="B331" s="7" t="s">
        <v>384</v>
      </c>
      <c r="C331" s="7" t="s">
        <v>421</v>
      </c>
      <c r="D331" s="7" t="s">
        <v>391</v>
      </c>
      <c r="E331" s="7" t="s">
        <v>170</v>
      </c>
      <c r="F331" s="7"/>
      <c r="G331" s="8"/>
      <c r="H331" s="8"/>
      <c r="I331" s="65">
        <f>I332</f>
        <v>135</v>
      </c>
      <c r="J331" s="65"/>
      <c r="K331" s="6">
        <v>152600</v>
      </c>
      <c r="L331" s="65">
        <f>L332</f>
        <v>135</v>
      </c>
      <c r="M331" s="10">
        <f>M332</f>
        <v>135</v>
      </c>
    </row>
    <row r="332" spans="1:13" ht="94.5" outlineLevel="4">
      <c r="A332" s="37" t="s">
        <v>30</v>
      </c>
      <c r="B332" s="7" t="s">
        <v>384</v>
      </c>
      <c r="C332" s="7" t="s">
        <v>421</v>
      </c>
      <c r="D332" s="7" t="s">
        <v>391</v>
      </c>
      <c r="E332" s="7" t="s">
        <v>173</v>
      </c>
      <c r="F332" s="7"/>
      <c r="G332" s="8"/>
      <c r="H332" s="8"/>
      <c r="I332" s="65">
        <f>I335</f>
        <v>135</v>
      </c>
      <c r="J332" s="65">
        <f>J335</f>
        <v>0</v>
      </c>
      <c r="K332" s="65">
        <f>K335</f>
        <v>0</v>
      </c>
      <c r="L332" s="65">
        <f>L335</f>
        <v>135</v>
      </c>
      <c r="M332" s="10">
        <f>M335</f>
        <v>135</v>
      </c>
    </row>
    <row r="333" spans="1:13" ht="31.5" outlineLevel="4">
      <c r="A333" s="37" t="s">
        <v>389</v>
      </c>
      <c r="B333" s="7" t="s">
        <v>384</v>
      </c>
      <c r="C333" s="7" t="s">
        <v>421</v>
      </c>
      <c r="D333" s="7" t="s">
        <v>391</v>
      </c>
      <c r="E333" s="7" t="s">
        <v>173</v>
      </c>
      <c r="F333" s="7" t="s">
        <v>375</v>
      </c>
      <c r="G333" s="8"/>
      <c r="H333" s="8"/>
      <c r="I333" s="65">
        <f aca="true" t="shared" si="46" ref="I333:M334">I334</f>
        <v>135</v>
      </c>
      <c r="J333" s="65">
        <f t="shared" si="46"/>
        <v>0</v>
      </c>
      <c r="K333" s="65">
        <f t="shared" si="46"/>
        <v>0</v>
      </c>
      <c r="L333" s="65">
        <f t="shared" si="46"/>
        <v>135</v>
      </c>
      <c r="M333" s="10">
        <f t="shared" si="46"/>
        <v>135</v>
      </c>
    </row>
    <row r="334" spans="1:13" ht="63" outlineLevel="4">
      <c r="A334" s="37" t="s">
        <v>348</v>
      </c>
      <c r="B334" s="7" t="s">
        <v>384</v>
      </c>
      <c r="C334" s="7" t="s">
        <v>421</v>
      </c>
      <c r="D334" s="7" t="s">
        <v>391</v>
      </c>
      <c r="E334" s="7" t="s">
        <v>173</v>
      </c>
      <c r="F334" s="7" t="s">
        <v>345</v>
      </c>
      <c r="G334" s="8"/>
      <c r="H334" s="8"/>
      <c r="I334" s="65">
        <f t="shared" si="46"/>
        <v>135</v>
      </c>
      <c r="J334" s="65">
        <f t="shared" si="46"/>
        <v>0</v>
      </c>
      <c r="K334" s="65">
        <f t="shared" si="46"/>
        <v>0</v>
      </c>
      <c r="L334" s="65">
        <f t="shared" si="46"/>
        <v>135</v>
      </c>
      <c r="M334" s="10">
        <f t="shared" si="46"/>
        <v>135</v>
      </c>
    </row>
    <row r="335" spans="1:13" ht="63" outlineLevel="6">
      <c r="A335" s="37" t="s">
        <v>376</v>
      </c>
      <c r="B335" s="7" t="s">
        <v>384</v>
      </c>
      <c r="C335" s="7" t="s">
        <v>421</v>
      </c>
      <c r="D335" s="7" t="s">
        <v>391</v>
      </c>
      <c r="E335" s="7" t="s">
        <v>173</v>
      </c>
      <c r="F335" s="7" t="s">
        <v>365</v>
      </c>
      <c r="G335" s="8"/>
      <c r="H335" s="8"/>
      <c r="I335" s="65">
        <v>135</v>
      </c>
      <c r="J335" s="65"/>
      <c r="K335" s="6"/>
      <c r="L335" s="65">
        <v>135</v>
      </c>
      <c r="M335" s="10">
        <v>135</v>
      </c>
    </row>
    <row r="336" spans="1:13" ht="31.5" outlineLevel="3">
      <c r="A336" s="37" t="s">
        <v>371</v>
      </c>
      <c r="B336" s="7" t="s">
        <v>384</v>
      </c>
      <c r="C336" s="7" t="s">
        <v>421</v>
      </c>
      <c r="D336" s="7" t="s">
        <v>391</v>
      </c>
      <c r="E336" s="7" t="s">
        <v>412</v>
      </c>
      <c r="F336" s="7"/>
      <c r="G336" s="8"/>
      <c r="H336" s="8"/>
      <c r="I336" s="65">
        <f>I337</f>
        <v>650</v>
      </c>
      <c r="J336" s="65"/>
      <c r="K336" s="6">
        <v>400000</v>
      </c>
      <c r="L336" s="65">
        <f>L337</f>
        <v>600</v>
      </c>
      <c r="M336" s="10">
        <f>M337</f>
        <v>700</v>
      </c>
    </row>
    <row r="337" spans="1:13" ht="63" outlineLevel="5">
      <c r="A337" s="37" t="s">
        <v>31</v>
      </c>
      <c r="B337" s="7" t="s">
        <v>384</v>
      </c>
      <c r="C337" s="7" t="s">
        <v>421</v>
      </c>
      <c r="D337" s="7" t="s">
        <v>391</v>
      </c>
      <c r="E337" s="7" t="s">
        <v>174</v>
      </c>
      <c r="F337" s="7"/>
      <c r="G337" s="8"/>
      <c r="H337" s="8"/>
      <c r="I337" s="65">
        <f>I338</f>
        <v>650</v>
      </c>
      <c r="J337" s="65">
        <f>J338</f>
        <v>0</v>
      </c>
      <c r="K337" s="65">
        <f>K338</f>
        <v>400000</v>
      </c>
      <c r="L337" s="65">
        <f>L338</f>
        <v>600</v>
      </c>
      <c r="M337" s="10">
        <f>M338</f>
        <v>700</v>
      </c>
    </row>
    <row r="338" spans="1:13" ht="31.5" outlineLevel="5">
      <c r="A338" s="37" t="s">
        <v>389</v>
      </c>
      <c r="B338" s="7" t="s">
        <v>384</v>
      </c>
      <c r="C338" s="7" t="s">
        <v>421</v>
      </c>
      <c r="D338" s="7" t="s">
        <v>391</v>
      </c>
      <c r="E338" s="7" t="s">
        <v>174</v>
      </c>
      <c r="F338" s="7" t="s">
        <v>375</v>
      </c>
      <c r="G338" s="8"/>
      <c r="H338" s="8"/>
      <c r="I338" s="65">
        <f>I340</f>
        <v>650</v>
      </c>
      <c r="J338" s="65">
        <f>J340</f>
        <v>0</v>
      </c>
      <c r="K338" s="65">
        <f>K340</f>
        <v>400000</v>
      </c>
      <c r="L338" s="65">
        <f>L340</f>
        <v>600</v>
      </c>
      <c r="M338" s="10">
        <f>M340</f>
        <v>700</v>
      </c>
    </row>
    <row r="339" spans="1:13" ht="63" outlineLevel="5">
      <c r="A339" s="37" t="s">
        <v>348</v>
      </c>
      <c r="B339" s="7" t="s">
        <v>384</v>
      </c>
      <c r="C339" s="7" t="s">
        <v>421</v>
      </c>
      <c r="D339" s="7" t="s">
        <v>391</v>
      </c>
      <c r="E339" s="7" t="s">
        <v>174</v>
      </c>
      <c r="F339" s="7" t="s">
        <v>345</v>
      </c>
      <c r="G339" s="8"/>
      <c r="H339" s="8"/>
      <c r="I339" s="65"/>
      <c r="J339" s="65"/>
      <c r="K339" s="65"/>
      <c r="L339" s="65"/>
      <c r="M339" s="10"/>
    </row>
    <row r="340" spans="1:13" ht="31.5" outlineLevel="6">
      <c r="A340" s="37" t="s">
        <v>249</v>
      </c>
      <c r="B340" s="7" t="s">
        <v>384</v>
      </c>
      <c r="C340" s="7" t="s">
        <v>421</v>
      </c>
      <c r="D340" s="7" t="s">
        <v>391</v>
      </c>
      <c r="E340" s="7" t="s">
        <v>174</v>
      </c>
      <c r="F340" s="7" t="s">
        <v>248</v>
      </c>
      <c r="G340" s="8"/>
      <c r="H340" s="8"/>
      <c r="I340" s="65">
        <v>650</v>
      </c>
      <c r="J340" s="65"/>
      <c r="K340" s="6">
        <v>400000</v>
      </c>
      <c r="L340" s="65">
        <v>600</v>
      </c>
      <c r="M340" s="10">
        <v>700</v>
      </c>
    </row>
    <row r="341" spans="1:13" ht="15.75" outlineLevel="2">
      <c r="A341" s="37" t="s">
        <v>32</v>
      </c>
      <c r="B341" s="1" t="s">
        <v>384</v>
      </c>
      <c r="C341" s="1" t="s">
        <v>421</v>
      </c>
      <c r="D341" s="1" t="s">
        <v>396</v>
      </c>
      <c r="E341" s="1"/>
      <c r="F341" s="1"/>
      <c r="G341" s="2"/>
      <c r="H341" s="2"/>
      <c r="I341" s="64">
        <f>I342+I348</f>
        <v>17810.3</v>
      </c>
      <c r="J341" s="64"/>
      <c r="K341" s="6">
        <v>15082800</v>
      </c>
      <c r="L341" s="64">
        <f>L342+L348</f>
        <v>18773.100000000002</v>
      </c>
      <c r="M341" s="4">
        <f>M342+M348</f>
        <v>19772.100000000002</v>
      </c>
    </row>
    <row r="342" spans="1:13" ht="15.75" outlineLevel="3">
      <c r="A342" s="37" t="s">
        <v>29</v>
      </c>
      <c r="B342" s="7" t="s">
        <v>384</v>
      </c>
      <c r="C342" s="7" t="s">
        <v>421</v>
      </c>
      <c r="D342" s="7" t="s">
        <v>396</v>
      </c>
      <c r="E342" s="7" t="s">
        <v>170</v>
      </c>
      <c r="F342" s="7"/>
      <c r="G342" s="8"/>
      <c r="H342" s="8"/>
      <c r="I342" s="65">
        <f>I343</f>
        <v>629.5</v>
      </c>
      <c r="J342" s="65"/>
      <c r="K342" s="6">
        <v>392000</v>
      </c>
      <c r="L342" s="65">
        <f>L343</f>
        <v>664.2</v>
      </c>
      <c r="M342" s="10">
        <f>M343</f>
        <v>697.4</v>
      </c>
    </row>
    <row r="343" spans="1:13" ht="63" outlineLevel="4">
      <c r="A343" s="37" t="s">
        <v>33</v>
      </c>
      <c r="B343" s="7" t="s">
        <v>384</v>
      </c>
      <c r="C343" s="7" t="s">
        <v>421</v>
      </c>
      <c r="D343" s="7" t="s">
        <v>396</v>
      </c>
      <c r="E343" s="7" t="s">
        <v>175</v>
      </c>
      <c r="F343" s="7"/>
      <c r="G343" s="8"/>
      <c r="H343" s="8"/>
      <c r="I343" s="65">
        <f>I344</f>
        <v>629.5</v>
      </c>
      <c r="J343" s="65"/>
      <c r="K343" s="6">
        <v>392000</v>
      </c>
      <c r="L343" s="65">
        <f>L344</f>
        <v>664.2</v>
      </c>
      <c r="M343" s="10">
        <f>M344</f>
        <v>697.4</v>
      </c>
    </row>
    <row r="344" spans="1:13" ht="78.75" outlineLevel="5">
      <c r="A344" s="37" t="s">
        <v>34</v>
      </c>
      <c r="B344" s="7" t="s">
        <v>384</v>
      </c>
      <c r="C344" s="7" t="s">
        <v>421</v>
      </c>
      <c r="D344" s="7" t="s">
        <v>396</v>
      </c>
      <c r="E344" s="7" t="s">
        <v>176</v>
      </c>
      <c r="F344" s="7"/>
      <c r="G344" s="8"/>
      <c r="H344" s="8"/>
      <c r="I344" s="65">
        <f>I347</f>
        <v>629.5</v>
      </c>
      <c r="J344" s="65"/>
      <c r="K344" s="6">
        <v>392000</v>
      </c>
      <c r="L344" s="65">
        <f>L347</f>
        <v>664.2</v>
      </c>
      <c r="M344" s="10">
        <f>M347</f>
        <v>697.4</v>
      </c>
    </row>
    <row r="345" spans="1:13" ht="31.5" outlineLevel="5">
      <c r="A345" s="37" t="s">
        <v>389</v>
      </c>
      <c r="B345" s="7" t="s">
        <v>384</v>
      </c>
      <c r="C345" s="7" t="s">
        <v>421</v>
      </c>
      <c r="D345" s="7" t="s">
        <v>396</v>
      </c>
      <c r="E345" s="7" t="s">
        <v>176</v>
      </c>
      <c r="F345" s="7" t="s">
        <v>375</v>
      </c>
      <c r="G345" s="8"/>
      <c r="H345" s="8"/>
      <c r="I345" s="65">
        <f>I346</f>
        <v>629.5</v>
      </c>
      <c r="J345" s="65">
        <f aca="true" t="shared" si="47" ref="J345:M346">J346</f>
        <v>0</v>
      </c>
      <c r="K345" s="65">
        <f t="shared" si="47"/>
        <v>0</v>
      </c>
      <c r="L345" s="65">
        <f t="shared" si="47"/>
        <v>664.2</v>
      </c>
      <c r="M345" s="10">
        <f t="shared" si="47"/>
        <v>697.4</v>
      </c>
    </row>
    <row r="346" spans="1:13" ht="63" outlineLevel="5">
      <c r="A346" s="37" t="s">
        <v>348</v>
      </c>
      <c r="B346" s="7" t="s">
        <v>384</v>
      </c>
      <c r="C346" s="7" t="s">
        <v>421</v>
      </c>
      <c r="D346" s="7" t="s">
        <v>396</v>
      </c>
      <c r="E346" s="7" t="s">
        <v>176</v>
      </c>
      <c r="F346" s="7" t="s">
        <v>345</v>
      </c>
      <c r="G346" s="8"/>
      <c r="H346" s="8"/>
      <c r="I346" s="65">
        <f>I347</f>
        <v>629.5</v>
      </c>
      <c r="J346" s="65">
        <f t="shared" si="47"/>
        <v>0</v>
      </c>
      <c r="K346" s="65">
        <f t="shared" si="47"/>
        <v>0</v>
      </c>
      <c r="L346" s="65">
        <f t="shared" si="47"/>
        <v>664.2</v>
      </c>
      <c r="M346" s="10">
        <f t="shared" si="47"/>
        <v>697.4</v>
      </c>
    </row>
    <row r="347" spans="1:13" ht="47.25" outlineLevel="6">
      <c r="A347" s="37" t="s">
        <v>366</v>
      </c>
      <c r="B347" s="7" t="s">
        <v>384</v>
      </c>
      <c r="C347" s="7" t="s">
        <v>421</v>
      </c>
      <c r="D347" s="7" t="s">
        <v>396</v>
      </c>
      <c r="E347" s="7" t="s">
        <v>176</v>
      </c>
      <c r="F347" s="7" t="s">
        <v>365</v>
      </c>
      <c r="G347" s="8"/>
      <c r="H347" s="8"/>
      <c r="I347" s="65">
        <v>629.5</v>
      </c>
      <c r="J347" s="65"/>
      <c r="K347" s="6"/>
      <c r="L347" s="65">
        <v>664.2</v>
      </c>
      <c r="M347" s="10">
        <v>697.4</v>
      </c>
    </row>
    <row r="348" spans="1:13" ht="31.5" outlineLevel="3">
      <c r="A348" s="37" t="s">
        <v>35</v>
      </c>
      <c r="B348" s="7" t="s">
        <v>384</v>
      </c>
      <c r="C348" s="7" t="s">
        <v>421</v>
      </c>
      <c r="D348" s="7" t="s">
        <v>396</v>
      </c>
      <c r="E348" s="7" t="s">
        <v>177</v>
      </c>
      <c r="F348" s="7"/>
      <c r="G348" s="8"/>
      <c r="H348" s="8"/>
      <c r="I348" s="65">
        <f>I349</f>
        <v>17180.8</v>
      </c>
      <c r="J348" s="65"/>
      <c r="K348" s="6">
        <v>14690800</v>
      </c>
      <c r="L348" s="65">
        <f>L349</f>
        <v>18108.9</v>
      </c>
      <c r="M348" s="10">
        <f>M349</f>
        <v>19074.7</v>
      </c>
    </row>
    <row r="349" spans="1:13" ht="63" outlineLevel="4">
      <c r="A349" s="37" t="s">
        <v>36</v>
      </c>
      <c r="B349" s="7" t="s">
        <v>384</v>
      </c>
      <c r="C349" s="7" t="s">
        <v>421</v>
      </c>
      <c r="D349" s="7" t="s">
        <v>396</v>
      </c>
      <c r="E349" s="7" t="s">
        <v>178</v>
      </c>
      <c r="F349" s="7"/>
      <c r="G349" s="8"/>
      <c r="H349" s="8"/>
      <c r="I349" s="65">
        <f>I350+I354</f>
        <v>17180.8</v>
      </c>
      <c r="J349" s="65"/>
      <c r="K349" s="6">
        <v>14690800</v>
      </c>
      <c r="L349" s="65">
        <f>L350+L354</f>
        <v>18108.9</v>
      </c>
      <c r="M349" s="10">
        <f>M350+M354</f>
        <v>19074.7</v>
      </c>
    </row>
    <row r="350" spans="1:13" ht="94.5" outlineLevel="5">
      <c r="A350" s="37" t="s">
        <v>37</v>
      </c>
      <c r="B350" s="7" t="s">
        <v>384</v>
      </c>
      <c r="C350" s="7" t="s">
        <v>421</v>
      </c>
      <c r="D350" s="7" t="s">
        <v>396</v>
      </c>
      <c r="E350" s="7" t="s">
        <v>179</v>
      </c>
      <c r="F350" s="7"/>
      <c r="G350" s="8"/>
      <c r="H350" s="8"/>
      <c r="I350" s="65">
        <f aca="true" t="shared" si="48" ref="I350:M352">I351</f>
        <v>3103.8</v>
      </c>
      <c r="J350" s="65">
        <f t="shared" si="48"/>
        <v>0</v>
      </c>
      <c r="K350" s="65">
        <f t="shared" si="48"/>
        <v>0</v>
      </c>
      <c r="L350" s="65">
        <f t="shared" si="48"/>
        <v>3256.7</v>
      </c>
      <c r="M350" s="10">
        <f t="shared" si="48"/>
        <v>3479.8</v>
      </c>
    </row>
    <row r="351" spans="1:13" ht="31.5" outlineLevel="5">
      <c r="A351" s="37" t="s">
        <v>389</v>
      </c>
      <c r="B351" s="7" t="s">
        <v>384</v>
      </c>
      <c r="C351" s="7" t="s">
        <v>421</v>
      </c>
      <c r="D351" s="7" t="s">
        <v>396</v>
      </c>
      <c r="E351" s="7" t="s">
        <v>179</v>
      </c>
      <c r="F351" s="7" t="s">
        <v>375</v>
      </c>
      <c r="G351" s="8"/>
      <c r="H351" s="8"/>
      <c r="I351" s="65">
        <f>I352</f>
        <v>3103.8</v>
      </c>
      <c r="J351" s="65">
        <f t="shared" si="48"/>
        <v>0</v>
      </c>
      <c r="K351" s="65">
        <f t="shared" si="48"/>
        <v>0</v>
      </c>
      <c r="L351" s="65">
        <f t="shared" si="48"/>
        <v>3256.7</v>
      </c>
      <c r="M351" s="10">
        <f t="shared" si="48"/>
        <v>3479.8</v>
      </c>
    </row>
    <row r="352" spans="1:13" ht="63" outlineLevel="5">
      <c r="A352" s="37" t="s">
        <v>348</v>
      </c>
      <c r="B352" s="7" t="s">
        <v>384</v>
      </c>
      <c r="C352" s="7" t="s">
        <v>421</v>
      </c>
      <c r="D352" s="7" t="s">
        <v>396</v>
      </c>
      <c r="E352" s="7" t="s">
        <v>179</v>
      </c>
      <c r="F352" s="7" t="s">
        <v>345</v>
      </c>
      <c r="G352" s="8"/>
      <c r="H352" s="8"/>
      <c r="I352" s="65">
        <f>I353</f>
        <v>3103.8</v>
      </c>
      <c r="J352" s="65">
        <f t="shared" si="48"/>
        <v>0</v>
      </c>
      <c r="K352" s="65">
        <f t="shared" si="48"/>
        <v>0</v>
      </c>
      <c r="L352" s="65">
        <f t="shared" si="48"/>
        <v>3256.7</v>
      </c>
      <c r="M352" s="10">
        <f t="shared" si="48"/>
        <v>3479.8</v>
      </c>
    </row>
    <row r="353" spans="1:13" ht="47.25" outlineLevel="6">
      <c r="A353" s="37" t="s">
        <v>366</v>
      </c>
      <c r="B353" s="7" t="s">
        <v>384</v>
      </c>
      <c r="C353" s="7" t="s">
        <v>421</v>
      </c>
      <c r="D353" s="7" t="s">
        <v>396</v>
      </c>
      <c r="E353" s="7" t="s">
        <v>179</v>
      </c>
      <c r="F353" s="7" t="s">
        <v>365</v>
      </c>
      <c r="G353" s="8"/>
      <c r="H353" s="8"/>
      <c r="I353" s="65">
        <v>3103.8</v>
      </c>
      <c r="J353" s="65"/>
      <c r="K353" s="6"/>
      <c r="L353" s="65">
        <v>3256.7</v>
      </c>
      <c r="M353" s="10">
        <v>3479.8</v>
      </c>
    </row>
    <row r="354" spans="1:13" ht="31.5" outlineLevel="5">
      <c r="A354" s="37" t="s">
        <v>38</v>
      </c>
      <c r="B354" s="7" t="s">
        <v>384</v>
      </c>
      <c r="C354" s="7" t="s">
        <v>421</v>
      </c>
      <c r="D354" s="7" t="s">
        <v>396</v>
      </c>
      <c r="E354" s="7" t="s">
        <v>327</v>
      </c>
      <c r="F354" s="7"/>
      <c r="G354" s="8"/>
      <c r="H354" s="8"/>
      <c r="I354" s="65">
        <f>I357</f>
        <v>14077</v>
      </c>
      <c r="J354" s="65"/>
      <c r="K354" s="6">
        <v>12482900</v>
      </c>
      <c r="L354" s="65">
        <f>L357</f>
        <v>14852.2</v>
      </c>
      <c r="M354" s="10">
        <f>M357</f>
        <v>15594.9</v>
      </c>
    </row>
    <row r="355" spans="1:13" ht="31.5" outlineLevel="5">
      <c r="A355" s="37" t="s">
        <v>389</v>
      </c>
      <c r="B355" s="7" t="s">
        <v>384</v>
      </c>
      <c r="C355" s="7" t="s">
        <v>421</v>
      </c>
      <c r="D355" s="7" t="s">
        <v>396</v>
      </c>
      <c r="E355" s="7" t="s">
        <v>327</v>
      </c>
      <c r="F355" s="7" t="s">
        <v>375</v>
      </c>
      <c r="G355" s="8"/>
      <c r="H355" s="8"/>
      <c r="I355" s="65">
        <f>I356</f>
        <v>14077</v>
      </c>
      <c r="J355" s="65">
        <f aca="true" t="shared" si="49" ref="J355:M356">J356</f>
        <v>0</v>
      </c>
      <c r="K355" s="65">
        <f t="shared" si="49"/>
        <v>0</v>
      </c>
      <c r="L355" s="65">
        <f t="shared" si="49"/>
        <v>14852.2</v>
      </c>
      <c r="M355" s="10">
        <f t="shared" si="49"/>
        <v>15594.9</v>
      </c>
    </row>
    <row r="356" spans="1:13" ht="63" outlineLevel="5">
      <c r="A356" s="37" t="s">
        <v>348</v>
      </c>
      <c r="B356" s="7" t="s">
        <v>384</v>
      </c>
      <c r="C356" s="7" t="s">
        <v>421</v>
      </c>
      <c r="D356" s="7" t="s">
        <v>396</v>
      </c>
      <c r="E356" s="7" t="s">
        <v>327</v>
      </c>
      <c r="F356" s="7" t="s">
        <v>345</v>
      </c>
      <c r="G356" s="8"/>
      <c r="H356" s="8"/>
      <c r="I356" s="65">
        <f>I357</f>
        <v>14077</v>
      </c>
      <c r="J356" s="65">
        <f t="shared" si="49"/>
        <v>0</v>
      </c>
      <c r="K356" s="65">
        <f t="shared" si="49"/>
        <v>0</v>
      </c>
      <c r="L356" s="65">
        <f t="shared" si="49"/>
        <v>14852.2</v>
      </c>
      <c r="M356" s="10">
        <f t="shared" si="49"/>
        <v>15594.9</v>
      </c>
    </row>
    <row r="357" spans="1:13" ht="63" outlineLevel="6">
      <c r="A357" s="37" t="s">
        <v>376</v>
      </c>
      <c r="B357" s="7" t="s">
        <v>384</v>
      </c>
      <c r="C357" s="7" t="s">
        <v>421</v>
      </c>
      <c r="D357" s="7" t="s">
        <v>396</v>
      </c>
      <c r="E357" s="7" t="s">
        <v>327</v>
      </c>
      <c r="F357" s="7" t="s">
        <v>365</v>
      </c>
      <c r="G357" s="8"/>
      <c r="H357" s="8"/>
      <c r="I357" s="65">
        <v>14077</v>
      </c>
      <c r="J357" s="65"/>
      <c r="K357" s="6"/>
      <c r="L357" s="65">
        <v>14852.2</v>
      </c>
      <c r="M357" s="10">
        <v>15594.9</v>
      </c>
    </row>
    <row r="358" spans="1:13" ht="31.5" outlineLevel="2">
      <c r="A358" s="37" t="s">
        <v>39</v>
      </c>
      <c r="B358" s="1" t="s">
        <v>384</v>
      </c>
      <c r="C358" s="1" t="s">
        <v>421</v>
      </c>
      <c r="D358" s="1" t="s">
        <v>404</v>
      </c>
      <c r="E358" s="1"/>
      <c r="F358" s="1"/>
      <c r="G358" s="2"/>
      <c r="H358" s="2"/>
      <c r="I358" s="64">
        <f>I359</f>
        <v>1975.9999999999998</v>
      </c>
      <c r="J358" s="64"/>
      <c r="K358" s="6">
        <v>1809500</v>
      </c>
      <c r="L358" s="64">
        <f>L359</f>
        <v>2031.9999999999998</v>
      </c>
      <c r="M358" s="4">
        <f>M359</f>
        <v>2039.9999999999998</v>
      </c>
    </row>
    <row r="359" spans="1:13" ht="94.5" outlineLevel="3">
      <c r="A359" s="37" t="s">
        <v>471</v>
      </c>
      <c r="B359" s="7" t="s">
        <v>384</v>
      </c>
      <c r="C359" s="7" t="s">
        <v>421</v>
      </c>
      <c r="D359" s="7" t="s">
        <v>404</v>
      </c>
      <c r="E359" s="7" t="s">
        <v>408</v>
      </c>
      <c r="F359" s="7"/>
      <c r="G359" s="8"/>
      <c r="H359" s="8"/>
      <c r="I359" s="65">
        <f>I360</f>
        <v>1975.9999999999998</v>
      </c>
      <c r="J359" s="65"/>
      <c r="K359" s="6">
        <v>1809500</v>
      </c>
      <c r="L359" s="65">
        <f>L360</f>
        <v>2031.9999999999998</v>
      </c>
      <c r="M359" s="10">
        <f>M360</f>
        <v>2039.9999999999998</v>
      </c>
    </row>
    <row r="360" spans="1:13" ht="78.75" outlineLevel="4">
      <c r="A360" s="37" t="s">
        <v>472</v>
      </c>
      <c r="B360" s="7" t="s">
        <v>384</v>
      </c>
      <c r="C360" s="7" t="s">
        <v>421</v>
      </c>
      <c r="D360" s="7" t="s">
        <v>404</v>
      </c>
      <c r="E360" s="7" t="s">
        <v>409</v>
      </c>
      <c r="F360" s="7"/>
      <c r="G360" s="8"/>
      <c r="H360" s="8"/>
      <c r="I360" s="65">
        <f>I361+I368</f>
        <v>1975.9999999999998</v>
      </c>
      <c r="J360" s="65"/>
      <c r="K360" s="6">
        <v>1809500</v>
      </c>
      <c r="L360" s="65">
        <f>L361+L368</f>
        <v>2031.9999999999998</v>
      </c>
      <c r="M360" s="10">
        <f>M361+M368</f>
        <v>2039.9999999999998</v>
      </c>
    </row>
    <row r="361" spans="1:13" ht="78.75" outlineLevel="5">
      <c r="A361" s="37" t="s">
        <v>40</v>
      </c>
      <c r="B361" s="7" t="s">
        <v>384</v>
      </c>
      <c r="C361" s="7" t="s">
        <v>421</v>
      </c>
      <c r="D361" s="7" t="s">
        <v>404</v>
      </c>
      <c r="E361" s="7" t="s">
        <v>180</v>
      </c>
      <c r="F361" s="7"/>
      <c r="G361" s="8"/>
      <c r="H361" s="8"/>
      <c r="I361" s="65">
        <f>I362+I365</f>
        <v>741</v>
      </c>
      <c r="J361" s="65">
        <f>J362+J365</f>
        <v>0</v>
      </c>
      <c r="K361" s="65">
        <f>K362+K365</f>
        <v>0</v>
      </c>
      <c r="L361" s="65">
        <f>L362+L365</f>
        <v>762</v>
      </c>
      <c r="M361" s="10">
        <f>M362+M365</f>
        <v>765</v>
      </c>
    </row>
    <row r="362" spans="1:13" ht="78.75" outlineLevel="5">
      <c r="A362" s="37" t="s">
        <v>257</v>
      </c>
      <c r="B362" s="7" t="s">
        <v>384</v>
      </c>
      <c r="C362" s="7" t="s">
        <v>421</v>
      </c>
      <c r="D362" s="7" t="s">
        <v>404</v>
      </c>
      <c r="E362" s="7" t="s">
        <v>180</v>
      </c>
      <c r="F362" s="7" t="s">
        <v>314</v>
      </c>
      <c r="G362" s="8"/>
      <c r="H362" s="8"/>
      <c r="I362" s="65">
        <f aca="true" t="shared" si="50" ref="I362:M363">I363</f>
        <v>619.9</v>
      </c>
      <c r="J362" s="65">
        <f t="shared" si="50"/>
        <v>0</v>
      </c>
      <c r="K362" s="65">
        <f t="shared" si="50"/>
        <v>0</v>
      </c>
      <c r="L362" s="65">
        <f t="shared" si="50"/>
        <v>619.9</v>
      </c>
      <c r="M362" s="10">
        <f t="shared" si="50"/>
        <v>619.9</v>
      </c>
    </row>
    <row r="363" spans="1:13" ht="31.5" outlineLevel="6">
      <c r="A363" s="37" t="s">
        <v>258</v>
      </c>
      <c r="B363" s="7" t="s">
        <v>384</v>
      </c>
      <c r="C363" s="7" t="s">
        <v>421</v>
      </c>
      <c r="D363" s="7" t="s">
        <v>404</v>
      </c>
      <c r="E363" s="7" t="s">
        <v>180</v>
      </c>
      <c r="F363" s="7" t="s">
        <v>190</v>
      </c>
      <c r="G363" s="8"/>
      <c r="H363" s="8"/>
      <c r="I363" s="65">
        <f t="shared" si="50"/>
        <v>619.9</v>
      </c>
      <c r="J363" s="65">
        <f t="shared" si="50"/>
        <v>0</v>
      </c>
      <c r="K363" s="65">
        <f t="shared" si="50"/>
        <v>0</v>
      </c>
      <c r="L363" s="65">
        <f t="shared" si="50"/>
        <v>619.9</v>
      </c>
      <c r="M363" s="10">
        <f t="shared" si="50"/>
        <v>619.9</v>
      </c>
    </row>
    <row r="364" spans="1:13" ht="31.5" outlineLevel="6">
      <c r="A364" s="37" t="s">
        <v>194</v>
      </c>
      <c r="B364" s="7" t="s">
        <v>384</v>
      </c>
      <c r="C364" s="7" t="s">
        <v>421</v>
      </c>
      <c r="D364" s="7" t="s">
        <v>404</v>
      </c>
      <c r="E364" s="7" t="s">
        <v>180</v>
      </c>
      <c r="F364" s="7" t="s">
        <v>195</v>
      </c>
      <c r="G364" s="8"/>
      <c r="H364" s="8"/>
      <c r="I364" s="65">
        <v>619.9</v>
      </c>
      <c r="J364" s="65"/>
      <c r="K364" s="6"/>
      <c r="L364" s="65">
        <v>619.9</v>
      </c>
      <c r="M364" s="10">
        <v>619.9</v>
      </c>
    </row>
    <row r="365" spans="1:13" ht="31.5" outlineLevel="6">
      <c r="A365" s="37" t="s">
        <v>259</v>
      </c>
      <c r="B365" s="7" t="s">
        <v>384</v>
      </c>
      <c r="C365" s="7" t="s">
        <v>421</v>
      </c>
      <c r="D365" s="7" t="s">
        <v>404</v>
      </c>
      <c r="E365" s="7" t="s">
        <v>180</v>
      </c>
      <c r="F365" s="7" t="s">
        <v>315</v>
      </c>
      <c r="G365" s="8"/>
      <c r="H365" s="8"/>
      <c r="I365" s="65">
        <f aca="true" t="shared" si="51" ref="I365:M366">I366</f>
        <v>121.1</v>
      </c>
      <c r="J365" s="65">
        <f t="shared" si="51"/>
        <v>0</v>
      </c>
      <c r="K365" s="65">
        <f t="shared" si="51"/>
        <v>0</v>
      </c>
      <c r="L365" s="65">
        <f t="shared" si="51"/>
        <v>142.1</v>
      </c>
      <c r="M365" s="10">
        <f t="shared" si="51"/>
        <v>145.1</v>
      </c>
    </row>
    <row r="366" spans="1:13" ht="31.5" outlineLevel="6">
      <c r="A366" s="37" t="s">
        <v>260</v>
      </c>
      <c r="B366" s="7" t="s">
        <v>384</v>
      </c>
      <c r="C366" s="7" t="s">
        <v>421</v>
      </c>
      <c r="D366" s="7" t="s">
        <v>404</v>
      </c>
      <c r="E366" s="7" t="s">
        <v>180</v>
      </c>
      <c r="F366" s="7" t="s">
        <v>201</v>
      </c>
      <c r="G366" s="8"/>
      <c r="H366" s="8"/>
      <c r="I366" s="65">
        <f t="shared" si="51"/>
        <v>121.1</v>
      </c>
      <c r="J366" s="65">
        <f t="shared" si="51"/>
        <v>0</v>
      </c>
      <c r="K366" s="65">
        <f t="shared" si="51"/>
        <v>0</v>
      </c>
      <c r="L366" s="65">
        <f t="shared" si="51"/>
        <v>142.1</v>
      </c>
      <c r="M366" s="10">
        <f t="shared" si="51"/>
        <v>145.1</v>
      </c>
    </row>
    <row r="367" spans="1:13" ht="31.5" outlineLevel="6">
      <c r="A367" s="37" t="s">
        <v>261</v>
      </c>
      <c r="B367" s="7" t="s">
        <v>384</v>
      </c>
      <c r="C367" s="7" t="s">
        <v>421</v>
      </c>
      <c r="D367" s="7" t="s">
        <v>404</v>
      </c>
      <c r="E367" s="7" t="s">
        <v>180</v>
      </c>
      <c r="F367" s="7" t="s">
        <v>202</v>
      </c>
      <c r="G367" s="8"/>
      <c r="H367" s="8"/>
      <c r="I367" s="65">
        <v>121.1</v>
      </c>
      <c r="J367" s="65"/>
      <c r="K367" s="6"/>
      <c r="L367" s="65">
        <v>142.1</v>
      </c>
      <c r="M367" s="10">
        <v>145.1</v>
      </c>
    </row>
    <row r="368" spans="1:13" ht="47.25" outlineLevel="5">
      <c r="A368" s="37" t="s">
        <v>41</v>
      </c>
      <c r="B368" s="7" t="s">
        <v>384</v>
      </c>
      <c r="C368" s="7" t="s">
        <v>421</v>
      </c>
      <c r="D368" s="7" t="s">
        <v>404</v>
      </c>
      <c r="E368" s="7" t="s">
        <v>181</v>
      </c>
      <c r="F368" s="7"/>
      <c r="G368" s="8"/>
      <c r="H368" s="8"/>
      <c r="I368" s="65">
        <f>I369+I373</f>
        <v>1234.9999999999998</v>
      </c>
      <c r="J368" s="65">
        <f>J369+J373</f>
        <v>0</v>
      </c>
      <c r="K368" s="65">
        <f>K369+K373</f>
        <v>0</v>
      </c>
      <c r="L368" s="65">
        <f>L369+L373</f>
        <v>1269.9999999999998</v>
      </c>
      <c r="M368" s="10">
        <f>M369+M373</f>
        <v>1274.9999999999998</v>
      </c>
    </row>
    <row r="369" spans="1:13" ht="78.75" outlineLevel="5">
      <c r="A369" s="37" t="s">
        <v>257</v>
      </c>
      <c r="B369" s="7" t="s">
        <v>384</v>
      </c>
      <c r="C369" s="7" t="s">
        <v>421</v>
      </c>
      <c r="D369" s="7" t="s">
        <v>404</v>
      </c>
      <c r="E369" s="7" t="s">
        <v>181</v>
      </c>
      <c r="F369" s="7" t="s">
        <v>314</v>
      </c>
      <c r="G369" s="8"/>
      <c r="H369" s="8"/>
      <c r="I369" s="65">
        <f>I370</f>
        <v>1077.8999999999999</v>
      </c>
      <c r="J369" s="65">
        <f>J370</f>
        <v>0</v>
      </c>
      <c r="K369" s="65">
        <f>K370</f>
        <v>0</v>
      </c>
      <c r="L369" s="65">
        <f>L370</f>
        <v>1077.8999999999999</v>
      </c>
      <c r="M369" s="10">
        <f>M370</f>
        <v>1077.8999999999999</v>
      </c>
    </row>
    <row r="370" spans="1:13" ht="31.5" outlineLevel="6">
      <c r="A370" s="37" t="s">
        <v>258</v>
      </c>
      <c r="B370" s="7" t="s">
        <v>384</v>
      </c>
      <c r="C370" s="7" t="s">
        <v>421</v>
      </c>
      <c r="D370" s="7" t="s">
        <v>404</v>
      </c>
      <c r="E370" s="7" t="s">
        <v>181</v>
      </c>
      <c r="F370" s="7" t="s">
        <v>190</v>
      </c>
      <c r="G370" s="8"/>
      <c r="H370" s="8"/>
      <c r="I370" s="65">
        <f>I371+I372</f>
        <v>1077.8999999999999</v>
      </c>
      <c r="J370" s="65">
        <f>J371+J372</f>
        <v>0</v>
      </c>
      <c r="K370" s="65">
        <f>K371+K372</f>
        <v>0</v>
      </c>
      <c r="L370" s="65">
        <f>L371+L372</f>
        <v>1077.8999999999999</v>
      </c>
      <c r="M370" s="10">
        <f>M371+M372</f>
        <v>1077.8999999999999</v>
      </c>
    </row>
    <row r="371" spans="1:13" ht="31.5" outlineLevel="6">
      <c r="A371" s="37" t="s">
        <v>194</v>
      </c>
      <c r="B371" s="7" t="s">
        <v>384</v>
      </c>
      <c r="C371" s="7" t="s">
        <v>421</v>
      </c>
      <c r="D371" s="7" t="s">
        <v>404</v>
      </c>
      <c r="E371" s="7" t="s">
        <v>181</v>
      </c>
      <c r="F371" s="7" t="s">
        <v>195</v>
      </c>
      <c r="G371" s="8"/>
      <c r="H371" s="8"/>
      <c r="I371" s="65">
        <v>1073.3</v>
      </c>
      <c r="J371" s="65"/>
      <c r="K371" s="6"/>
      <c r="L371" s="65">
        <v>1073.3</v>
      </c>
      <c r="M371" s="10">
        <v>1073.3</v>
      </c>
    </row>
    <row r="372" spans="1:13" ht="47.25" outlineLevel="6">
      <c r="A372" s="37" t="s">
        <v>196</v>
      </c>
      <c r="B372" s="7" t="s">
        <v>384</v>
      </c>
      <c r="C372" s="7" t="s">
        <v>421</v>
      </c>
      <c r="D372" s="7" t="s">
        <v>404</v>
      </c>
      <c r="E372" s="7" t="s">
        <v>181</v>
      </c>
      <c r="F372" s="7" t="s">
        <v>197</v>
      </c>
      <c r="G372" s="8"/>
      <c r="H372" s="8"/>
      <c r="I372" s="65">
        <v>4.6</v>
      </c>
      <c r="J372" s="65"/>
      <c r="K372" s="6"/>
      <c r="L372" s="65">
        <v>4.6</v>
      </c>
      <c r="M372" s="10">
        <v>4.6</v>
      </c>
    </row>
    <row r="373" spans="1:13" ht="31.5" outlineLevel="6">
      <c r="A373" s="37" t="s">
        <v>259</v>
      </c>
      <c r="B373" s="7" t="s">
        <v>384</v>
      </c>
      <c r="C373" s="7" t="s">
        <v>421</v>
      </c>
      <c r="D373" s="7" t="s">
        <v>404</v>
      </c>
      <c r="E373" s="7" t="s">
        <v>181</v>
      </c>
      <c r="F373" s="7" t="s">
        <v>315</v>
      </c>
      <c r="G373" s="8"/>
      <c r="H373" s="8"/>
      <c r="I373" s="65">
        <f aca="true" t="shared" si="52" ref="I373:M374">I374</f>
        <v>157.1</v>
      </c>
      <c r="J373" s="65">
        <f t="shared" si="52"/>
        <v>0</v>
      </c>
      <c r="K373" s="65">
        <f t="shared" si="52"/>
        <v>0</v>
      </c>
      <c r="L373" s="65">
        <f t="shared" si="52"/>
        <v>192.1</v>
      </c>
      <c r="M373" s="10">
        <f t="shared" si="52"/>
        <v>197.1</v>
      </c>
    </row>
    <row r="374" spans="1:13" ht="31.5" outlineLevel="6">
      <c r="A374" s="37" t="s">
        <v>260</v>
      </c>
      <c r="B374" s="7" t="s">
        <v>384</v>
      </c>
      <c r="C374" s="7" t="s">
        <v>421</v>
      </c>
      <c r="D374" s="7" t="s">
        <v>404</v>
      </c>
      <c r="E374" s="7" t="s">
        <v>181</v>
      </c>
      <c r="F374" s="7" t="s">
        <v>201</v>
      </c>
      <c r="G374" s="8"/>
      <c r="H374" s="8"/>
      <c r="I374" s="65">
        <f t="shared" si="52"/>
        <v>157.1</v>
      </c>
      <c r="J374" s="65">
        <f t="shared" si="52"/>
        <v>0</v>
      </c>
      <c r="K374" s="65">
        <f t="shared" si="52"/>
        <v>0</v>
      </c>
      <c r="L374" s="65">
        <f t="shared" si="52"/>
        <v>192.1</v>
      </c>
      <c r="M374" s="10">
        <f t="shared" si="52"/>
        <v>197.1</v>
      </c>
    </row>
    <row r="375" spans="1:13" ht="31.5" outlineLevel="6">
      <c r="A375" s="37" t="s">
        <v>261</v>
      </c>
      <c r="B375" s="7" t="s">
        <v>384</v>
      </c>
      <c r="C375" s="7" t="s">
        <v>421</v>
      </c>
      <c r="D375" s="7" t="s">
        <v>404</v>
      </c>
      <c r="E375" s="7" t="s">
        <v>181</v>
      </c>
      <c r="F375" s="7" t="s">
        <v>202</v>
      </c>
      <c r="G375" s="8"/>
      <c r="H375" s="8"/>
      <c r="I375" s="65">
        <v>157.1</v>
      </c>
      <c r="J375" s="65"/>
      <c r="K375" s="6"/>
      <c r="L375" s="65">
        <v>192.1</v>
      </c>
      <c r="M375" s="10">
        <v>197.1</v>
      </c>
    </row>
    <row r="376" spans="1:13" ht="15.75" outlineLevel="1">
      <c r="A376" s="37" t="s">
        <v>367</v>
      </c>
      <c r="B376" s="7" t="s">
        <v>384</v>
      </c>
      <c r="C376" s="1" t="s">
        <v>406</v>
      </c>
      <c r="D376" s="1"/>
      <c r="E376" s="1"/>
      <c r="F376" s="1"/>
      <c r="G376" s="2"/>
      <c r="H376" s="2" t="e">
        <f>H377</f>
        <v>#REF!</v>
      </c>
      <c r="I376" s="64">
        <f>I377</f>
        <v>917.9</v>
      </c>
      <c r="J376" s="64"/>
      <c r="K376" s="6">
        <v>1202900</v>
      </c>
      <c r="L376" s="64">
        <f>L377</f>
        <v>917.9</v>
      </c>
      <c r="M376" s="4">
        <f>M377</f>
        <v>917.9</v>
      </c>
    </row>
    <row r="377" spans="1:13" ht="15.75" outlineLevel="2">
      <c r="A377" s="37" t="s">
        <v>368</v>
      </c>
      <c r="B377" s="7" t="s">
        <v>384</v>
      </c>
      <c r="C377" s="1" t="s">
        <v>406</v>
      </c>
      <c r="D377" s="1" t="s">
        <v>387</v>
      </c>
      <c r="E377" s="1"/>
      <c r="F377" s="1"/>
      <c r="G377" s="2"/>
      <c r="H377" s="2" t="e">
        <f>H378+H383+#REF!</f>
        <v>#REF!</v>
      </c>
      <c r="I377" s="64">
        <f>I378+I383</f>
        <v>917.9</v>
      </c>
      <c r="J377" s="64">
        <f>J378+J383</f>
        <v>0</v>
      </c>
      <c r="K377" s="64">
        <f>K378+K383</f>
        <v>1202900</v>
      </c>
      <c r="L377" s="64">
        <f>L378+L383</f>
        <v>917.9</v>
      </c>
      <c r="M377" s="4">
        <f>M378+M383</f>
        <v>917.9</v>
      </c>
    </row>
    <row r="378" spans="1:13" ht="47.25" outlineLevel="3">
      <c r="A378" s="37" t="s">
        <v>369</v>
      </c>
      <c r="B378" s="7" t="s">
        <v>384</v>
      </c>
      <c r="C378" s="7" t="s">
        <v>406</v>
      </c>
      <c r="D378" s="7" t="s">
        <v>387</v>
      </c>
      <c r="E378" s="7" t="s">
        <v>182</v>
      </c>
      <c r="F378" s="7"/>
      <c r="G378" s="8"/>
      <c r="H378" s="8"/>
      <c r="I378" s="65">
        <f>I379</f>
        <v>917.9</v>
      </c>
      <c r="J378" s="65"/>
      <c r="K378" s="6">
        <v>917900</v>
      </c>
      <c r="L378" s="65">
        <f aca="true" t="shared" si="53" ref="L378:M381">L379</f>
        <v>917.9</v>
      </c>
      <c r="M378" s="10">
        <f t="shared" si="53"/>
        <v>917.9</v>
      </c>
    </row>
    <row r="379" spans="1:13" ht="47.25" outlineLevel="4">
      <c r="A379" s="37" t="s">
        <v>370</v>
      </c>
      <c r="B379" s="7" t="s">
        <v>384</v>
      </c>
      <c r="C379" s="7" t="s">
        <v>406</v>
      </c>
      <c r="D379" s="7" t="s">
        <v>387</v>
      </c>
      <c r="E379" s="7" t="s">
        <v>183</v>
      </c>
      <c r="F379" s="7"/>
      <c r="G379" s="8"/>
      <c r="H379" s="8"/>
      <c r="I379" s="65">
        <f>I380</f>
        <v>917.9</v>
      </c>
      <c r="J379" s="65">
        <f aca="true" t="shared" si="54" ref="J379:K381">J380</f>
        <v>0</v>
      </c>
      <c r="K379" s="65">
        <f t="shared" si="54"/>
        <v>0</v>
      </c>
      <c r="L379" s="65">
        <f t="shared" si="53"/>
        <v>917.9</v>
      </c>
      <c r="M379" s="10">
        <f t="shared" si="53"/>
        <v>917.9</v>
      </c>
    </row>
    <row r="380" spans="1:13" ht="31.5" outlineLevel="4">
      <c r="A380" s="37" t="s">
        <v>259</v>
      </c>
      <c r="B380" s="7" t="s">
        <v>384</v>
      </c>
      <c r="C380" s="7" t="s">
        <v>406</v>
      </c>
      <c r="D380" s="7" t="s">
        <v>387</v>
      </c>
      <c r="E380" s="7" t="s">
        <v>183</v>
      </c>
      <c r="F380" s="7" t="s">
        <v>315</v>
      </c>
      <c r="G380" s="8"/>
      <c r="H380" s="8"/>
      <c r="I380" s="65">
        <f>I381</f>
        <v>917.9</v>
      </c>
      <c r="J380" s="65">
        <f t="shared" si="54"/>
        <v>0</v>
      </c>
      <c r="K380" s="65">
        <f t="shared" si="54"/>
        <v>0</v>
      </c>
      <c r="L380" s="65">
        <f>L381</f>
        <v>917.9</v>
      </c>
      <c r="M380" s="10">
        <f>M381</f>
        <v>917.9</v>
      </c>
    </row>
    <row r="381" spans="1:13" ht="31.5" outlineLevel="6">
      <c r="A381" s="37" t="s">
        <v>260</v>
      </c>
      <c r="B381" s="7" t="s">
        <v>384</v>
      </c>
      <c r="C381" s="7" t="s">
        <v>406</v>
      </c>
      <c r="D381" s="7" t="s">
        <v>387</v>
      </c>
      <c r="E381" s="7" t="s">
        <v>183</v>
      </c>
      <c r="F381" s="7" t="s">
        <v>201</v>
      </c>
      <c r="G381" s="8"/>
      <c r="H381" s="8"/>
      <c r="I381" s="65">
        <f>I382</f>
        <v>917.9</v>
      </c>
      <c r="J381" s="65">
        <f t="shared" si="54"/>
        <v>0</v>
      </c>
      <c r="K381" s="65">
        <f t="shared" si="54"/>
        <v>0</v>
      </c>
      <c r="L381" s="65">
        <f t="shared" si="53"/>
        <v>917.9</v>
      </c>
      <c r="M381" s="10">
        <f t="shared" si="53"/>
        <v>917.9</v>
      </c>
    </row>
    <row r="382" spans="1:13" ht="31.5" outlineLevel="6">
      <c r="A382" s="37" t="s">
        <v>261</v>
      </c>
      <c r="B382" s="7" t="s">
        <v>384</v>
      </c>
      <c r="C382" s="7" t="s">
        <v>406</v>
      </c>
      <c r="D382" s="7" t="s">
        <v>387</v>
      </c>
      <c r="E382" s="7" t="s">
        <v>183</v>
      </c>
      <c r="F382" s="7" t="s">
        <v>202</v>
      </c>
      <c r="G382" s="8"/>
      <c r="H382" s="8"/>
      <c r="I382" s="65">
        <v>917.9</v>
      </c>
      <c r="J382" s="65"/>
      <c r="K382" s="6"/>
      <c r="L382" s="65">
        <v>917.9</v>
      </c>
      <c r="M382" s="10">
        <v>917.9</v>
      </c>
    </row>
    <row r="383" spans="1:13" ht="31.5" hidden="1" outlineLevel="3">
      <c r="A383" s="37" t="s">
        <v>371</v>
      </c>
      <c r="B383" s="7" t="s">
        <v>384</v>
      </c>
      <c r="C383" s="7" t="s">
        <v>406</v>
      </c>
      <c r="D383" s="7" t="s">
        <v>387</v>
      </c>
      <c r="E383" s="7" t="s">
        <v>412</v>
      </c>
      <c r="F383" s="7"/>
      <c r="G383" s="8"/>
      <c r="H383" s="8"/>
      <c r="I383" s="65">
        <f>I384</f>
        <v>0</v>
      </c>
      <c r="J383" s="65"/>
      <c r="K383" s="6">
        <v>285000</v>
      </c>
      <c r="L383" s="65">
        <f aca="true" t="shared" si="55" ref="L383:M385">L384</f>
        <v>0</v>
      </c>
      <c r="M383" s="10">
        <f t="shared" si="55"/>
        <v>0</v>
      </c>
    </row>
    <row r="384" spans="1:13" ht="63" hidden="1" outlineLevel="5">
      <c r="A384" s="37" t="s">
        <v>184</v>
      </c>
      <c r="B384" s="7" t="s">
        <v>384</v>
      </c>
      <c r="C384" s="7" t="s">
        <v>406</v>
      </c>
      <c r="D384" s="7" t="s">
        <v>387</v>
      </c>
      <c r="E384" s="7" t="s">
        <v>185</v>
      </c>
      <c r="F384" s="7"/>
      <c r="G384" s="8"/>
      <c r="H384" s="8"/>
      <c r="I384" s="65">
        <f>I385</f>
        <v>0</v>
      </c>
      <c r="J384" s="65">
        <f>J385</f>
        <v>0</v>
      </c>
      <c r="K384" s="65">
        <f>K385</f>
        <v>0</v>
      </c>
      <c r="L384" s="65">
        <f t="shared" si="55"/>
        <v>0</v>
      </c>
      <c r="M384" s="10">
        <f t="shared" si="55"/>
        <v>0</v>
      </c>
    </row>
    <row r="385" spans="1:13" ht="47.25" hidden="1" outlineLevel="6">
      <c r="A385" s="37" t="s">
        <v>192</v>
      </c>
      <c r="B385" s="7" t="s">
        <v>384</v>
      </c>
      <c r="C385" s="7" t="s">
        <v>406</v>
      </c>
      <c r="D385" s="7" t="s">
        <v>387</v>
      </c>
      <c r="E385" s="7" t="s">
        <v>185</v>
      </c>
      <c r="F385" s="7" t="s">
        <v>201</v>
      </c>
      <c r="G385" s="8"/>
      <c r="H385" s="8"/>
      <c r="I385" s="65">
        <f>I386</f>
        <v>0</v>
      </c>
      <c r="J385" s="65">
        <f>J386</f>
        <v>0</v>
      </c>
      <c r="K385" s="65">
        <f>K386</f>
        <v>0</v>
      </c>
      <c r="L385" s="65">
        <f t="shared" si="55"/>
        <v>0</v>
      </c>
      <c r="M385" s="10">
        <f t="shared" si="55"/>
        <v>0</v>
      </c>
    </row>
    <row r="386" spans="1:13" ht="47.25" hidden="1" outlineLevel="6">
      <c r="A386" s="37" t="s">
        <v>377</v>
      </c>
      <c r="B386" s="7" t="s">
        <v>384</v>
      </c>
      <c r="C386" s="7" t="s">
        <v>406</v>
      </c>
      <c r="D386" s="7" t="s">
        <v>387</v>
      </c>
      <c r="E386" s="7" t="s">
        <v>185</v>
      </c>
      <c r="F386" s="7" t="s">
        <v>202</v>
      </c>
      <c r="G386" s="8"/>
      <c r="H386" s="8"/>
      <c r="I386" s="65"/>
      <c r="J386" s="65"/>
      <c r="K386" s="6"/>
      <c r="L386" s="65"/>
      <c r="M386" s="10"/>
    </row>
    <row r="387" spans="1:13" ht="31.5" collapsed="1">
      <c r="A387" s="37" t="s">
        <v>331</v>
      </c>
      <c r="B387" s="7" t="s">
        <v>186</v>
      </c>
      <c r="C387" s="7"/>
      <c r="D387" s="7"/>
      <c r="E387" s="7"/>
      <c r="F387" s="7"/>
      <c r="G387" s="8" t="e">
        <f>G388+G390</f>
        <v>#REF!</v>
      </c>
      <c r="H387" s="8" t="e">
        <f>H388</f>
        <v>#REF!</v>
      </c>
      <c r="I387" s="65">
        <f>I388</f>
        <v>3317.2</v>
      </c>
      <c r="J387" s="65"/>
      <c r="K387" s="6">
        <v>4216200</v>
      </c>
      <c r="L387" s="65">
        <f>L388</f>
        <v>3316.2</v>
      </c>
      <c r="M387" s="10">
        <f>M388</f>
        <v>3316.2</v>
      </c>
    </row>
    <row r="388" spans="1:13" ht="31.5" outlineLevel="1">
      <c r="A388" s="37" t="s">
        <v>454</v>
      </c>
      <c r="B388" s="1" t="s">
        <v>186</v>
      </c>
      <c r="C388" s="1" t="s">
        <v>387</v>
      </c>
      <c r="D388" s="1"/>
      <c r="E388" s="1"/>
      <c r="F388" s="1"/>
      <c r="G388" s="2" t="e">
        <f>G389</f>
        <v>#REF!</v>
      </c>
      <c r="H388" s="2" t="e">
        <f>H390+H389</f>
        <v>#REF!</v>
      </c>
      <c r="I388" s="64">
        <f>I390</f>
        <v>3317.2</v>
      </c>
      <c r="J388" s="64"/>
      <c r="K388" s="6">
        <v>4216200</v>
      </c>
      <c r="L388" s="64">
        <f>L390</f>
        <v>3316.2</v>
      </c>
      <c r="M388" s="4">
        <f>M390</f>
        <v>3316.2</v>
      </c>
    </row>
    <row r="389" spans="1:13" ht="126" hidden="1" outlineLevel="2">
      <c r="A389" s="37" t="s">
        <v>395</v>
      </c>
      <c r="B389" s="1" t="s">
        <v>186</v>
      </c>
      <c r="C389" s="1" t="s">
        <v>387</v>
      </c>
      <c r="D389" s="1" t="s">
        <v>396</v>
      </c>
      <c r="E389" s="1" t="s">
        <v>385</v>
      </c>
      <c r="F389" s="1" t="s">
        <v>386</v>
      </c>
      <c r="G389" s="2" t="e">
        <f>#REF!</f>
        <v>#REF!</v>
      </c>
      <c r="H389" s="2" t="e">
        <f>#REF!</f>
        <v>#REF!</v>
      </c>
      <c r="I389" s="64"/>
      <c r="J389" s="64"/>
      <c r="K389" s="6">
        <v>0</v>
      </c>
      <c r="L389" s="64"/>
      <c r="M389" s="4"/>
    </row>
    <row r="390" spans="1:13" ht="31.5" outlineLevel="2">
      <c r="A390" s="37" t="s">
        <v>470</v>
      </c>
      <c r="B390" s="1" t="s">
        <v>186</v>
      </c>
      <c r="C390" s="1" t="s">
        <v>387</v>
      </c>
      <c r="D390" s="1" t="s">
        <v>407</v>
      </c>
      <c r="E390" s="1"/>
      <c r="F390" s="1"/>
      <c r="G390" s="2">
        <f>G391+G405</f>
        <v>2916.2</v>
      </c>
      <c r="H390" s="2">
        <f>H391+H405</f>
        <v>0</v>
      </c>
      <c r="I390" s="64">
        <f>I391+I405</f>
        <v>3317.2</v>
      </c>
      <c r="J390" s="64"/>
      <c r="K390" s="6">
        <v>4216200</v>
      </c>
      <c r="L390" s="64">
        <f>L391+L405</f>
        <v>3316.2</v>
      </c>
      <c r="M390" s="4">
        <f>M391+M405</f>
        <v>3316.2</v>
      </c>
    </row>
    <row r="391" spans="1:13" ht="94.5" outlineLevel="3">
      <c r="A391" s="37" t="s">
        <v>460</v>
      </c>
      <c r="B391" s="7" t="s">
        <v>186</v>
      </c>
      <c r="C391" s="7" t="s">
        <v>387</v>
      </c>
      <c r="D391" s="7" t="s">
        <v>407</v>
      </c>
      <c r="E391" s="7" t="s">
        <v>392</v>
      </c>
      <c r="F391" s="7"/>
      <c r="G391" s="8" t="str">
        <f aca="true" t="shared" si="56" ref="G391:I392">G392</f>
        <v>2916,2</v>
      </c>
      <c r="H391" s="8">
        <f t="shared" si="56"/>
        <v>0</v>
      </c>
      <c r="I391" s="65">
        <f t="shared" si="56"/>
        <v>2817.2</v>
      </c>
      <c r="J391" s="65"/>
      <c r="K391" s="6">
        <v>2916200</v>
      </c>
      <c r="L391" s="65">
        <f>L392</f>
        <v>2816.2</v>
      </c>
      <c r="M391" s="10">
        <f>M392</f>
        <v>2816.2</v>
      </c>
    </row>
    <row r="392" spans="1:13" ht="15.75" outlineLevel="4">
      <c r="A392" s="37" t="s">
        <v>457</v>
      </c>
      <c r="B392" s="7" t="s">
        <v>186</v>
      </c>
      <c r="C392" s="7" t="s">
        <v>387</v>
      </c>
      <c r="D392" s="7" t="s">
        <v>407</v>
      </c>
      <c r="E392" s="7" t="s">
        <v>393</v>
      </c>
      <c r="F392" s="7"/>
      <c r="G392" s="8" t="str">
        <f t="shared" si="56"/>
        <v>2916,2</v>
      </c>
      <c r="H392" s="8">
        <f t="shared" si="56"/>
        <v>0</v>
      </c>
      <c r="I392" s="65">
        <f t="shared" si="56"/>
        <v>2817.2</v>
      </c>
      <c r="J392" s="65"/>
      <c r="K392" s="6">
        <v>2916200</v>
      </c>
      <c r="L392" s="65">
        <f>L393</f>
        <v>2816.2</v>
      </c>
      <c r="M392" s="10">
        <f>M393</f>
        <v>2816.2</v>
      </c>
    </row>
    <row r="393" spans="1:13" ht="47.25" outlineLevel="5">
      <c r="A393" s="37" t="s">
        <v>42</v>
      </c>
      <c r="B393" s="7" t="s">
        <v>186</v>
      </c>
      <c r="C393" s="7" t="s">
        <v>387</v>
      </c>
      <c r="D393" s="7" t="s">
        <v>407</v>
      </c>
      <c r="E393" s="7" t="s">
        <v>187</v>
      </c>
      <c r="F393" s="7"/>
      <c r="G393" s="8" t="str">
        <f>G395</f>
        <v>2916,2</v>
      </c>
      <c r="H393" s="8">
        <f>H395</f>
        <v>0</v>
      </c>
      <c r="I393" s="65">
        <f>I394+I398+I401</f>
        <v>2817.2</v>
      </c>
      <c r="J393" s="65">
        <f>J394+J398+J401</f>
        <v>0</v>
      </c>
      <c r="K393" s="65">
        <f>K394+K398+K401</f>
        <v>0</v>
      </c>
      <c r="L393" s="65">
        <f>L394+L398+L401</f>
        <v>2816.2</v>
      </c>
      <c r="M393" s="10">
        <f>M394+M398+M401</f>
        <v>2816.2</v>
      </c>
    </row>
    <row r="394" spans="1:13" ht="78.75" outlineLevel="5">
      <c r="A394" s="37" t="s">
        <v>257</v>
      </c>
      <c r="B394" s="7" t="s">
        <v>186</v>
      </c>
      <c r="C394" s="7" t="s">
        <v>387</v>
      </c>
      <c r="D394" s="7" t="s">
        <v>407</v>
      </c>
      <c r="E394" s="7" t="s">
        <v>187</v>
      </c>
      <c r="F394" s="7" t="s">
        <v>314</v>
      </c>
      <c r="G394" s="8"/>
      <c r="H394" s="8"/>
      <c r="I394" s="65">
        <f>I395</f>
        <v>2075.2</v>
      </c>
      <c r="J394" s="65">
        <f>J395</f>
        <v>0</v>
      </c>
      <c r="K394" s="65">
        <f>K395</f>
        <v>0</v>
      </c>
      <c r="L394" s="65">
        <f>L395</f>
        <v>2075.2</v>
      </c>
      <c r="M394" s="10">
        <f>M395</f>
        <v>2075.2</v>
      </c>
    </row>
    <row r="395" spans="1:13" ht="31.5" outlineLevel="6">
      <c r="A395" s="37" t="s">
        <v>258</v>
      </c>
      <c r="B395" s="7" t="s">
        <v>186</v>
      </c>
      <c r="C395" s="7" t="s">
        <v>387</v>
      </c>
      <c r="D395" s="7" t="s">
        <v>407</v>
      </c>
      <c r="E395" s="7" t="s">
        <v>187</v>
      </c>
      <c r="F395" s="7" t="s">
        <v>190</v>
      </c>
      <c r="G395" s="8" t="s">
        <v>332</v>
      </c>
      <c r="H395" s="8">
        <v>0</v>
      </c>
      <c r="I395" s="65">
        <f>SUM(I396:I397)</f>
        <v>2075.2</v>
      </c>
      <c r="J395" s="65">
        <f>SUM(J396:J397)</f>
        <v>0</v>
      </c>
      <c r="K395" s="65">
        <f>SUM(K396:K397)</f>
        <v>0</v>
      </c>
      <c r="L395" s="65">
        <f>SUM(L396:L397)</f>
        <v>2075.2</v>
      </c>
      <c r="M395" s="10">
        <f>SUM(M396:M397)</f>
        <v>2075.2</v>
      </c>
    </row>
    <row r="396" spans="1:13" ht="31.5" outlineLevel="6">
      <c r="A396" s="37" t="s">
        <v>194</v>
      </c>
      <c r="B396" s="7" t="s">
        <v>186</v>
      </c>
      <c r="C396" s="7" t="s">
        <v>387</v>
      </c>
      <c r="D396" s="7" t="s">
        <v>407</v>
      </c>
      <c r="E396" s="7" t="s">
        <v>187</v>
      </c>
      <c r="F396" s="7" t="s">
        <v>195</v>
      </c>
      <c r="G396" s="8"/>
      <c r="H396" s="8"/>
      <c r="I396" s="65">
        <v>2070.2</v>
      </c>
      <c r="J396" s="65"/>
      <c r="K396" s="6"/>
      <c r="L396" s="65">
        <v>2070.2</v>
      </c>
      <c r="M396" s="10">
        <v>2070.2</v>
      </c>
    </row>
    <row r="397" spans="1:13" ht="47.25" outlineLevel="6">
      <c r="A397" s="37" t="s">
        <v>196</v>
      </c>
      <c r="B397" s="7" t="s">
        <v>186</v>
      </c>
      <c r="C397" s="7" t="s">
        <v>387</v>
      </c>
      <c r="D397" s="7" t="s">
        <v>407</v>
      </c>
      <c r="E397" s="7" t="s">
        <v>187</v>
      </c>
      <c r="F397" s="7" t="s">
        <v>197</v>
      </c>
      <c r="G397" s="8"/>
      <c r="H397" s="8"/>
      <c r="I397" s="65">
        <v>5</v>
      </c>
      <c r="J397" s="65"/>
      <c r="K397" s="6"/>
      <c r="L397" s="65">
        <v>5</v>
      </c>
      <c r="M397" s="10">
        <v>5</v>
      </c>
    </row>
    <row r="398" spans="1:13" ht="31.5" outlineLevel="6">
      <c r="A398" s="37" t="s">
        <v>259</v>
      </c>
      <c r="B398" s="7" t="s">
        <v>186</v>
      </c>
      <c r="C398" s="7" t="s">
        <v>387</v>
      </c>
      <c r="D398" s="7" t="s">
        <v>407</v>
      </c>
      <c r="E398" s="7" t="s">
        <v>187</v>
      </c>
      <c r="F398" s="7" t="s">
        <v>315</v>
      </c>
      <c r="G398" s="8"/>
      <c r="H398" s="8"/>
      <c r="I398" s="65">
        <f aca="true" t="shared" si="57" ref="I398:M399">I399</f>
        <v>616.9</v>
      </c>
      <c r="J398" s="65">
        <f t="shared" si="57"/>
        <v>0</v>
      </c>
      <c r="K398" s="65">
        <f t="shared" si="57"/>
        <v>0</v>
      </c>
      <c r="L398" s="65">
        <f t="shared" si="57"/>
        <v>615.9</v>
      </c>
      <c r="M398" s="10">
        <f t="shared" si="57"/>
        <v>615.9</v>
      </c>
    </row>
    <row r="399" spans="1:13" ht="31.5" outlineLevel="6">
      <c r="A399" s="37" t="s">
        <v>260</v>
      </c>
      <c r="B399" s="7" t="s">
        <v>186</v>
      </c>
      <c r="C399" s="7" t="s">
        <v>387</v>
      </c>
      <c r="D399" s="7" t="s">
        <v>407</v>
      </c>
      <c r="E399" s="7" t="s">
        <v>187</v>
      </c>
      <c r="F399" s="7" t="s">
        <v>201</v>
      </c>
      <c r="G399" s="8"/>
      <c r="H399" s="8"/>
      <c r="I399" s="65">
        <f t="shared" si="57"/>
        <v>616.9</v>
      </c>
      <c r="J399" s="65">
        <f t="shared" si="57"/>
        <v>0</v>
      </c>
      <c r="K399" s="65">
        <f t="shared" si="57"/>
        <v>0</v>
      </c>
      <c r="L399" s="65">
        <f t="shared" si="57"/>
        <v>615.9</v>
      </c>
      <c r="M399" s="10">
        <f t="shared" si="57"/>
        <v>615.9</v>
      </c>
    </row>
    <row r="400" spans="1:13" ht="31.5" outlineLevel="6">
      <c r="A400" s="37" t="s">
        <v>261</v>
      </c>
      <c r="B400" s="7" t="s">
        <v>186</v>
      </c>
      <c r="C400" s="7" t="s">
        <v>387</v>
      </c>
      <c r="D400" s="7" t="s">
        <v>407</v>
      </c>
      <c r="E400" s="7" t="s">
        <v>187</v>
      </c>
      <c r="F400" s="7" t="s">
        <v>202</v>
      </c>
      <c r="G400" s="8"/>
      <c r="H400" s="8"/>
      <c r="I400" s="65">
        <v>616.9</v>
      </c>
      <c r="J400" s="65"/>
      <c r="K400" s="6"/>
      <c r="L400" s="65">
        <v>615.9</v>
      </c>
      <c r="M400" s="10">
        <v>615.9</v>
      </c>
    </row>
    <row r="401" spans="1:13" ht="15.75" outlineLevel="6">
      <c r="A401" s="37" t="s">
        <v>241</v>
      </c>
      <c r="B401" s="7" t="s">
        <v>186</v>
      </c>
      <c r="C401" s="7" t="s">
        <v>387</v>
      </c>
      <c r="D401" s="7" t="s">
        <v>407</v>
      </c>
      <c r="E401" s="7" t="s">
        <v>187</v>
      </c>
      <c r="F401" s="7" t="s">
        <v>242</v>
      </c>
      <c r="G401" s="8"/>
      <c r="H401" s="8"/>
      <c r="I401" s="65">
        <f>I402</f>
        <v>125.1</v>
      </c>
      <c r="J401" s="65">
        <f>J402</f>
        <v>0</v>
      </c>
      <c r="K401" s="65">
        <f>K402</f>
        <v>0</v>
      </c>
      <c r="L401" s="65">
        <f>L402</f>
        <v>125.1</v>
      </c>
      <c r="M401" s="10">
        <f>M402</f>
        <v>125.1</v>
      </c>
    </row>
    <row r="402" spans="1:13" ht="31.5" outlineLevel="6">
      <c r="A402" s="37" t="s">
        <v>316</v>
      </c>
      <c r="B402" s="7" t="s">
        <v>186</v>
      </c>
      <c r="C402" s="7" t="s">
        <v>387</v>
      </c>
      <c r="D402" s="7" t="s">
        <v>407</v>
      </c>
      <c r="E402" s="7" t="s">
        <v>187</v>
      </c>
      <c r="F402" s="7" t="s">
        <v>198</v>
      </c>
      <c r="G402" s="8"/>
      <c r="H402" s="8"/>
      <c r="I402" s="65">
        <f>I403+I404</f>
        <v>125.1</v>
      </c>
      <c r="J402" s="65">
        <f>J403+J404</f>
        <v>0</v>
      </c>
      <c r="K402" s="65">
        <f>K403+K404</f>
        <v>0</v>
      </c>
      <c r="L402" s="65">
        <f>L403+L404</f>
        <v>125.1</v>
      </c>
      <c r="M402" s="10">
        <f>M403+M404</f>
        <v>125.1</v>
      </c>
    </row>
    <row r="403" spans="1:13" ht="47.25" outlineLevel="6">
      <c r="A403" s="37" t="s">
        <v>191</v>
      </c>
      <c r="B403" s="7" t="s">
        <v>186</v>
      </c>
      <c r="C403" s="7" t="s">
        <v>387</v>
      </c>
      <c r="D403" s="7" t="s">
        <v>407</v>
      </c>
      <c r="E403" s="7" t="s">
        <v>187</v>
      </c>
      <c r="F403" s="7" t="s">
        <v>193</v>
      </c>
      <c r="G403" s="8"/>
      <c r="H403" s="8"/>
      <c r="I403" s="65">
        <v>100.5</v>
      </c>
      <c r="J403" s="65"/>
      <c r="K403" s="6"/>
      <c r="L403" s="65">
        <v>100.5</v>
      </c>
      <c r="M403" s="10">
        <v>100.5</v>
      </c>
    </row>
    <row r="404" spans="1:13" ht="31.5" outlineLevel="6">
      <c r="A404" s="37" t="s">
        <v>199</v>
      </c>
      <c r="B404" s="7" t="s">
        <v>186</v>
      </c>
      <c r="C404" s="7" t="s">
        <v>387</v>
      </c>
      <c r="D404" s="7" t="s">
        <v>407</v>
      </c>
      <c r="E404" s="7" t="s">
        <v>187</v>
      </c>
      <c r="F404" s="7" t="s">
        <v>200</v>
      </c>
      <c r="G404" s="8"/>
      <c r="H404" s="8"/>
      <c r="I404" s="65">
        <v>24.6</v>
      </c>
      <c r="J404" s="65"/>
      <c r="K404" s="6"/>
      <c r="L404" s="65">
        <v>24.6</v>
      </c>
      <c r="M404" s="10">
        <v>24.6</v>
      </c>
    </row>
    <row r="405" spans="1:13" ht="94.5" outlineLevel="3">
      <c r="A405" s="37" t="s">
        <v>43</v>
      </c>
      <c r="B405" s="7" t="s">
        <v>186</v>
      </c>
      <c r="C405" s="7" t="s">
        <v>387</v>
      </c>
      <c r="D405" s="7" t="s">
        <v>407</v>
      </c>
      <c r="E405" s="7" t="s">
        <v>188</v>
      </c>
      <c r="F405" s="7"/>
      <c r="G405" s="8"/>
      <c r="H405" s="8"/>
      <c r="I405" s="65">
        <f>I406</f>
        <v>500</v>
      </c>
      <c r="J405" s="65"/>
      <c r="K405" s="6">
        <v>1300000</v>
      </c>
      <c r="L405" s="65">
        <f aca="true" t="shared" si="58" ref="L405:M408">L406</f>
        <v>500</v>
      </c>
      <c r="M405" s="10">
        <f t="shared" si="58"/>
        <v>500</v>
      </c>
    </row>
    <row r="406" spans="1:13" ht="78.75" outlineLevel="4">
      <c r="A406" s="37" t="s">
        <v>44</v>
      </c>
      <c r="B406" s="7" t="s">
        <v>186</v>
      </c>
      <c r="C406" s="7" t="s">
        <v>387</v>
      </c>
      <c r="D406" s="7" t="s">
        <v>407</v>
      </c>
      <c r="E406" s="7" t="s">
        <v>189</v>
      </c>
      <c r="F406" s="7"/>
      <c r="G406" s="8"/>
      <c r="H406" s="8"/>
      <c r="I406" s="65">
        <f>I407</f>
        <v>500</v>
      </c>
      <c r="J406" s="65">
        <f aca="true" t="shared" si="59" ref="J406:K408">J407</f>
        <v>0</v>
      </c>
      <c r="K406" s="65">
        <f t="shared" si="59"/>
        <v>0</v>
      </c>
      <c r="L406" s="65">
        <f t="shared" si="58"/>
        <v>500</v>
      </c>
      <c r="M406" s="10">
        <f t="shared" si="58"/>
        <v>500</v>
      </c>
    </row>
    <row r="407" spans="1:13" ht="31.5" outlineLevel="4">
      <c r="A407" s="37" t="s">
        <v>259</v>
      </c>
      <c r="B407" s="7" t="s">
        <v>186</v>
      </c>
      <c r="C407" s="7" t="s">
        <v>387</v>
      </c>
      <c r="D407" s="7" t="s">
        <v>407</v>
      </c>
      <c r="E407" s="7" t="s">
        <v>189</v>
      </c>
      <c r="F407" s="7" t="s">
        <v>315</v>
      </c>
      <c r="G407" s="8"/>
      <c r="H407" s="8"/>
      <c r="I407" s="65">
        <f>I408</f>
        <v>500</v>
      </c>
      <c r="J407" s="65">
        <f t="shared" si="59"/>
        <v>0</v>
      </c>
      <c r="K407" s="65">
        <f t="shared" si="59"/>
        <v>0</v>
      </c>
      <c r="L407" s="65">
        <f>L408</f>
        <v>500</v>
      </c>
      <c r="M407" s="10">
        <f>M408</f>
        <v>500</v>
      </c>
    </row>
    <row r="408" spans="1:13" ht="31.5" outlineLevel="6">
      <c r="A408" s="37" t="s">
        <v>260</v>
      </c>
      <c r="B408" s="7" t="s">
        <v>186</v>
      </c>
      <c r="C408" s="7" t="s">
        <v>387</v>
      </c>
      <c r="D408" s="7" t="s">
        <v>407</v>
      </c>
      <c r="E408" s="7" t="s">
        <v>189</v>
      </c>
      <c r="F408" s="7" t="s">
        <v>201</v>
      </c>
      <c r="G408" s="8"/>
      <c r="H408" s="8"/>
      <c r="I408" s="65">
        <f>I409</f>
        <v>500</v>
      </c>
      <c r="J408" s="65">
        <f t="shared" si="59"/>
        <v>0</v>
      </c>
      <c r="K408" s="65">
        <f t="shared" si="59"/>
        <v>0</v>
      </c>
      <c r="L408" s="65">
        <f t="shared" si="58"/>
        <v>500</v>
      </c>
      <c r="M408" s="10">
        <f t="shared" si="58"/>
        <v>500</v>
      </c>
    </row>
    <row r="409" spans="1:13" ht="31.5" outlineLevel="6">
      <c r="A409" s="37" t="s">
        <v>261</v>
      </c>
      <c r="B409" s="7" t="s">
        <v>186</v>
      </c>
      <c r="C409" s="7" t="s">
        <v>387</v>
      </c>
      <c r="D409" s="7" t="s">
        <v>407</v>
      </c>
      <c r="E409" s="7" t="s">
        <v>189</v>
      </c>
      <c r="F409" s="7" t="s">
        <v>202</v>
      </c>
      <c r="G409" s="8"/>
      <c r="H409" s="8"/>
      <c r="I409" s="65">
        <v>500</v>
      </c>
      <c r="J409" s="65"/>
      <c r="K409" s="6"/>
      <c r="L409" s="65">
        <v>500</v>
      </c>
      <c r="M409" s="10">
        <v>500</v>
      </c>
    </row>
    <row r="410" spans="1:13" ht="24.75" customHeight="1">
      <c r="A410" s="37" t="s">
        <v>45</v>
      </c>
      <c r="B410" s="1" t="s">
        <v>204</v>
      </c>
      <c r="C410" s="1"/>
      <c r="D410" s="1"/>
      <c r="E410" s="1"/>
      <c r="F410" s="1"/>
      <c r="G410" s="2" t="e">
        <f>G412+G425+G594+G644+G650+G696+#REF!</f>
        <v>#REF!</v>
      </c>
      <c r="H410" s="2" t="e">
        <f>H412+H425+H594+H644+H650+H696+#REF!</f>
        <v>#REF!</v>
      </c>
      <c r="I410" s="64">
        <f>I412+I425+I594+I644+I650+I696</f>
        <v>310766.20000000007</v>
      </c>
      <c r="J410" s="64"/>
      <c r="K410" s="6">
        <v>281849453.85</v>
      </c>
      <c r="L410" s="64">
        <f>L412+L425+L594+L644+L650+L696</f>
        <v>310437.20000000007</v>
      </c>
      <c r="M410" s="4">
        <f>M412+M425+M594+M644+M650+M696</f>
        <v>310453.20000000007</v>
      </c>
    </row>
    <row r="411" spans="1:13" ht="15.75" outlineLevel="1">
      <c r="A411" s="37" t="s">
        <v>8</v>
      </c>
      <c r="B411" s="1" t="s">
        <v>204</v>
      </c>
      <c r="C411" s="1" t="s">
        <v>135</v>
      </c>
      <c r="D411" s="1"/>
      <c r="E411" s="1"/>
      <c r="F411" s="1"/>
      <c r="G411" s="2">
        <f>G412+G425+G594+G644+G650</f>
        <v>2054.45</v>
      </c>
      <c r="H411" s="2" t="e">
        <f>H412+H425+H594+H644+H650</f>
        <v>#REF!</v>
      </c>
      <c r="I411" s="64">
        <f>I412+I425+I594+I644+I650</f>
        <v>305373.70000000007</v>
      </c>
      <c r="J411" s="64"/>
      <c r="K411" s="6">
        <v>278233253.85</v>
      </c>
      <c r="L411" s="64">
        <f>L412+L425+L594+L644+L650</f>
        <v>305044.70000000007</v>
      </c>
      <c r="M411" s="4">
        <f>M412+M425+M594+M644+M650</f>
        <v>305060.70000000007</v>
      </c>
    </row>
    <row r="412" spans="1:13" ht="15.75" outlineLevel="2">
      <c r="A412" s="37" t="s">
        <v>46</v>
      </c>
      <c r="B412" s="1" t="s">
        <v>204</v>
      </c>
      <c r="C412" s="1" t="s">
        <v>135</v>
      </c>
      <c r="D412" s="1" t="s">
        <v>387</v>
      </c>
      <c r="E412" s="1"/>
      <c r="F412" s="1"/>
      <c r="G412" s="2"/>
      <c r="H412" s="2">
        <f>H413+H419</f>
        <v>-120.6</v>
      </c>
      <c r="I412" s="64">
        <f>I413+I419</f>
        <v>104390.6</v>
      </c>
      <c r="J412" s="64"/>
      <c r="K412" s="6">
        <v>105352590</v>
      </c>
      <c r="L412" s="64">
        <f>L413+L419</f>
        <v>104390.6</v>
      </c>
      <c r="M412" s="4">
        <f>M413+M419</f>
        <v>104390.6</v>
      </c>
    </row>
    <row r="413" spans="1:13" ht="31.5" outlineLevel="3">
      <c r="A413" s="37" t="s">
        <v>47</v>
      </c>
      <c r="B413" s="7" t="s">
        <v>204</v>
      </c>
      <c r="C413" s="7" t="s">
        <v>135</v>
      </c>
      <c r="D413" s="7" t="s">
        <v>387</v>
      </c>
      <c r="E413" s="7" t="s">
        <v>206</v>
      </c>
      <c r="F413" s="7"/>
      <c r="G413" s="8"/>
      <c r="H413" s="8">
        <f>H414</f>
        <v>-120.6</v>
      </c>
      <c r="I413" s="65">
        <f>I414</f>
        <v>103640.6</v>
      </c>
      <c r="J413" s="65"/>
      <c r="K413" s="6">
        <v>105162590</v>
      </c>
      <c r="L413" s="65">
        <f>L414</f>
        <v>103640.6</v>
      </c>
      <c r="M413" s="10">
        <f>M414</f>
        <v>103640.6</v>
      </c>
    </row>
    <row r="414" spans="1:13" ht="31.5" outlineLevel="4">
      <c r="A414" s="37" t="s">
        <v>359</v>
      </c>
      <c r="B414" s="7" t="s">
        <v>204</v>
      </c>
      <c r="C414" s="7" t="s">
        <v>135</v>
      </c>
      <c r="D414" s="7" t="s">
        <v>387</v>
      </c>
      <c r="E414" s="7" t="s">
        <v>207</v>
      </c>
      <c r="F414" s="7"/>
      <c r="G414" s="8"/>
      <c r="H414" s="8">
        <f>H415</f>
        <v>-120.6</v>
      </c>
      <c r="I414" s="65">
        <f>I415</f>
        <v>103640.6</v>
      </c>
      <c r="J414" s="65"/>
      <c r="K414" s="6">
        <v>105162590</v>
      </c>
      <c r="L414" s="65">
        <f>L415</f>
        <v>103640.6</v>
      </c>
      <c r="M414" s="10">
        <f>M415</f>
        <v>103640.6</v>
      </c>
    </row>
    <row r="415" spans="1:13" ht="63" outlineLevel="6">
      <c r="A415" s="37" t="s">
        <v>451</v>
      </c>
      <c r="B415" s="7" t="s">
        <v>204</v>
      </c>
      <c r="C415" s="7" t="s">
        <v>135</v>
      </c>
      <c r="D415" s="7" t="s">
        <v>387</v>
      </c>
      <c r="E415" s="7" t="s">
        <v>207</v>
      </c>
      <c r="F415" s="7" t="s">
        <v>353</v>
      </c>
      <c r="G415" s="8"/>
      <c r="H415" s="8">
        <v>-120.6</v>
      </c>
      <c r="I415" s="65">
        <f>I416</f>
        <v>103640.6</v>
      </c>
      <c r="J415" s="65">
        <f aca="true" t="shared" si="60" ref="J415:M416">J416</f>
        <v>0</v>
      </c>
      <c r="K415" s="65">
        <f t="shared" si="60"/>
        <v>0</v>
      </c>
      <c r="L415" s="65">
        <f t="shared" si="60"/>
        <v>103640.6</v>
      </c>
      <c r="M415" s="10">
        <f t="shared" si="60"/>
        <v>103640.6</v>
      </c>
    </row>
    <row r="416" spans="1:13" ht="31.5" outlineLevel="6">
      <c r="A416" s="37" t="s">
        <v>346</v>
      </c>
      <c r="B416" s="7" t="s">
        <v>204</v>
      </c>
      <c r="C416" s="7" t="s">
        <v>135</v>
      </c>
      <c r="D416" s="7" t="s">
        <v>387</v>
      </c>
      <c r="E416" s="7" t="s">
        <v>207</v>
      </c>
      <c r="F416" s="7" t="s">
        <v>347</v>
      </c>
      <c r="G416" s="8"/>
      <c r="H416" s="8"/>
      <c r="I416" s="65">
        <f>I417</f>
        <v>103640.6</v>
      </c>
      <c r="J416" s="65">
        <f t="shared" si="60"/>
        <v>0</v>
      </c>
      <c r="K416" s="65">
        <f t="shared" si="60"/>
        <v>0</v>
      </c>
      <c r="L416" s="65">
        <f t="shared" si="60"/>
        <v>103640.6</v>
      </c>
      <c r="M416" s="10">
        <f t="shared" si="60"/>
        <v>103640.6</v>
      </c>
    </row>
    <row r="417" spans="1:13" ht="94.5" outlineLevel="6">
      <c r="A417" s="37" t="s">
        <v>452</v>
      </c>
      <c r="B417" s="7" t="s">
        <v>204</v>
      </c>
      <c r="C417" s="7" t="s">
        <v>135</v>
      </c>
      <c r="D417" s="7" t="s">
        <v>387</v>
      </c>
      <c r="E417" s="7" t="s">
        <v>207</v>
      </c>
      <c r="F417" s="7" t="s">
        <v>302</v>
      </c>
      <c r="G417" s="8"/>
      <c r="H417" s="8"/>
      <c r="I417" s="65">
        <v>103640.6</v>
      </c>
      <c r="J417" s="65"/>
      <c r="K417" s="6"/>
      <c r="L417" s="65">
        <v>103640.6</v>
      </c>
      <c r="M417" s="10">
        <v>103640.6</v>
      </c>
    </row>
    <row r="418" spans="1:13" ht="31.5" hidden="1" outlineLevel="6">
      <c r="A418" s="37" t="s">
        <v>351</v>
      </c>
      <c r="B418" s="7"/>
      <c r="C418" s="7"/>
      <c r="D418" s="7"/>
      <c r="E418" s="7"/>
      <c r="F418" s="7" t="s">
        <v>352</v>
      </c>
      <c r="G418" s="8"/>
      <c r="H418" s="8"/>
      <c r="I418" s="65"/>
      <c r="J418" s="65"/>
      <c r="K418" s="6"/>
      <c r="L418" s="65"/>
      <c r="M418" s="10"/>
    </row>
    <row r="419" spans="1:13" ht="94.5" outlineLevel="3" collapsed="1">
      <c r="A419" s="37" t="s">
        <v>471</v>
      </c>
      <c r="B419" s="7" t="s">
        <v>204</v>
      </c>
      <c r="C419" s="7" t="s">
        <v>135</v>
      </c>
      <c r="D419" s="7" t="s">
        <v>387</v>
      </c>
      <c r="E419" s="7" t="s">
        <v>408</v>
      </c>
      <c r="F419" s="7"/>
      <c r="G419" s="8"/>
      <c r="H419" s="8"/>
      <c r="I419" s="65">
        <f>I420</f>
        <v>750</v>
      </c>
      <c r="J419" s="65"/>
      <c r="K419" s="6">
        <v>190000</v>
      </c>
      <c r="L419" s="65">
        <f aca="true" t="shared" si="61" ref="L419:M423">L420</f>
        <v>750</v>
      </c>
      <c r="M419" s="10">
        <f t="shared" si="61"/>
        <v>750</v>
      </c>
    </row>
    <row r="420" spans="1:13" ht="78.75" outlineLevel="4">
      <c r="A420" s="37" t="s">
        <v>472</v>
      </c>
      <c r="B420" s="7" t="s">
        <v>204</v>
      </c>
      <c r="C420" s="7" t="s">
        <v>135</v>
      </c>
      <c r="D420" s="7" t="s">
        <v>387</v>
      </c>
      <c r="E420" s="7" t="s">
        <v>409</v>
      </c>
      <c r="F420" s="7"/>
      <c r="G420" s="8"/>
      <c r="H420" s="8"/>
      <c r="I420" s="65">
        <f>I421</f>
        <v>750</v>
      </c>
      <c r="J420" s="65"/>
      <c r="K420" s="6">
        <v>190000</v>
      </c>
      <c r="L420" s="65">
        <f t="shared" si="61"/>
        <v>750</v>
      </c>
      <c r="M420" s="10">
        <f t="shared" si="61"/>
        <v>750</v>
      </c>
    </row>
    <row r="421" spans="1:13" ht="204.75" outlineLevel="5">
      <c r="A421" s="37" t="s">
        <v>48</v>
      </c>
      <c r="B421" s="7" t="s">
        <v>204</v>
      </c>
      <c r="C421" s="7" t="s">
        <v>135</v>
      </c>
      <c r="D421" s="7" t="s">
        <v>387</v>
      </c>
      <c r="E421" s="7" t="s">
        <v>208</v>
      </c>
      <c r="F421" s="7"/>
      <c r="G421" s="8"/>
      <c r="H421" s="8"/>
      <c r="I421" s="65">
        <f>I422</f>
        <v>750</v>
      </c>
      <c r="J421" s="65">
        <f aca="true" t="shared" si="62" ref="J421:K423">J422</f>
        <v>0</v>
      </c>
      <c r="K421" s="65">
        <f t="shared" si="62"/>
        <v>190000</v>
      </c>
      <c r="L421" s="65">
        <f t="shared" si="61"/>
        <v>750</v>
      </c>
      <c r="M421" s="10">
        <f t="shared" si="61"/>
        <v>750</v>
      </c>
    </row>
    <row r="422" spans="1:13" ht="31.5" outlineLevel="5">
      <c r="A422" s="37" t="s">
        <v>374</v>
      </c>
      <c r="B422" s="7" t="s">
        <v>204</v>
      </c>
      <c r="C422" s="7" t="s">
        <v>135</v>
      </c>
      <c r="D422" s="7" t="s">
        <v>387</v>
      </c>
      <c r="E422" s="7" t="s">
        <v>208</v>
      </c>
      <c r="F422" s="7" t="s">
        <v>375</v>
      </c>
      <c r="G422" s="8"/>
      <c r="H422" s="8"/>
      <c r="I422" s="65">
        <f>I423</f>
        <v>750</v>
      </c>
      <c r="J422" s="65">
        <f t="shared" si="62"/>
        <v>0</v>
      </c>
      <c r="K422" s="65">
        <f t="shared" si="62"/>
        <v>190000</v>
      </c>
      <c r="L422" s="65">
        <f t="shared" si="61"/>
        <v>750</v>
      </c>
      <c r="M422" s="10">
        <f t="shared" si="61"/>
        <v>750</v>
      </c>
    </row>
    <row r="423" spans="1:13" ht="47.25" outlineLevel="5">
      <c r="A423" s="38" t="s">
        <v>343</v>
      </c>
      <c r="B423" s="7" t="s">
        <v>204</v>
      </c>
      <c r="C423" s="7" t="s">
        <v>135</v>
      </c>
      <c r="D423" s="7" t="s">
        <v>387</v>
      </c>
      <c r="E423" s="7" t="s">
        <v>208</v>
      </c>
      <c r="F423" s="7" t="s">
        <v>345</v>
      </c>
      <c r="G423" s="8"/>
      <c r="H423" s="8"/>
      <c r="I423" s="65">
        <f>I424</f>
        <v>750</v>
      </c>
      <c r="J423" s="65">
        <f t="shared" si="62"/>
        <v>0</v>
      </c>
      <c r="K423" s="65">
        <f t="shared" si="62"/>
        <v>190000</v>
      </c>
      <c r="L423" s="65">
        <f t="shared" si="61"/>
        <v>750</v>
      </c>
      <c r="M423" s="10">
        <f t="shared" si="61"/>
        <v>750</v>
      </c>
    </row>
    <row r="424" spans="1:13" ht="63" outlineLevel="6">
      <c r="A424" s="37" t="s">
        <v>376</v>
      </c>
      <c r="B424" s="7" t="s">
        <v>204</v>
      </c>
      <c r="C424" s="7" t="s">
        <v>135</v>
      </c>
      <c r="D424" s="7" t="s">
        <v>387</v>
      </c>
      <c r="E424" s="7" t="s">
        <v>208</v>
      </c>
      <c r="F424" s="7" t="s">
        <v>365</v>
      </c>
      <c r="G424" s="8"/>
      <c r="H424" s="8"/>
      <c r="I424" s="65">
        <v>750</v>
      </c>
      <c r="J424" s="65"/>
      <c r="K424" s="6">
        <v>190000</v>
      </c>
      <c r="L424" s="65">
        <v>750</v>
      </c>
      <c r="M424" s="10">
        <v>750</v>
      </c>
    </row>
    <row r="425" spans="1:13" ht="15.75" outlineLevel="2">
      <c r="A425" s="37" t="s">
        <v>9</v>
      </c>
      <c r="B425" s="1" t="s">
        <v>204</v>
      </c>
      <c r="C425" s="1" t="s">
        <v>135</v>
      </c>
      <c r="D425" s="1" t="s">
        <v>415</v>
      </c>
      <c r="E425" s="1"/>
      <c r="F425" s="1"/>
      <c r="G425" s="2"/>
      <c r="H425" s="2" t="e">
        <f>H426+H481+H487+H540+#REF!</f>
        <v>#REF!</v>
      </c>
      <c r="I425" s="64">
        <f>I426+I481+I487+I540+I590</f>
        <v>173829.2</v>
      </c>
      <c r="J425" s="64">
        <f>J426+J481+J487+J540+J590</f>
        <v>0</v>
      </c>
      <c r="K425" s="64">
        <f>K426+K481+K487+K540+K590</f>
        <v>150062605</v>
      </c>
      <c r="L425" s="64">
        <f>L426+L481+L487+L540+L590</f>
        <v>179833.7</v>
      </c>
      <c r="M425" s="4">
        <f>M426+M481+M487+M540+M590</f>
        <v>179849.7</v>
      </c>
    </row>
    <row r="426" spans="1:13" ht="47.25" outlineLevel="3">
      <c r="A426" s="37" t="s">
        <v>49</v>
      </c>
      <c r="B426" s="7" t="s">
        <v>204</v>
      </c>
      <c r="C426" s="7" t="s">
        <v>135</v>
      </c>
      <c r="D426" s="7" t="s">
        <v>415</v>
      </c>
      <c r="E426" s="7" t="s">
        <v>209</v>
      </c>
      <c r="F426" s="7"/>
      <c r="G426" s="8"/>
      <c r="H426" s="8">
        <f>H427</f>
        <v>-121.99600000000001</v>
      </c>
      <c r="I426" s="65">
        <f>I427</f>
        <v>40871.399999999994</v>
      </c>
      <c r="J426" s="65"/>
      <c r="K426" s="6">
        <v>42064570</v>
      </c>
      <c r="L426" s="65">
        <f aca="true" t="shared" si="63" ref="L426:M429">L427</f>
        <v>40639</v>
      </c>
      <c r="M426" s="10">
        <f t="shared" si="63"/>
        <v>40655</v>
      </c>
    </row>
    <row r="427" spans="1:13" ht="31.5" outlineLevel="3">
      <c r="A427" s="37" t="s">
        <v>359</v>
      </c>
      <c r="B427" s="7" t="s">
        <v>204</v>
      </c>
      <c r="C427" s="7" t="s">
        <v>135</v>
      </c>
      <c r="D427" s="7" t="s">
        <v>415</v>
      </c>
      <c r="E427" s="7" t="s">
        <v>210</v>
      </c>
      <c r="F427" s="7"/>
      <c r="G427" s="8"/>
      <c r="H427" s="8">
        <f>H428</f>
        <v>-121.99600000000001</v>
      </c>
      <c r="I427" s="65">
        <f>I428</f>
        <v>40871.399999999994</v>
      </c>
      <c r="J427" s="65"/>
      <c r="K427" s="6">
        <v>42064570</v>
      </c>
      <c r="L427" s="65">
        <f t="shared" si="63"/>
        <v>40639</v>
      </c>
      <c r="M427" s="10">
        <f t="shared" si="63"/>
        <v>40655</v>
      </c>
    </row>
    <row r="428" spans="1:13" ht="63" outlineLevel="3">
      <c r="A428" s="37" t="s">
        <v>451</v>
      </c>
      <c r="B428" s="7" t="s">
        <v>204</v>
      </c>
      <c r="C428" s="7" t="s">
        <v>135</v>
      </c>
      <c r="D428" s="7" t="s">
        <v>415</v>
      </c>
      <c r="E428" s="7" t="s">
        <v>210</v>
      </c>
      <c r="F428" s="7" t="s">
        <v>353</v>
      </c>
      <c r="G428" s="8"/>
      <c r="H428" s="8">
        <f>H433+H437+H441+H445+H449+H454+H458+H462+H466+H470+H474+H478</f>
        <v>-121.99600000000001</v>
      </c>
      <c r="I428" s="65">
        <f>I429</f>
        <v>40871.399999999994</v>
      </c>
      <c r="J428" s="65">
        <f>J429</f>
        <v>0</v>
      </c>
      <c r="K428" s="65">
        <f>K429</f>
        <v>0</v>
      </c>
      <c r="L428" s="65">
        <f t="shared" si="63"/>
        <v>40639</v>
      </c>
      <c r="M428" s="10">
        <f t="shared" si="63"/>
        <v>40655</v>
      </c>
    </row>
    <row r="429" spans="1:13" ht="31.5" outlineLevel="3">
      <c r="A429" s="37" t="s">
        <v>346</v>
      </c>
      <c r="B429" s="7" t="s">
        <v>204</v>
      </c>
      <c r="C429" s="7" t="s">
        <v>135</v>
      </c>
      <c r="D429" s="7" t="s">
        <v>415</v>
      </c>
      <c r="E429" s="7" t="s">
        <v>210</v>
      </c>
      <c r="F429" s="7" t="s">
        <v>347</v>
      </c>
      <c r="G429" s="8"/>
      <c r="H429" s="8"/>
      <c r="I429" s="65">
        <f>I430+I431</f>
        <v>40871.399999999994</v>
      </c>
      <c r="J429" s="65">
        <f>J430</f>
        <v>0</v>
      </c>
      <c r="K429" s="65">
        <f>K430</f>
        <v>0</v>
      </c>
      <c r="L429" s="65">
        <f t="shared" si="63"/>
        <v>40639</v>
      </c>
      <c r="M429" s="10">
        <f t="shared" si="63"/>
        <v>40655</v>
      </c>
    </row>
    <row r="430" spans="1:13" ht="94.5" outlineLevel="3">
      <c r="A430" s="37" t="s">
        <v>452</v>
      </c>
      <c r="B430" s="7" t="s">
        <v>204</v>
      </c>
      <c r="C430" s="7" t="s">
        <v>135</v>
      </c>
      <c r="D430" s="7" t="s">
        <v>415</v>
      </c>
      <c r="E430" s="7" t="s">
        <v>210</v>
      </c>
      <c r="F430" s="7" t="s">
        <v>302</v>
      </c>
      <c r="G430" s="8"/>
      <c r="H430" s="8"/>
      <c r="I430" s="65">
        <f>I435+I439+I443+I447+I451+I456+I460+I464+I468+I472+I476+I480</f>
        <v>40618.09999999999</v>
      </c>
      <c r="J430" s="65">
        <f>J435+J439+J443+J447+J451+J456+J460+J464+J468+J472+J476+J480</f>
        <v>0</v>
      </c>
      <c r="K430" s="65">
        <f>K435+K439+K443+K447+K451+K456+K460+K464+K468+K472+K476+K480</f>
        <v>0</v>
      </c>
      <c r="L430" s="65">
        <f>L435+L439+L443+L447+L451+L456+L460+L464+L468+L472+L476+L480</f>
        <v>40639</v>
      </c>
      <c r="M430" s="10">
        <f>M435+M439+M443+M447+M451+M456+M460+M464+M468+M472+M476+M480</f>
        <v>40655</v>
      </c>
    </row>
    <row r="431" spans="1:13" ht="31.5" hidden="1" outlineLevel="3">
      <c r="A431" s="37" t="s">
        <v>351</v>
      </c>
      <c r="B431" s="7" t="s">
        <v>204</v>
      </c>
      <c r="C431" s="7" t="s">
        <v>135</v>
      </c>
      <c r="D431" s="7" t="s">
        <v>415</v>
      </c>
      <c r="E431" s="7" t="s">
        <v>210</v>
      </c>
      <c r="F431" s="7" t="s">
        <v>352</v>
      </c>
      <c r="G431" s="8"/>
      <c r="H431" s="8"/>
      <c r="I431" s="65">
        <f>I452</f>
        <v>253.3</v>
      </c>
      <c r="J431" s="65"/>
      <c r="K431" s="65"/>
      <c r="L431" s="65"/>
      <c r="M431" s="10"/>
    </row>
    <row r="432" spans="1:13" ht="78.75" outlineLevel="4">
      <c r="A432" s="37" t="s">
        <v>50</v>
      </c>
      <c r="B432" s="7" t="s">
        <v>204</v>
      </c>
      <c r="C432" s="7" t="s">
        <v>135</v>
      </c>
      <c r="D432" s="7" t="s">
        <v>415</v>
      </c>
      <c r="E432" s="7" t="s">
        <v>210</v>
      </c>
      <c r="F432" s="7"/>
      <c r="G432" s="8"/>
      <c r="H432" s="8">
        <f>H433</f>
        <v>0</v>
      </c>
      <c r="I432" s="65">
        <f>I433</f>
        <v>6826.3</v>
      </c>
      <c r="J432" s="65"/>
      <c r="K432" s="6">
        <v>42064570</v>
      </c>
      <c r="L432" s="65">
        <f aca="true" t="shared" si="64" ref="L432:M434">L433</f>
        <v>6826.3</v>
      </c>
      <c r="M432" s="10">
        <f t="shared" si="64"/>
        <v>6826.3</v>
      </c>
    </row>
    <row r="433" spans="1:13" ht="63" outlineLevel="6">
      <c r="A433" s="37" t="s">
        <v>451</v>
      </c>
      <c r="B433" s="7" t="s">
        <v>204</v>
      </c>
      <c r="C433" s="7" t="s">
        <v>135</v>
      </c>
      <c r="D433" s="7" t="s">
        <v>415</v>
      </c>
      <c r="E433" s="7" t="s">
        <v>210</v>
      </c>
      <c r="F433" s="7" t="s">
        <v>353</v>
      </c>
      <c r="G433" s="8"/>
      <c r="H433" s="8">
        <v>0</v>
      </c>
      <c r="I433" s="65">
        <f aca="true" t="shared" si="65" ref="I433:K434">I434</f>
        <v>6826.3</v>
      </c>
      <c r="J433" s="65">
        <f t="shared" si="65"/>
        <v>0</v>
      </c>
      <c r="K433" s="65">
        <f t="shared" si="65"/>
        <v>0</v>
      </c>
      <c r="L433" s="65">
        <f t="shared" si="64"/>
        <v>6826.3</v>
      </c>
      <c r="M433" s="10">
        <f t="shared" si="64"/>
        <v>6826.3</v>
      </c>
    </row>
    <row r="434" spans="1:13" ht="31.5" outlineLevel="6">
      <c r="A434" s="37" t="s">
        <v>346</v>
      </c>
      <c r="B434" s="7" t="s">
        <v>204</v>
      </c>
      <c r="C434" s="7" t="s">
        <v>135</v>
      </c>
      <c r="D434" s="7" t="s">
        <v>415</v>
      </c>
      <c r="E434" s="7" t="s">
        <v>210</v>
      </c>
      <c r="F434" s="7" t="s">
        <v>347</v>
      </c>
      <c r="G434" s="8"/>
      <c r="H434" s="8"/>
      <c r="I434" s="65">
        <f t="shared" si="65"/>
        <v>6826.3</v>
      </c>
      <c r="J434" s="65">
        <f t="shared" si="65"/>
        <v>0</v>
      </c>
      <c r="K434" s="65">
        <f t="shared" si="65"/>
        <v>0</v>
      </c>
      <c r="L434" s="65">
        <f t="shared" si="64"/>
        <v>6826.3</v>
      </c>
      <c r="M434" s="10">
        <f t="shared" si="64"/>
        <v>6826.3</v>
      </c>
    </row>
    <row r="435" spans="1:13" ht="94.5" outlineLevel="6">
      <c r="A435" s="37" t="s">
        <v>452</v>
      </c>
      <c r="B435" s="7" t="s">
        <v>204</v>
      </c>
      <c r="C435" s="7" t="s">
        <v>135</v>
      </c>
      <c r="D435" s="7" t="s">
        <v>415</v>
      </c>
      <c r="E435" s="7" t="s">
        <v>210</v>
      </c>
      <c r="F435" s="7" t="s">
        <v>302</v>
      </c>
      <c r="G435" s="8"/>
      <c r="H435" s="8"/>
      <c r="I435" s="65">
        <v>6826.3</v>
      </c>
      <c r="J435" s="65"/>
      <c r="K435" s="6"/>
      <c r="L435" s="65">
        <v>6826.3</v>
      </c>
      <c r="M435" s="10">
        <v>6826.3</v>
      </c>
    </row>
    <row r="436" spans="1:13" ht="63" outlineLevel="5">
      <c r="A436" s="37" t="s">
        <v>51</v>
      </c>
      <c r="B436" s="7" t="s">
        <v>204</v>
      </c>
      <c r="C436" s="7" t="s">
        <v>135</v>
      </c>
      <c r="D436" s="7" t="s">
        <v>415</v>
      </c>
      <c r="E436" s="7" t="s">
        <v>211</v>
      </c>
      <c r="F436" s="7"/>
      <c r="G436" s="8"/>
      <c r="H436" s="8">
        <f>H437</f>
        <v>-107.596</v>
      </c>
      <c r="I436" s="65">
        <f>I437</f>
        <v>3953.7</v>
      </c>
      <c r="J436" s="65"/>
      <c r="K436" s="6">
        <v>4460740</v>
      </c>
      <c r="L436" s="65">
        <f>L437</f>
        <v>3953.7</v>
      </c>
      <c r="M436" s="10">
        <f>M437</f>
        <v>3953.7</v>
      </c>
    </row>
    <row r="437" spans="1:13" ht="78.75" outlineLevel="6">
      <c r="A437" s="37" t="s">
        <v>335</v>
      </c>
      <c r="B437" s="7" t="s">
        <v>204</v>
      </c>
      <c r="C437" s="7" t="s">
        <v>135</v>
      </c>
      <c r="D437" s="7" t="s">
        <v>415</v>
      </c>
      <c r="E437" s="7" t="s">
        <v>211</v>
      </c>
      <c r="F437" s="7" t="s">
        <v>353</v>
      </c>
      <c r="G437" s="8"/>
      <c r="H437" s="8">
        <v>-107.596</v>
      </c>
      <c r="I437" s="65">
        <f>I438</f>
        <v>3953.7</v>
      </c>
      <c r="J437" s="65">
        <f aca="true" t="shared" si="66" ref="J437:M438">J438</f>
        <v>0</v>
      </c>
      <c r="K437" s="65">
        <f t="shared" si="66"/>
        <v>0</v>
      </c>
      <c r="L437" s="65">
        <f t="shared" si="66"/>
        <v>3953.7</v>
      </c>
      <c r="M437" s="10">
        <f t="shared" si="66"/>
        <v>3953.7</v>
      </c>
    </row>
    <row r="438" spans="1:13" ht="31.5" outlineLevel="6">
      <c r="A438" s="37" t="s">
        <v>346</v>
      </c>
      <c r="B438" s="7" t="s">
        <v>204</v>
      </c>
      <c r="C438" s="7" t="s">
        <v>135</v>
      </c>
      <c r="D438" s="7" t="s">
        <v>415</v>
      </c>
      <c r="E438" s="7" t="s">
        <v>211</v>
      </c>
      <c r="F438" s="7" t="s">
        <v>347</v>
      </c>
      <c r="G438" s="8"/>
      <c r="H438" s="8"/>
      <c r="I438" s="65">
        <f>I439</f>
        <v>3953.7</v>
      </c>
      <c r="J438" s="65">
        <f t="shared" si="66"/>
        <v>0</v>
      </c>
      <c r="K438" s="65">
        <f t="shared" si="66"/>
        <v>0</v>
      </c>
      <c r="L438" s="65">
        <f t="shared" si="66"/>
        <v>3953.7</v>
      </c>
      <c r="M438" s="10">
        <f t="shared" si="66"/>
        <v>3953.7</v>
      </c>
    </row>
    <row r="439" spans="1:13" ht="94.5" outlineLevel="6">
      <c r="A439" s="37" t="s">
        <v>452</v>
      </c>
      <c r="B439" s="7" t="s">
        <v>204</v>
      </c>
      <c r="C439" s="7" t="s">
        <v>135</v>
      </c>
      <c r="D439" s="7" t="s">
        <v>415</v>
      </c>
      <c r="E439" s="7" t="s">
        <v>211</v>
      </c>
      <c r="F439" s="7" t="s">
        <v>302</v>
      </c>
      <c r="G439" s="8"/>
      <c r="H439" s="8"/>
      <c r="I439" s="65">
        <v>3953.7</v>
      </c>
      <c r="J439" s="65"/>
      <c r="K439" s="6"/>
      <c r="L439" s="65">
        <v>3953.7</v>
      </c>
      <c r="M439" s="10">
        <v>3953.7</v>
      </c>
    </row>
    <row r="440" spans="1:13" ht="47.25" outlineLevel="5">
      <c r="A440" s="37" t="s">
        <v>52</v>
      </c>
      <c r="B440" s="7" t="s">
        <v>204</v>
      </c>
      <c r="C440" s="7" t="s">
        <v>135</v>
      </c>
      <c r="D440" s="7" t="s">
        <v>415</v>
      </c>
      <c r="E440" s="7" t="s">
        <v>212</v>
      </c>
      <c r="F440" s="7"/>
      <c r="G440" s="8"/>
      <c r="H440" s="8"/>
      <c r="I440" s="65">
        <f>I441</f>
        <v>2243.9</v>
      </c>
      <c r="J440" s="65"/>
      <c r="K440" s="6">
        <v>2242290</v>
      </c>
      <c r="L440" s="65">
        <f>L441</f>
        <v>2287.6</v>
      </c>
      <c r="M440" s="10">
        <f>M441</f>
        <v>2301.7</v>
      </c>
    </row>
    <row r="441" spans="1:13" ht="63" outlineLevel="6">
      <c r="A441" s="37" t="s">
        <v>451</v>
      </c>
      <c r="B441" s="7" t="s">
        <v>204</v>
      </c>
      <c r="C441" s="7" t="s">
        <v>135</v>
      </c>
      <c r="D441" s="7" t="s">
        <v>415</v>
      </c>
      <c r="E441" s="7" t="s">
        <v>212</v>
      </c>
      <c r="F441" s="7" t="s">
        <v>353</v>
      </c>
      <c r="G441" s="8"/>
      <c r="H441" s="8"/>
      <c r="I441" s="65">
        <f>I442</f>
        <v>2243.9</v>
      </c>
      <c r="J441" s="65">
        <f aca="true" t="shared" si="67" ref="J441:M442">J442</f>
        <v>0</v>
      </c>
      <c r="K441" s="65">
        <f t="shared" si="67"/>
        <v>0</v>
      </c>
      <c r="L441" s="65">
        <f t="shared" si="67"/>
        <v>2287.6</v>
      </c>
      <c r="M441" s="10">
        <f t="shared" si="67"/>
        <v>2301.7</v>
      </c>
    </row>
    <row r="442" spans="1:13" ht="31.5" outlineLevel="6">
      <c r="A442" s="37" t="s">
        <v>346</v>
      </c>
      <c r="B442" s="7" t="s">
        <v>204</v>
      </c>
      <c r="C442" s="7" t="s">
        <v>135</v>
      </c>
      <c r="D442" s="7" t="s">
        <v>415</v>
      </c>
      <c r="E442" s="7" t="s">
        <v>212</v>
      </c>
      <c r="F442" s="7" t="s">
        <v>347</v>
      </c>
      <c r="G442" s="8"/>
      <c r="H442" s="8"/>
      <c r="I442" s="65">
        <f>I443</f>
        <v>2243.9</v>
      </c>
      <c r="J442" s="65">
        <f t="shared" si="67"/>
        <v>0</v>
      </c>
      <c r="K442" s="65">
        <f t="shared" si="67"/>
        <v>0</v>
      </c>
      <c r="L442" s="65">
        <f t="shared" si="67"/>
        <v>2287.6</v>
      </c>
      <c r="M442" s="10">
        <f t="shared" si="67"/>
        <v>2301.7</v>
      </c>
    </row>
    <row r="443" spans="1:13" ht="94.5" outlineLevel="6">
      <c r="A443" s="37" t="s">
        <v>452</v>
      </c>
      <c r="B443" s="7" t="s">
        <v>204</v>
      </c>
      <c r="C443" s="7" t="s">
        <v>135</v>
      </c>
      <c r="D443" s="7" t="s">
        <v>415</v>
      </c>
      <c r="E443" s="7" t="s">
        <v>212</v>
      </c>
      <c r="F443" s="7" t="s">
        <v>302</v>
      </c>
      <c r="G443" s="8"/>
      <c r="H443" s="8"/>
      <c r="I443" s="65">
        <v>2243.9</v>
      </c>
      <c r="J443" s="65"/>
      <c r="K443" s="6"/>
      <c r="L443" s="65">
        <v>2287.6</v>
      </c>
      <c r="M443" s="10">
        <v>2301.7</v>
      </c>
    </row>
    <row r="444" spans="1:13" ht="47.25" outlineLevel="5">
      <c r="A444" s="37" t="s">
        <v>53</v>
      </c>
      <c r="B444" s="7" t="s">
        <v>204</v>
      </c>
      <c r="C444" s="7" t="s">
        <v>135</v>
      </c>
      <c r="D444" s="7" t="s">
        <v>415</v>
      </c>
      <c r="E444" s="7" t="s">
        <v>213</v>
      </c>
      <c r="F444" s="7"/>
      <c r="G444" s="8"/>
      <c r="H444" s="8"/>
      <c r="I444" s="65">
        <f>I445</f>
        <v>4052.6</v>
      </c>
      <c r="J444" s="65"/>
      <c r="K444" s="6">
        <v>4159560</v>
      </c>
      <c r="L444" s="65">
        <f>L445</f>
        <v>4052.6</v>
      </c>
      <c r="M444" s="10">
        <f>M445</f>
        <v>4052.6</v>
      </c>
    </row>
    <row r="445" spans="1:13" ht="63" outlineLevel="6">
      <c r="A445" s="37" t="s">
        <v>451</v>
      </c>
      <c r="B445" s="7" t="s">
        <v>204</v>
      </c>
      <c r="C445" s="7" t="s">
        <v>135</v>
      </c>
      <c r="D445" s="7" t="s">
        <v>415</v>
      </c>
      <c r="E445" s="7" t="s">
        <v>213</v>
      </c>
      <c r="F445" s="7" t="s">
        <v>353</v>
      </c>
      <c r="G445" s="8"/>
      <c r="H445" s="8"/>
      <c r="I445" s="65">
        <f>I446</f>
        <v>4052.6</v>
      </c>
      <c r="J445" s="65">
        <f aca="true" t="shared" si="68" ref="J445:M446">J446</f>
        <v>0</v>
      </c>
      <c r="K445" s="65">
        <f t="shared" si="68"/>
        <v>0</v>
      </c>
      <c r="L445" s="65">
        <f t="shared" si="68"/>
        <v>4052.6</v>
      </c>
      <c r="M445" s="10">
        <f t="shared" si="68"/>
        <v>4052.6</v>
      </c>
    </row>
    <row r="446" spans="1:13" ht="31.5" outlineLevel="6">
      <c r="A446" s="37" t="s">
        <v>346</v>
      </c>
      <c r="B446" s="7" t="s">
        <v>204</v>
      </c>
      <c r="C446" s="7" t="s">
        <v>135</v>
      </c>
      <c r="D446" s="7" t="s">
        <v>415</v>
      </c>
      <c r="E446" s="7" t="s">
        <v>213</v>
      </c>
      <c r="F446" s="7" t="s">
        <v>347</v>
      </c>
      <c r="G446" s="8"/>
      <c r="H446" s="8"/>
      <c r="I446" s="65">
        <f>I447</f>
        <v>4052.6</v>
      </c>
      <c r="J446" s="65">
        <f t="shared" si="68"/>
        <v>0</v>
      </c>
      <c r="K446" s="65">
        <f t="shared" si="68"/>
        <v>0</v>
      </c>
      <c r="L446" s="65">
        <f t="shared" si="68"/>
        <v>4052.6</v>
      </c>
      <c r="M446" s="10">
        <f t="shared" si="68"/>
        <v>4052.6</v>
      </c>
    </row>
    <row r="447" spans="1:13" ht="94.5" outlineLevel="6">
      <c r="A447" s="37" t="s">
        <v>452</v>
      </c>
      <c r="B447" s="7" t="s">
        <v>204</v>
      </c>
      <c r="C447" s="7" t="s">
        <v>135</v>
      </c>
      <c r="D447" s="7" t="s">
        <v>415</v>
      </c>
      <c r="E447" s="7" t="s">
        <v>213</v>
      </c>
      <c r="F447" s="7" t="s">
        <v>302</v>
      </c>
      <c r="G447" s="8"/>
      <c r="H447" s="8"/>
      <c r="I447" s="65">
        <v>4052.6</v>
      </c>
      <c r="J447" s="65"/>
      <c r="K447" s="6"/>
      <c r="L447" s="65">
        <v>4052.6</v>
      </c>
      <c r="M447" s="10">
        <v>4052.6</v>
      </c>
    </row>
    <row r="448" spans="1:13" ht="47.25" outlineLevel="5">
      <c r="A448" s="37" t="s">
        <v>54</v>
      </c>
      <c r="B448" s="7" t="s">
        <v>204</v>
      </c>
      <c r="C448" s="7" t="s">
        <v>135</v>
      </c>
      <c r="D448" s="7" t="s">
        <v>415</v>
      </c>
      <c r="E448" s="7" t="s">
        <v>214</v>
      </c>
      <c r="F448" s="7"/>
      <c r="G448" s="8"/>
      <c r="H448" s="8"/>
      <c r="I448" s="65">
        <f>I449</f>
        <v>2564.4</v>
      </c>
      <c r="J448" s="65"/>
      <c r="K448" s="6">
        <v>2454652</v>
      </c>
      <c r="L448" s="65">
        <f>L449</f>
        <v>2290.2</v>
      </c>
      <c r="M448" s="10">
        <f>M449</f>
        <v>2290.2</v>
      </c>
    </row>
    <row r="449" spans="1:13" ht="63" outlineLevel="6">
      <c r="A449" s="37" t="s">
        <v>451</v>
      </c>
      <c r="B449" s="7" t="s">
        <v>204</v>
      </c>
      <c r="C449" s="7" t="s">
        <v>135</v>
      </c>
      <c r="D449" s="7" t="s">
        <v>415</v>
      </c>
      <c r="E449" s="7" t="s">
        <v>214</v>
      </c>
      <c r="F449" s="7" t="s">
        <v>353</v>
      </c>
      <c r="G449" s="8"/>
      <c r="H449" s="8"/>
      <c r="I449" s="65">
        <f>I450</f>
        <v>2564.4</v>
      </c>
      <c r="J449" s="65">
        <f>J450</f>
        <v>0</v>
      </c>
      <c r="K449" s="65">
        <f>K450</f>
        <v>0</v>
      </c>
      <c r="L449" s="65">
        <f>L450</f>
        <v>2290.2</v>
      </c>
      <c r="M449" s="10">
        <f>M450</f>
        <v>2290.2</v>
      </c>
    </row>
    <row r="450" spans="1:13" ht="31.5" outlineLevel="6">
      <c r="A450" s="37" t="s">
        <v>346</v>
      </c>
      <c r="B450" s="7" t="s">
        <v>204</v>
      </c>
      <c r="C450" s="7" t="s">
        <v>135</v>
      </c>
      <c r="D450" s="7" t="s">
        <v>415</v>
      </c>
      <c r="E450" s="7" t="s">
        <v>214</v>
      </c>
      <c r="F450" s="7" t="s">
        <v>347</v>
      </c>
      <c r="G450" s="8"/>
      <c r="H450" s="8"/>
      <c r="I450" s="65">
        <f>I451+I452</f>
        <v>2564.4</v>
      </c>
      <c r="J450" s="65">
        <f>J451+J452</f>
        <v>0</v>
      </c>
      <c r="K450" s="65">
        <f>K451+K452</f>
        <v>0</v>
      </c>
      <c r="L450" s="65">
        <f>L451+L452</f>
        <v>2290.2</v>
      </c>
      <c r="M450" s="10">
        <f>M451+M452</f>
        <v>2290.2</v>
      </c>
    </row>
    <row r="451" spans="1:13" ht="94.5" outlineLevel="6">
      <c r="A451" s="37" t="s">
        <v>452</v>
      </c>
      <c r="B451" s="7" t="s">
        <v>204</v>
      </c>
      <c r="C451" s="7" t="s">
        <v>135</v>
      </c>
      <c r="D451" s="7" t="s">
        <v>415</v>
      </c>
      <c r="E451" s="7" t="s">
        <v>214</v>
      </c>
      <c r="F451" s="7" t="s">
        <v>302</v>
      </c>
      <c r="G451" s="8"/>
      <c r="H451" s="8"/>
      <c r="I451" s="65">
        <v>2311.1</v>
      </c>
      <c r="J451" s="65"/>
      <c r="K451" s="6"/>
      <c r="L451" s="65">
        <v>2290.2</v>
      </c>
      <c r="M451" s="10">
        <v>2290.2</v>
      </c>
    </row>
    <row r="452" spans="1:13" ht="31.5" hidden="1" outlineLevel="6">
      <c r="A452" s="37" t="s">
        <v>351</v>
      </c>
      <c r="B452" s="7" t="s">
        <v>204</v>
      </c>
      <c r="C452" s="7" t="s">
        <v>135</v>
      </c>
      <c r="D452" s="7" t="s">
        <v>415</v>
      </c>
      <c r="E452" s="7" t="s">
        <v>214</v>
      </c>
      <c r="F452" s="7" t="s">
        <v>352</v>
      </c>
      <c r="G452" s="8"/>
      <c r="H452" s="8"/>
      <c r="I452" s="65">
        <v>253.3</v>
      </c>
      <c r="J452" s="65"/>
      <c r="K452" s="6"/>
      <c r="L452" s="65"/>
      <c r="M452" s="10"/>
    </row>
    <row r="453" spans="1:13" ht="47.25" outlineLevel="5" collapsed="1">
      <c r="A453" s="37" t="s">
        <v>55</v>
      </c>
      <c r="B453" s="7" t="s">
        <v>204</v>
      </c>
      <c r="C453" s="7" t="s">
        <v>135</v>
      </c>
      <c r="D453" s="7" t="s">
        <v>415</v>
      </c>
      <c r="E453" s="7" t="s">
        <v>215</v>
      </c>
      <c r="F453" s="7"/>
      <c r="G453" s="8"/>
      <c r="H453" s="8"/>
      <c r="I453" s="65">
        <f>I454</f>
        <v>1489.6</v>
      </c>
      <c r="J453" s="65"/>
      <c r="K453" s="6">
        <v>1749600</v>
      </c>
      <c r="L453" s="65">
        <f>L454</f>
        <v>1489.6</v>
      </c>
      <c r="M453" s="10">
        <f>M454</f>
        <v>1489.6</v>
      </c>
    </row>
    <row r="454" spans="1:13" ht="63" outlineLevel="6">
      <c r="A454" s="37" t="s">
        <v>451</v>
      </c>
      <c r="B454" s="7" t="s">
        <v>204</v>
      </c>
      <c r="C454" s="7" t="s">
        <v>135</v>
      </c>
      <c r="D454" s="7" t="s">
        <v>415</v>
      </c>
      <c r="E454" s="7" t="s">
        <v>215</v>
      </c>
      <c r="F454" s="7" t="s">
        <v>353</v>
      </c>
      <c r="G454" s="8"/>
      <c r="H454" s="8"/>
      <c r="I454" s="65">
        <f>I455</f>
        <v>1489.6</v>
      </c>
      <c r="J454" s="65">
        <f aca="true" t="shared" si="69" ref="J454:M455">J455</f>
        <v>0</v>
      </c>
      <c r="K454" s="65">
        <f t="shared" si="69"/>
        <v>0</v>
      </c>
      <c r="L454" s="65">
        <f t="shared" si="69"/>
        <v>1489.6</v>
      </c>
      <c r="M454" s="10">
        <f t="shared" si="69"/>
        <v>1489.6</v>
      </c>
    </row>
    <row r="455" spans="1:13" ht="31.5" outlineLevel="6">
      <c r="A455" s="37" t="s">
        <v>346</v>
      </c>
      <c r="B455" s="7" t="s">
        <v>204</v>
      </c>
      <c r="C455" s="7" t="s">
        <v>135</v>
      </c>
      <c r="D455" s="7" t="s">
        <v>415</v>
      </c>
      <c r="E455" s="7" t="s">
        <v>215</v>
      </c>
      <c r="F455" s="7" t="s">
        <v>347</v>
      </c>
      <c r="G455" s="8"/>
      <c r="H455" s="8"/>
      <c r="I455" s="65">
        <f>I456</f>
        <v>1489.6</v>
      </c>
      <c r="J455" s="65">
        <f t="shared" si="69"/>
        <v>0</v>
      </c>
      <c r="K455" s="65">
        <f t="shared" si="69"/>
        <v>0</v>
      </c>
      <c r="L455" s="65">
        <f t="shared" si="69"/>
        <v>1489.6</v>
      </c>
      <c r="M455" s="10">
        <f t="shared" si="69"/>
        <v>1489.6</v>
      </c>
    </row>
    <row r="456" spans="1:13" ht="94.5" outlineLevel="6">
      <c r="A456" s="37" t="s">
        <v>452</v>
      </c>
      <c r="B456" s="7" t="s">
        <v>204</v>
      </c>
      <c r="C456" s="7" t="s">
        <v>135</v>
      </c>
      <c r="D456" s="7" t="s">
        <v>415</v>
      </c>
      <c r="E456" s="7" t="s">
        <v>215</v>
      </c>
      <c r="F456" s="7" t="s">
        <v>302</v>
      </c>
      <c r="G456" s="8"/>
      <c r="H456" s="8"/>
      <c r="I456" s="65">
        <v>1489.6</v>
      </c>
      <c r="J456" s="65"/>
      <c r="K456" s="6"/>
      <c r="L456" s="65">
        <v>1489.6</v>
      </c>
      <c r="M456" s="10">
        <v>1489.6</v>
      </c>
    </row>
    <row r="457" spans="1:13" ht="63" outlineLevel="5">
      <c r="A457" s="37" t="s">
        <v>59</v>
      </c>
      <c r="B457" s="7" t="s">
        <v>204</v>
      </c>
      <c r="C457" s="7" t="s">
        <v>135</v>
      </c>
      <c r="D457" s="7" t="s">
        <v>415</v>
      </c>
      <c r="E457" s="7" t="s">
        <v>216</v>
      </c>
      <c r="F457" s="7"/>
      <c r="G457" s="8"/>
      <c r="H457" s="8">
        <f>H458</f>
        <v>0</v>
      </c>
      <c r="I457" s="65">
        <f>I458</f>
        <v>3650</v>
      </c>
      <c r="J457" s="65"/>
      <c r="K457" s="6">
        <v>3762143</v>
      </c>
      <c r="L457" s="65">
        <f>L458</f>
        <v>3650</v>
      </c>
      <c r="M457" s="10">
        <f>M458</f>
        <v>3650</v>
      </c>
    </row>
    <row r="458" spans="1:13" ht="63" outlineLevel="6">
      <c r="A458" s="37" t="s">
        <v>451</v>
      </c>
      <c r="B458" s="7" t="s">
        <v>204</v>
      </c>
      <c r="C458" s="7" t="s">
        <v>135</v>
      </c>
      <c r="D458" s="7" t="s">
        <v>415</v>
      </c>
      <c r="E458" s="7" t="s">
        <v>216</v>
      </c>
      <c r="F458" s="7" t="s">
        <v>353</v>
      </c>
      <c r="G458" s="8"/>
      <c r="H458" s="8">
        <v>0</v>
      </c>
      <c r="I458" s="65">
        <f>I459</f>
        <v>3650</v>
      </c>
      <c r="J458" s="65">
        <f aca="true" t="shared" si="70" ref="J458:M459">J459</f>
        <v>0</v>
      </c>
      <c r="K458" s="65">
        <f t="shared" si="70"/>
        <v>0</v>
      </c>
      <c r="L458" s="65">
        <f t="shared" si="70"/>
        <v>3650</v>
      </c>
      <c r="M458" s="10">
        <f t="shared" si="70"/>
        <v>3650</v>
      </c>
    </row>
    <row r="459" spans="1:13" ht="31.5" outlineLevel="6">
      <c r="A459" s="37" t="s">
        <v>346</v>
      </c>
      <c r="B459" s="7" t="s">
        <v>204</v>
      </c>
      <c r="C459" s="7" t="s">
        <v>135</v>
      </c>
      <c r="D459" s="7" t="s">
        <v>415</v>
      </c>
      <c r="E459" s="7" t="s">
        <v>216</v>
      </c>
      <c r="F459" s="7" t="s">
        <v>347</v>
      </c>
      <c r="G459" s="8"/>
      <c r="H459" s="8"/>
      <c r="I459" s="65">
        <f>I460</f>
        <v>3650</v>
      </c>
      <c r="J459" s="65">
        <f t="shared" si="70"/>
        <v>0</v>
      </c>
      <c r="K459" s="65">
        <f t="shared" si="70"/>
        <v>0</v>
      </c>
      <c r="L459" s="65">
        <f t="shared" si="70"/>
        <v>3650</v>
      </c>
      <c r="M459" s="10">
        <f t="shared" si="70"/>
        <v>3650</v>
      </c>
    </row>
    <row r="460" spans="1:13" ht="94.5" outlineLevel="6">
      <c r="A460" s="37" t="s">
        <v>452</v>
      </c>
      <c r="B460" s="7" t="s">
        <v>204</v>
      </c>
      <c r="C460" s="7" t="s">
        <v>135</v>
      </c>
      <c r="D460" s="7" t="s">
        <v>415</v>
      </c>
      <c r="E460" s="7" t="s">
        <v>216</v>
      </c>
      <c r="F460" s="7" t="s">
        <v>302</v>
      </c>
      <c r="G460" s="8"/>
      <c r="H460" s="8"/>
      <c r="I460" s="65">
        <v>3650</v>
      </c>
      <c r="J460" s="65"/>
      <c r="K460" s="6"/>
      <c r="L460" s="65">
        <v>3650</v>
      </c>
      <c r="M460" s="10">
        <v>3650</v>
      </c>
    </row>
    <row r="461" spans="1:13" ht="47.25" outlineLevel="5">
      <c r="A461" s="37" t="s">
        <v>60</v>
      </c>
      <c r="B461" s="7" t="s">
        <v>204</v>
      </c>
      <c r="C461" s="7" t="s">
        <v>135</v>
      </c>
      <c r="D461" s="7" t="s">
        <v>415</v>
      </c>
      <c r="E461" s="7" t="s">
        <v>217</v>
      </c>
      <c r="F461" s="7"/>
      <c r="G461" s="8"/>
      <c r="H461" s="8"/>
      <c r="I461" s="65">
        <f>I462</f>
        <v>4583.5</v>
      </c>
      <c r="J461" s="65"/>
      <c r="K461" s="6">
        <v>4659495</v>
      </c>
      <c r="L461" s="65">
        <f>L462</f>
        <v>4583.5</v>
      </c>
      <c r="M461" s="10">
        <f>M462</f>
        <v>4583.5</v>
      </c>
    </row>
    <row r="462" spans="1:13" ht="63" outlineLevel="6">
      <c r="A462" s="37" t="s">
        <v>451</v>
      </c>
      <c r="B462" s="7" t="s">
        <v>204</v>
      </c>
      <c r="C462" s="7" t="s">
        <v>135</v>
      </c>
      <c r="D462" s="7" t="s">
        <v>415</v>
      </c>
      <c r="E462" s="7" t="s">
        <v>217</v>
      </c>
      <c r="F462" s="7" t="s">
        <v>353</v>
      </c>
      <c r="G462" s="8"/>
      <c r="H462" s="8"/>
      <c r="I462" s="65">
        <f>I463</f>
        <v>4583.5</v>
      </c>
      <c r="J462" s="65">
        <f aca="true" t="shared" si="71" ref="J462:M463">J463</f>
        <v>0</v>
      </c>
      <c r="K462" s="65">
        <f t="shared" si="71"/>
        <v>0</v>
      </c>
      <c r="L462" s="65">
        <f t="shared" si="71"/>
        <v>4583.5</v>
      </c>
      <c r="M462" s="10">
        <f t="shared" si="71"/>
        <v>4583.5</v>
      </c>
    </row>
    <row r="463" spans="1:13" ht="31.5" outlineLevel="6">
      <c r="A463" s="37" t="s">
        <v>346</v>
      </c>
      <c r="B463" s="7" t="s">
        <v>204</v>
      </c>
      <c r="C463" s="7" t="s">
        <v>135</v>
      </c>
      <c r="D463" s="7" t="s">
        <v>415</v>
      </c>
      <c r="E463" s="7" t="s">
        <v>217</v>
      </c>
      <c r="F463" s="7" t="s">
        <v>347</v>
      </c>
      <c r="G463" s="8"/>
      <c r="H463" s="8"/>
      <c r="I463" s="65">
        <f>I464</f>
        <v>4583.5</v>
      </c>
      <c r="J463" s="65">
        <f t="shared" si="71"/>
        <v>0</v>
      </c>
      <c r="K463" s="65">
        <f t="shared" si="71"/>
        <v>0</v>
      </c>
      <c r="L463" s="65">
        <f t="shared" si="71"/>
        <v>4583.5</v>
      </c>
      <c r="M463" s="10">
        <f t="shared" si="71"/>
        <v>4583.5</v>
      </c>
    </row>
    <row r="464" spans="1:13" ht="94.5" outlineLevel="6">
      <c r="A464" s="37" t="s">
        <v>452</v>
      </c>
      <c r="B464" s="7" t="s">
        <v>204</v>
      </c>
      <c r="C464" s="7" t="s">
        <v>135</v>
      </c>
      <c r="D464" s="7" t="s">
        <v>415</v>
      </c>
      <c r="E464" s="7" t="s">
        <v>217</v>
      </c>
      <c r="F464" s="7" t="s">
        <v>302</v>
      </c>
      <c r="G464" s="8"/>
      <c r="H464" s="8"/>
      <c r="I464" s="65">
        <v>4583.5</v>
      </c>
      <c r="J464" s="65"/>
      <c r="K464" s="6"/>
      <c r="L464" s="65">
        <v>4583.5</v>
      </c>
      <c r="M464" s="10">
        <v>4583.5</v>
      </c>
    </row>
    <row r="465" spans="1:13" ht="47.25" outlineLevel="5">
      <c r="A465" s="37" t="s">
        <v>61</v>
      </c>
      <c r="B465" s="7" t="s">
        <v>204</v>
      </c>
      <c r="C465" s="7" t="s">
        <v>135</v>
      </c>
      <c r="D465" s="7" t="s">
        <v>415</v>
      </c>
      <c r="E465" s="7" t="s">
        <v>218</v>
      </c>
      <c r="F465" s="7"/>
      <c r="G465" s="8"/>
      <c r="H465" s="8">
        <f>H466</f>
        <v>-14.4</v>
      </c>
      <c r="I465" s="65">
        <f>I466</f>
        <v>1947.2</v>
      </c>
      <c r="J465" s="65"/>
      <c r="K465" s="6">
        <v>1983184</v>
      </c>
      <c r="L465" s="65">
        <f>L466</f>
        <v>1945.4</v>
      </c>
      <c r="M465" s="10">
        <f>M466</f>
        <v>1947.2</v>
      </c>
    </row>
    <row r="466" spans="1:13" ht="63" outlineLevel="6">
      <c r="A466" s="37" t="s">
        <v>451</v>
      </c>
      <c r="B466" s="7" t="s">
        <v>204</v>
      </c>
      <c r="C466" s="7" t="s">
        <v>135</v>
      </c>
      <c r="D466" s="7" t="s">
        <v>415</v>
      </c>
      <c r="E466" s="7" t="s">
        <v>218</v>
      </c>
      <c r="F466" s="7" t="s">
        <v>353</v>
      </c>
      <c r="G466" s="8"/>
      <c r="H466" s="8">
        <v>-14.4</v>
      </c>
      <c r="I466" s="65">
        <f>I467</f>
        <v>1947.2</v>
      </c>
      <c r="J466" s="65">
        <f aca="true" t="shared" si="72" ref="J466:M467">J467</f>
        <v>0</v>
      </c>
      <c r="K466" s="65">
        <f t="shared" si="72"/>
        <v>0</v>
      </c>
      <c r="L466" s="65">
        <f t="shared" si="72"/>
        <v>1945.4</v>
      </c>
      <c r="M466" s="10">
        <f t="shared" si="72"/>
        <v>1947.2</v>
      </c>
    </row>
    <row r="467" spans="1:13" ht="31.5" outlineLevel="6">
      <c r="A467" s="37" t="s">
        <v>346</v>
      </c>
      <c r="B467" s="7" t="s">
        <v>204</v>
      </c>
      <c r="C467" s="7" t="s">
        <v>135</v>
      </c>
      <c r="D467" s="7" t="s">
        <v>415</v>
      </c>
      <c r="E467" s="7" t="s">
        <v>218</v>
      </c>
      <c r="F467" s="7" t="s">
        <v>347</v>
      </c>
      <c r="G467" s="8"/>
      <c r="H467" s="8"/>
      <c r="I467" s="65">
        <f>I468</f>
        <v>1947.2</v>
      </c>
      <c r="J467" s="65">
        <f t="shared" si="72"/>
        <v>0</v>
      </c>
      <c r="K467" s="65">
        <f t="shared" si="72"/>
        <v>0</v>
      </c>
      <c r="L467" s="65">
        <f t="shared" si="72"/>
        <v>1945.4</v>
      </c>
      <c r="M467" s="10">
        <f t="shared" si="72"/>
        <v>1947.2</v>
      </c>
    </row>
    <row r="468" spans="1:13" ht="94.5" outlineLevel="6">
      <c r="A468" s="37" t="s">
        <v>452</v>
      </c>
      <c r="B468" s="7" t="s">
        <v>204</v>
      </c>
      <c r="C468" s="7" t="s">
        <v>135</v>
      </c>
      <c r="D468" s="7" t="s">
        <v>415</v>
      </c>
      <c r="E468" s="7" t="s">
        <v>218</v>
      </c>
      <c r="F468" s="7" t="s">
        <v>302</v>
      </c>
      <c r="G468" s="8"/>
      <c r="H468" s="8"/>
      <c r="I468" s="65">
        <v>1947.2</v>
      </c>
      <c r="J468" s="65"/>
      <c r="K468" s="6"/>
      <c r="L468" s="65">
        <v>1945.4</v>
      </c>
      <c r="M468" s="10">
        <v>1947.2</v>
      </c>
    </row>
    <row r="469" spans="1:13" ht="47.25" outlineLevel="5">
      <c r="A469" s="37" t="s">
        <v>62</v>
      </c>
      <c r="B469" s="7" t="s">
        <v>204</v>
      </c>
      <c r="C469" s="7" t="s">
        <v>135</v>
      </c>
      <c r="D469" s="7" t="s">
        <v>415</v>
      </c>
      <c r="E469" s="7" t="s">
        <v>219</v>
      </c>
      <c r="F469" s="7"/>
      <c r="G469" s="8"/>
      <c r="H469" s="8"/>
      <c r="I469" s="65">
        <f>I470</f>
        <v>4890</v>
      </c>
      <c r="J469" s="65"/>
      <c r="K469" s="6">
        <v>5035393</v>
      </c>
      <c r="L469" s="65">
        <f>L470</f>
        <v>4890</v>
      </c>
      <c r="M469" s="10">
        <f>M470</f>
        <v>4890</v>
      </c>
    </row>
    <row r="470" spans="1:13" ht="63" outlineLevel="6">
      <c r="A470" s="37" t="s">
        <v>451</v>
      </c>
      <c r="B470" s="7" t="s">
        <v>204</v>
      </c>
      <c r="C470" s="7" t="s">
        <v>135</v>
      </c>
      <c r="D470" s="7" t="s">
        <v>415</v>
      </c>
      <c r="E470" s="7" t="s">
        <v>219</v>
      </c>
      <c r="F470" s="7" t="s">
        <v>353</v>
      </c>
      <c r="G470" s="8"/>
      <c r="H470" s="8"/>
      <c r="I470" s="65">
        <f>I471</f>
        <v>4890</v>
      </c>
      <c r="J470" s="65">
        <f aca="true" t="shared" si="73" ref="J470:M471">J471</f>
        <v>0</v>
      </c>
      <c r="K470" s="65">
        <f t="shared" si="73"/>
        <v>0</v>
      </c>
      <c r="L470" s="65">
        <f t="shared" si="73"/>
        <v>4890</v>
      </c>
      <c r="M470" s="10">
        <f t="shared" si="73"/>
        <v>4890</v>
      </c>
    </row>
    <row r="471" spans="1:13" ht="31.5" outlineLevel="6">
      <c r="A471" s="37" t="s">
        <v>346</v>
      </c>
      <c r="B471" s="7" t="s">
        <v>204</v>
      </c>
      <c r="C471" s="7" t="s">
        <v>135</v>
      </c>
      <c r="D471" s="7" t="s">
        <v>415</v>
      </c>
      <c r="E471" s="7" t="s">
        <v>219</v>
      </c>
      <c r="F471" s="7" t="s">
        <v>347</v>
      </c>
      <c r="G471" s="8"/>
      <c r="H471" s="8"/>
      <c r="I471" s="65">
        <f>I472</f>
        <v>4890</v>
      </c>
      <c r="J471" s="65">
        <f t="shared" si="73"/>
        <v>0</v>
      </c>
      <c r="K471" s="65">
        <f t="shared" si="73"/>
        <v>0</v>
      </c>
      <c r="L471" s="65">
        <f t="shared" si="73"/>
        <v>4890</v>
      </c>
      <c r="M471" s="10">
        <f t="shared" si="73"/>
        <v>4890</v>
      </c>
    </row>
    <row r="472" spans="1:13" ht="94.5" outlineLevel="6">
      <c r="A472" s="37" t="s">
        <v>452</v>
      </c>
      <c r="B472" s="7" t="s">
        <v>204</v>
      </c>
      <c r="C472" s="7" t="s">
        <v>135</v>
      </c>
      <c r="D472" s="7" t="s">
        <v>415</v>
      </c>
      <c r="E472" s="7" t="s">
        <v>219</v>
      </c>
      <c r="F472" s="7" t="s">
        <v>302</v>
      </c>
      <c r="G472" s="8"/>
      <c r="H472" s="8"/>
      <c r="I472" s="65">
        <v>4890</v>
      </c>
      <c r="J472" s="65"/>
      <c r="K472" s="6"/>
      <c r="L472" s="65">
        <v>4890</v>
      </c>
      <c r="M472" s="10">
        <v>4890</v>
      </c>
    </row>
    <row r="473" spans="1:13" ht="47.25" outlineLevel="5">
      <c r="A473" s="37" t="s">
        <v>63</v>
      </c>
      <c r="B473" s="7" t="s">
        <v>204</v>
      </c>
      <c r="C473" s="7" t="s">
        <v>135</v>
      </c>
      <c r="D473" s="7" t="s">
        <v>415</v>
      </c>
      <c r="E473" s="7" t="s">
        <v>220</v>
      </c>
      <c r="F473" s="7"/>
      <c r="G473" s="8"/>
      <c r="H473" s="8"/>
      <c r="I473" s="65">
        <f>I474</f>
        <v>1606.2</v>
      </c>
      <c r="J473" s="65"/>
      <c r="K473" s="6">
        <v>1629194</v>
      </c>
      <c r="L473" s="65">
        <f>L474</f>
        <v>1606.1</v>
      </c>
      <c r="M473" s="10">
        <f>M474</f>
        <v>1606.2</v>
      </c>
    </row>
    <row r="474" spans="1:13" ht="63" outlineLevel="6">
      <c r="A474" s="37" t="s">
        <v>451</v>
      </c>
      <c r="B474" s="7" t="s">
        <v>204</v>
      </c>
      <c r="C474" s="7" t="s">
        <v>135</v>
      </c>
      <c r="D474" s="7" t="s">
        <v>415</v>
      </c>
      <c r="E474" s="7" t="s">
        <v>220</v>
      </c>
      <c r="F474" s="7" t="s">
        <v>353</v>
      </c>
      <c r="G474" s="8"/>
      <c r="H474" s="8"/>
      <c r="I474" s="65">
        <f>I475</f>
        <v>1606.2</v>
      </c>
      <c r="J474" s="65">
        <f aca="true" t="shared" si="74" ref="J474:M475">J475</f>
        <v>0</v>
      </c>
      <c r="K474" s="65">
        <f t="shared" si="74"/>
        <v>0</v>
      </c>
      <c r="L474" s="65">
        <f t="shared" si="74"/>
        <v>1606.1</v>
      </c>
      <c r="M474" s="10">
        <f t="shared" si="74"/>
        <v>1606.2</v>
      </c>
    </row>
    <row r="475" spans="1:13" ht="31.5" outlineLevel="6">
      <c r="A475" s="37" t="s">
        <v>346</v>
      </c>
      <c r="B475" s="7" t="s">
        <v>204</v>
      </c>
      <c r="C475" s="7" t="s">
        <v>135</v>
      </c>
      <c r="D475" s="7" t="s">
        <v>415</v>
      </c>
      <c r="E475" s="7" t="s">
        <v>220</v>
      </c>
      <c r="F475" s="7" t="s">
        <v>347</v>
      </c>
      <c r="G475" s="8"/>
      <c r="H475" s="8"/>
      <c r="I475" s="65">
        <f>I476</f>
        <v>1606.2</v>
      </c>
      <c r="J475" s="65">
        <f t="shared" si="74"/>
        <v>0</v>
      </c>
      <c r="K475" s="65">
        <f t="shared" si="74"/>
        <v>0</v>
      </c>
      <c r="L475" s="65">
        <f t="shared" si="74"/>
        <v>1606.1</v>
      </c>
      <c r="M475" s="10">
        <f t="shared" si="74"/>
        <v>1606.2</v>
      </c>
    </row>
    <row r="476" spans="1:13" ht="94.5" outlineLevel="6">
      <c r="A476" s="37" t="s">
        <v>452</v>
      </c>
      <c r="B476" s="7" t="s">
        <v>204</v>
      </c>
      <c r="C476" s="7" t="s">
        <v>135</v>
      </c>
      <c r="D476" s="7" t="s">
        <v>415</v>
      </c>
      <c r="E476" s="7" t="s">
        <v>220</v>
      </c>
      <c r="F476" s="7" t="s">
        <v>302</v>
      </c>
      <c r="G476" s="8"/>
      <c r="H476" s="8"/>
      <c r="I476" s="65">
        <v>1606.2</v>
      </c>
      <c r="J476" s="65"/>
      <c r="K476" s="6"/>
      <c r="L476" s="65">
        <v>1606.1</v>
      </c>
      <c r="M476" s="10">
        <v>1606.2</v>
      </c>
    </row>
    <row r="477" spans="1:13" ht="47.25" outlineLevel="5">
      <c r="A477" s="37" t="s">
        <v>64</v>
      </c>
      <c r="B477" s="7" t="s">
        <v>204</v>
      </c>
      <c r="C477" s="7" t="s">
        <v>135</v>
      </c>
      <c r="D477" s="7" t="s">
        <v>415</v>
      </c>
      <c r="E477" s="7" t="s">
        <v>221</v>
      </c>
      <c r="F477" s="7"/>
      <c r="G477" s="8"/>
      <c r="H477" s="8"/>
      <c r="I477" s="65">
        <f>I478</f>
        <v>3064</v>
      </c>
      <c r="J477" s="65"/>
      <c r="K477" s="6">
        <v>3101976</v>
      </c>
      <c r="L477" s="65">
        <f>L478</f>
        <v>3064</v>
      </c>
      <c r="M477" s="10">
        <f>M478</f>
        <v>3064</v>
      </c>
    </row>
    <row r="478" spans="1:13" ht="63" outlineLevel="6">
      <c r="A478" s="37" t="s">
        <v>451</v>
      </c>
      <c r="B478" s="7" t="s">
        <v>204</v>
      </c>
      <c r="C478" s="7" t="s">
        <v>135</v>
      </c>
      <c r="D478" s="7" t="s">
        <v>415</v>
      </c>
      <c r="E478" s="7" t="s">
        <v>221</v>
      </c>
      <c r="F478" s="7" t="s">
        <v>353</v>
      </c>
      <c r="G478" s="8"/>
      <c r="H478" s="8"/>
      <c r="I478" s="65">
        <f>I479</f>
        <v>3064</v>
      </c>
      <c r="J478" s="65">
        <f aca="true" t="shared" si="75" ref="J478:M479">J479</f>
        <v>0</v>
      </c>
      <c r="K478" s="65">
        <f t="shared" si="75"/>
        <v>0</v>
      </c>
      <c r="L478" s="65">
        <f t="shared" si="75"/>
        <v>3064</v>
      </c>
      <c r="M478" s="10">
        <f t="shared" si="75"/>
        <v>3064</v>
      </c>
    </row>
    <row r="479" spans="1:13" ht="31.5" outlineLevel="6">
      <c r="A479" s="37" t="s">
        <v>346</v>
      </c>
      <c r="B479" s="7" t="s">
        <v>204</v>
      </c>
      <c r="C479" s="7" t="s">
        <v>135</v>
      </c>
      <c r="D479" s="7" t="s">
        <v>415</v>
      </c>
      <c r="E479" s="7" t="s">
        <v>221</v>
      </c>
      <c r="F479" s="7" t="s">
        <v>347</v>
      </c>
      <c r="G479" s="8"/>
      <c r="H479" s="8"/>
      <c r="I479" s="65">
        <f>I480</f>
        <v>3064</v>
      </c>
      <c r="J479" s="65">
        <f t="shared" si="75"/>
        <v>0</v>
      </c>
      <c r="K479" s="65">
        <f t="shared" si="75"/>
        <v>0</v>
      </c>
      <c r="L479" s="65">
        <f t="shared" si="75"/>
        <v>3064</v>
      </c>
      <c r="M479" s="10">
        <f t="shared" si="75"/>
        <v>3064</v>
      </c>
    </row>
    <row r="480" spans="1:13" ht="94.5" outlineLevel="6">
      <c r="A480" s="37" t="s">
        <v>452</v>
      </c>
      <c r="B480" s="7" t="s">
        <v>204</v>
      </c>
      <c r="C480" s="7" t="s">
        <v>135</v>
      </c>
      <c r="D480" s="7" t="s">
        <v>415</v>
      </c>
      <c r="E480" s="7" t="s">
        <v>221</v>
      </c>
      <c r="F480" s="7" t="s">
        <v>302</v>
      </c>
      <c r="G480" s="8"/>
      <c r="H480" s="8"/>
      <c r="I480" s="65">
        <v>3064</v>
      </c>
      <c r="J480" s="65"/>
      <c r="K480" s="6"/>
      <c r="L480" s="65">
        <v>3064</v>
      </c>
      <c r="M480" s="10">
        <v>3064</v>
      </c>
    </row>
    <row r="481" spans="1:13" ht="31.5" outlineLevel="3">
      <c r="A481" s="37" t="s">
        <v>10</v>
      </c>
      <c r="B481" s="7" t="s">
        <v>204</v>
      </c>
      <c r="C481" s="7" t="s">
        <v>135</v>
      </c>
      <c r="D481" s="7" t="s">
        <v>415</v>
      </c>
      <c r="E481" s="7" t="s">
        <v>136</v>
      </c>
      <c r="F481" s="7"/>
      <c r="G481" s="8"/>
      <c r="H481" s="8">
        <f aca="true" t="shared" si="76" ref="H481:K485">H482</f>
        <v>80.1</v>
      </c>
      <c r="I481" s="65">
        <f t="shared" si="76"/>
        <v>6004</v>
      </c>
      <c r="J481" s="65"/>
      <c r="K481" s="6">
        <v>6062935</v>
      </c>
      <c r="L481" s="65">
        <f aca="true" t="shared" si="77" ref="L481:M485">L482</f>
        <v>6062.9</v>
      </c>
      <c r="M481" s="10">
        <f t="shared" si="77"/>
        <v>6062.9</v>
      </c>
    </row>
    <row r="482" spans="1:13" ht="31.5" outlineLevel="4">
      <c r="A482" s="37" t="s">
        <v>359</v>
      </c>
      <c r="B482" s="7" t="s">
        <v>204</v>
      </c>
      <c r="C482" s="7" t="s">
        <v>135</v>
      </c>
      <c r="D482" s="7" t="s">
        <v>415</v>
      </c>
      <c r="E482" s="7" t="s">
        <v>137</v>
      </c>
      <c r="F482" s="7"/>
      <c r="G482" s="8"/>
      <c r="H482" s="8">
        <f t="shared" si="76"/>
        <v>80.1</v>
      </c>
      <c r="I482" s="65">
        <f t="shared" si="76"/>
        <v>6004</v>
      </c>
      <c r="J482" s="65"/>
      <c r="K482" s="6">
        <v>6062935</v>
      </c>
      <c r="L482" s="65">
        <f t="shared" si="77"/>
        <v>6062.9</v>
      </c>
      <c r="M482" s="10">
        <f t="shared" si="77"/>
        <v>6062.9</v>
      </c>
    </row>
    <row r="483" spans="1:13" ht="47.25" outlineLevel="5">
      <c r="A483" s="37" t="s">
        <v>65</v>
      </c>
      <c r="B483" s="7" t="s">
        <v>204</v>
      </c>
      <c r="C483" s="7" t="s">
        <v>135</v>
      </c>
      <c r="D483" s="7" t="s">
        <v>415</v>
      </c>
      <c r="E483" s="7" t="s">
        <v>222</v>
      </c>
      <c r="F483" s="7"/>
      <c r="G483" s="8"/>
      <c r="H483" s="8">
        <f t="shared" si="76"/>
        <v>80.1</v>
      </c>
      <c r="I483" s="65">
        <f t="shared" si="76"/>
        <v>6004</v>
      </c>
      <c r="J483" s="65"/>
      <c r="K483" s="6">
        <v>6062935</v>
      </c>
      <c r="L483" s="65">
        <f t="shared" si="77"/>
        <v>6062.9</v>
      </c>
      <c r="M483" s="10">
        <f t="shared" si="77"/>
        <v>6062.9</v>
      </c>
    </row>
    <row r="484" spans="1:13" ht="63" outlineLevel="6">
      <c r="A484" s="37" t="s">
        <v>451</v>
      </c>
      <c r="B484" s="7" t="s">
        <v>204</v>
      </c>
      <c r="C484" s="7" t="s">
        <v>135</v>
      </c>
      <c r="D484" s="7" t="s">
        <v>415</v>
      </c>
      <c r="E484" s="7" t="s">
        <v>222</v>
      </c>
      <c r="F484" s="7" t="s">
        <v>353</v>
      </c>
      <c r="G484" s="8"/>
      <c r="H484" s="8">
        <v>80.1</v>
      </c>
      <c r="I484" s="65">
        <f t="shared" si="76"/>
        <v>6004</v>
      </c>
      <c r="J484" s="65">
        <f t="shared" si="76"/>
        <v>0</v>
      </c>
      <c r="K484" s="65">
        <f t="shared" si="76"/>
        <v>0</v>
      </c>
      <c r="L484" s="65">
        <f t="shared" si="77"/>
        <v>6062.9</v>
      </c>
      <c r="M484" s="10">
        <f t="shared" si="77"/>
        <v>6062.9</v>
      </c>
    </row>
    <row r="485" spans="1:13" ht="31.5" outlineLevel="6">
      <c r="A485" s="37" t="s">
        <v>346</v>
      </c>
      <c r="B485" s="7" t="s">
        <v>204</v>
      </c>
      <c r="C485" s="7" t="s">
        <v>135</v>
      </c>
      <c r="D485" s="7" t="s">
        <v>415</v>
      </c>
      <c r="E485" s="7" t="s">
        <v>222</v>
      </c>
      <c r="F485" s="7" t="s">
        <v>347</v>
      </c>
      <c r="G485" s="8"/>
      <c r="H485" s="8"/>
      <c r="I485" s="65">
        <f t="shared" si="76"/>
        <v>6004</v>
      </c>
      <c r="J485" s="65">
        <f t="shared" si="76"/>
        <v>0</v>
      </c>
      <c r="K485" s="65">
        <f t="shared" si="76"/>
        <v>0</v>
      </c>
      <c r="L485" s="65">
        <f t="shared" si="77"/>
        <v>6062.9</v>
      </c>
      <c r="M485" s="10">
        <f>M486</f>
        <v>6062.9</v>
      </c>
    </row>
    <row r="486" spans="1:13" ht="94.5" outlineLevel="6">
      <c r="A486" s="37" t="s">
        <v>452</v>
      </c>
      <c r="B486" s="7" t="s">
        <v>204</v>
      </c>
      <c r="C486" s="7" t="s">
        <v>135</v>
      </c>
      <c r="D486" s="7" t="s">
        <v>415</v>
      </c>
      <c r="E486" s="7" t="s">
        <v>222</v>
      </c>
      <c r="F486" s="7" t="s">
        <v>302</v>
      </c>
      <c r="G486" s="8"/>
      <c r="H486" s="8"/>
      <c r="I486" s="65">
        <v>6004</v>
      </c>
      <c r="J486" s="65"/>
      <c r="K486" s="6"/>
      <c r="L486" s="65">
        <v>6062.9</v>
      </c>
      <c r="M486" s="10">
        <v>6062.9</v>
      </c>
    </row>
    <row r="487" spans="1:13" ht="31.5" outlineLevel="3">
      <c r="A487" s="37" t="s">
        <v>35</v>
      </c>
      <c r="B487" s="7" t="s">
        <v>204</v>
      </c>
      <c r="C487" s="7" t="s">
        <v>135</v>
      </c>
      <c r="D487" s="7" t="s">
        <v>415</v>
      </c>
      <c r="E487" s="7" t="s">
        <v>177</v>
      </c>
      <c r="F487" s="7"/>
      <c r="G487" s="8"/>
      <c r="H487" s="8"/>
      <c r="I487" s="65">
        <f>I488</f>
        <v>4289.8</v>
      </c>
      <c r="J487" s="65"/>
      <c r="K487" s="6">
        <v>3441200</v>
      </c>
      <c r="L487" s="65">
        <f>L488</f>
        <v>4289.8</v>
      </c>
      <c r="M487" s="10">
        <f>M488</f>
        <v>4289.8</v>
      </c>
    </row>
    <row r="488" spans="1:13" ht="47.25" outlineLevel="3">
      <c r="A488" s="37" t="s">
        <v>66</v>
      </c>
      <c r="B488" s="7" t="s">
        <v>204</v>
      </c>
      <c r="C488" s="7" t="s">
        <v>135</v>
      </c>
      <c r="D488" s="7" t="s">
        <v>415</v>
      </c>
      <c r="E488" s="7" t="s">
        <v>223</v>
      </c>
      <c r="F488" s="7"/>
      <c r="G488" s="8"/>
      <c r="H488" s="8"/>
      <c r="I488" s="65">
        <f>I491</f>
        <v>4289.8</v>
      </c>
      <c r="J488" s="65"/>
      <c r="K488" s="6">
        <v>3441200</v>
      </c>
      <c r="L488" s="65">
        <f>L491</f>
        <v>4289.8</v>
      </c>
      <c r="M488" s="10">
        <f>M491</f>
        <v>4289.8</v>
      </c>
    </row>
    <row r="489" spans="1:13" ht="63" outlineLevel="3">
      <c r="A489" s="37" t="s">
        <v>451</v>
      </c>
      <c r="B489" s="7" t="s">
        <v>204</v>
      </c>
      <c r="C489" s="7" t="s">
        <v>135</v>
      </c>
      <c r="D489" s="7" t="s">
        <v>415</v>
      </c>
      <c r="E489" s="7" t="s">
        <v>223</v>
      </c>
      <c r="F489" s="7" t="s">
        <v>353</v>
      </c>
      <c r="G489" s="8"/>
      <c r="H489" s="8"/>
      <c r="I489" s="65">
        <f>I490</f>
        <v>4289.8</v>
      </c>
      <c r="J489" s="65">
        <f aca="true" t="shared" si="78" ref="J489:M490">J490</f>
        <v>0</v>
      </c>
      <c r="K489" s="65">
        <f t="shared" si="78"/>
        <v>227100</v>
      </c>
      <c r="L489" s="65">
        <f t="shared" si="78"/>
        <v>4289.8</v>
      </c>
      <c r="M489" s="10">
        <f t="shared" si="78"/>
        <v>4289.8</v>
      </c>
    </row>
    <row r="490" spans="1:13" ht="31.5" outlineLevel="3">
      <c r="A490" s="37" t="s">
        <v>346</v>
      </c>
      <c r="B490" s="7" t="s">
        <v>204</v>
      </c>
      <c r="C490" s="7" t="s">
        <v>135</v>
      </c>
      <c r="D490" s="7" t="s">
        <v>415</v>
      </c>
      <c r="E490" s="7" t="s">
        <v>223</v>
      </c>
      <c r="F490" s="7" t="s">
        <v>347</v>
      </c>
      <c r="G490" s="8"/>
      <c r="H490" s="8"/>
      <c r="I490" s="65">
        <f>I491</f>
        <v>4289.8</v>
      </c>
      <c r="J490" s="65">
        <f t="shared" si="78"/>
        <v>0</v>
      </c>
      <c r="K490" s="65">
        <f t="shared" si="78"/>
        <v>227100</v>
      </c>
      <c r="L490" s="65">
        <f t="shared" si="78"/>
        <v>4289.8</v>
      </c>
      <c r="M490" s="10">
        <f t="shared" si="78"/>
        <v>4289.8</v>
      </c>
    </row>
    <row r="491" spans="1:13" ht="31.5" outlineLevel="3">
      <c r="A491" s="37" t="s">
        <v>351</v>
      </c>
      <c r="B491" s="7" t="s">
        <v>204</v>
      </c>
      <c r="C491" s="7" t="s">
        <v>135</v>
      </c>
      <c r="D491" s="7" t="s">
        <v>415</v>
      </c>
      <c r="E491" s="7" t="s">
        <v>223</v>
      </c>
      <c r="F491" s="7" t="s">
        <v>352</v>
      </c>
      <c r="G491" s="8"/>
      <c r="H491" s="8"/>
      <c r="I491" s="65">
        <f>I495+I499+I507+I511+I515+I519+I523+I527+I531+I535+I539+I503</f>
        <v>4289.8</v>
      </c>
      <c r="J491" s="65"/>
      <c r="K491" s="6">
        <v>227100</v>
      </c>
      <c r="L491" s="65">
        <f>L495+L499+L507+L511+L515+L519+L523+L527+L531+L535+L539+L503</f>
        <v>4289.8</v>
      </c>
      <c r="M491" s="10">
        <f>M495+M499+M507+M511+M515+M519+M523+M527+M531+M535+M539+M503</f>
        <v>4289.8</v>
      </c>
    </row>
    <row r="492" spans="1:13" ht="78.75" outlineLevel="4">
      <c r="A492" s="37" t="s">
        <v>67</v>
      </c>
      <c r="B492" s="7" t="s">
        <v>204</v>
      </c>
      <c r="C492" s="7" t="s">
        <v>135</v>
      </c>
      <c r="D492" s="7" t="s">
        <v>415</v>
      </c>
      <c r="E492" s="7" t="s">
        <v>223</v>
      </c>
      <c r="F492" s="7"/>
      <c r="G492" s="8"/>
      <c r="H492" s="8"/>
      <c r="I492" s="65">
        <f>I495</f>
        <v>227.8</v>
      </c>
      <c r="J492" s="65"/>
      <c r="K492" s="6">
        <v>3441200</v>
      </c>
      <c r="L492" s="65">
        <f>L495</f>
        <v>227.8</v>
      </c>
      <c r="M492" s="10">
        <f>M495</f>
        <v>227.8</v>
      </c>
    </row>
    <row r="493" spans="1:13" ht="63" outlineLevel="4">
      <c r="A493" s="37" t="s">
        <v>451</v>
      </c>
      <c r="B493" s="7" t="s">
        <v>204</v>
      </c>
      <c r="C493" s="7" t="s">
        <v>135</v>
      </c>
      <c r="D493" s="7" t="s">
        <v>415</v>
      </c>
      <c r="E493" s="7" t="s">
        <v>223</v>
      </c>
      <c r="F493" s="7" t="s">
        <v>353</v>
      </c>
      <c r="G493" s="8"/>
      <c r="H493" s="8"/>
      <c r="I493" s="65">
        <f>I495</f>
        <v>227.8</v>
      </c>
      <c r="J493" s="65">
        <f>J495</f>
        <v>0</v>
      </c>
      <c r="K493" s="65">
        <f>K495</f>
        <v>0</v>
      </c>
      <c r="L493" s="65">
        <f>L494</f>
        <v>227.8</v>
      </c>
      <c r="M493" s="65">
        <f>M494</f>
        <v>227.8</v>
      </c>
    </row>
    <row r="494" spans="1:13" ht="31.5" outlineLevel="4">
      <c r="A494" s="37" t="s">
        <v>346</v>
      </c>
      <c r="B494" s="7" t="s">
        <v>204</v>
      </c>
      <c r="C494" s="7" t="s">
        <v>135</v>
      </c>
      <c r="D494" s="7" t="s">
        <v>415</v>
      </c>
      <c r="E494" s="7" t="s">
        <v>223</v>
      </c>
      <c r="F494" s="7" t="s">
        <v>347</v>
      </c>
      <c r="G494" s="8"/>
      <c r="H494" s="8"/>
      <c r="I494" s="65"/>
      <c r="J494" s="65"/>
      <c r="K494" s="65"/>
      <c r="L494" s="65">
        <f>L495</f>
        <v>227.8</v>
      </c>
      <c r="M494" s="65">
        <f>M495</f>
        <v>227.8</v>
      </c>
    </row>
    <row r="495" spans="1:13" ht="31.5" outlineLevel="6">
      <c r="A495" s="37" t="s">
        <v>351</v>
      </c>
      <c r="B495" s="7" t="s">
        <v>204</v>
      </c>
      <c r="C495" s="7" t="s">
        <v>135</v>
      </c>
      <c r="D495" s="7" t="s">
        <v>415</v>
      </c>
      <c r="E495" s="7" t="s">
        <v>223</v>
      </c>
      <c r="F495" s="7" t="s">
        <v>352</v>
      </c>
      <c r="G495" s="8"/>
      <c r="H495" s="8"/>
      <c r="I495" s="65">
        <v>227.8</v>
      </c>
      <c r="J495" s="65"/>
      <c r="K495" s="6"/>
      <c r="L495" s="65">
        <v>227.8</v>
      </c>
      <c r="M495" s="10">
        <v>227.8</v>
      </c>
    </row>
    <row r="496" spans="1:13" ht="63" outlineLevel="5">
      <c r="A496" s="37" t="s">
        <v>68</v>
      </c>
      <c r="B496" s="7" t="s">
        <v>204</v>
      </c>
      <c r="C496" s="7" t="s">
        <v>135</v>
      </c>
      <c r="D496" s="7" t="s">
        <v>415</v>
      </c>
      <c r="E496" s="7" t="s">
        <v>224</v>
      </c>
      <c r="F496" s="7"/>
      <c r="G496" s="8"/>
      <c r="H496" s="8"/>
      <c r="I496" s="65">
        <f>I499</f>
        <v>514.5</v>
      </c>
      <c r="J496" s="65"/>
      <c r="K496" s="6">
        <v>416000</v>
      </c>
      <c r="L496" s="65">
        <f>L499</f>
        <v>514.5</v>
      </c>
      <c r="M496" s="10">
        <f>M499</f>
        <v>514.5</v>
      </c>
    </row>
    <row r="497" spans="1:13" ht="63" outlineLevel="5">
      <c r="A497" s="37" t="s">
        <v>451</v>
      </c>
      <c r="B497" s="7" t="s">
        <v>204</v>
      </c>
      <c r="C497" s="7" t="s">
        <v>135</v>
      </c>
      <c r="D497" s="7" t="s">
        <v>415</v>
      </c>
      <c r="E497" s="7" t="s">
        <v>224</v>
      </c>
      <c r="F497" s="7" t="s">
        <v>353</v>
      </c>
      <c r="G497" s="8"/>
      <c r="H497" s="8"/>
      <c r="I497" s="65">
        <f>I498</f>
        <v>514.5</v>
      </c>
      <c r="J497" s="65">
        <f aca="true" t="shared" si="79" ref="J497:M498">J498</f>
        <v>0</v>
      </c>
      <c r="K497" s="65">
        <f t="shared" si="79"/>
        <v>0</v>
      </c>
      <c r="L497" s="65">
        <f t="shared" si="79"/>
        <v>514.5</v>
      </c>
      <c r="M497" s="10">
        <f t="shared" si="79"/>
        <v>514.5</v>
      </c>
    </row>
    <row r="498" spans="1:13" ht="31.5" outlineLevel="5">
      <c r="A498" s="37" t="s">
        <v>346</v>
      </c>
      <c r="B498" s="7" t="s">
        <v>204</v>
      </c>
      <c r="C498" s="7" t="s">
        <v>135</v>
      </c>
      <c r="D498" s="7" t="s">
        <v>415</v>
      </c>
      <c r="E498" s="7" t="s">
        <v>224</v>
      </c>
      <c r="F498" s="7" t="s">
        <v>347</v>
      </c>
      <c r="G498" s="8"/>
      <c r="H498" s="8"/>
      <c r="I498" s="65">
        <f>I499</f>
        <v>514.5</v>
      </c>
      <c r="J498" s="65">
        <f t="shared" si="79"/>
        <v>0</v>
      </c>
      <c r="K498" s="65">
        <f t="shared" si="79"/>
        <v>0</v>
      </c>
      <c r="L498" s="65">
        <f t="shared" si="79"/>
        <v>514.5</v>
      </c>
      <c r="M498" s="10">
        <f t="shared" si="79"/>
        <v>514.5</v>
      </c>
    </row>
    <row r="499" spans="1:13" ht="31.5" outlineLevel="6">
      <c r="A499" s="37" t="s">
        <v>351</v>
      </c>
      <c r="B499" s="7" t="s">
        <v>204</v>
      </c>
      <c r="C499" s="7" t="s">
        <v>135</v>
      </c>
      <c r="D499" s="7" t="s">
        <v>415</v>
      </c>
      <c r="E499" s="7" t="s">
        <v>224</v>
      </c>
      <c r="F499" s="7" t="s">
        <v>352</v>
      </c>
      <c r="G499" s="8"/>
      <c r="H499" s="8"/>
      <c r="I499" s="65">
        <v>514.5</v>
      </c>
      <c r="J499" s="65"/>
      <c r="K499" s="6"/>
      <c r="L499" s="65">
        <v>514.5</v>
      </c>
      <c r="M499" s="10">
        <v>514.5</v>
      </c>
    </row>
    <row r="500" spans="1:13" ht="63" outlineLevel="5">
      <c r="A500" s="37" t="s">
        <v>69</v>
      </c>
      <c r="B500" s="7" t="s">
        <v>204</v>
      </c>
      <c r="C500" s="7" t="s">
        <v>135</v>
      </c>
      <c r="D500" s="7" t="s">
        <v>415</v>
      </c>
      <c r="E500" s="7" t="s">
        <v>225</v>
      </c>
      <c r="F500" s="7"/>
      <c r="G500" s="8"/>
      <c r="H500" s="8"/>
      <c r="I500" s="65">
        <f>I503</f>
        <v>388.8</v>
      </c>
      <c r="J500" s="65"/>
      <c r="K500" s="6">
        <v>351300</v>
      </c>
      <c r="L500" s="65">
        <f>L503</f>
        <v>388.8</v>
      </c>
      <c r="M500" s="10">
        <f>M503</f>
        <v>388.8</v>
      </c>
    </row>
    <row r="501" spans="1:13" ht="63" outlineLevel="5">
      <c r="A501" s="37" t="s">
        <v>451</v>
      </c>
      <c r="B501" s="7" t="s">
        <v>204</v>
      </c>
      <c r="C501" s="7" t="s">
        <v>135</v>
      </c>
      <c r="D501" s="7" t="s">
        <v>415</v>
      </c>
      <c r="E501" s="7" t="s">
        <v>225</v>
      </c>
      <c r="F501" s="7" t="s">
        <v>353</v>
      </c>
      <c r="G501" s="8"/>
      <c r="H501" s="8"/>
      <c r="I501" s="65">
        <f aca="true" t="shared" si="80" ref="I501:M502">I502</f>
        <v>388.8</v>
      </c>
      <c r="J501" s="65">
        <f t="shared" si="80"/>
        <v>0</v>
      </c>
      <c r="K501" s="65">
        <f t="shared" si="80"/>
        <v>0</v>
      </c>
      <c r="L501" s="65">
        <f t="shared" si="80"/>
        <v>388.8</v>
      </c>
      <c r="M501" s="10">
        <f t="shared" si="80"/>
        <v>388.8</v>
      </c>
    </row>
    <row r="502" spans="1:13" ht="31.5" outlineLevel="5">
      <c r="A502" s="37" t="s">
        <v>346</v>
      </c>
      <c r="B502" s="7" t="s">
        <v>204</v>
      </c>
      <c r="C502" s="7" t="s">
        <v>135</v>
      </c>
      <c r="D502" s="7" t="s">
        <v>415</v>
      </c>
      <c r="E502" s="7" t="s">
        <v>225</v>
      </c>
      <c r="F502" s="7" t="s">
        <v>347</v>
      </c>
      <c r="G502" s="8"/>
      <c r="H502" s="8"/>
      <c r="I502" s="65">
        <f t="shared" si="80"/>
        <v>388.8</v>
      </c>
      <c r="J502" s="65">
        <f t="shared" si="80"/>
        <v>0</v>
      </c>
      <c r="K502" s="65">
        <f t="shared" si="80"/>
        <v>0</v>
      </c>
      <c r="L502" s="65">
        <f t="shared" si="80"/>
        <v>388.8</v>
      </c>
      <c r="M502" s="10">
        <f t="shared" si="80"/>
        <v>388.8</v>
      </c>
    </row>
    <row r="503" spans="1:13" ht="31.5" outlineLevel="6">
      <c r="A503" s="37" t="s">
        <v>351</v>
      </c>
      <c r="B503" s="7" t="s">
        <v>204</v>
      </c>
      <c r="C503" s="7" t="s">
        <v>135</v>
      </c>
      <c r="D503" s="7" t="s">
        <v>415</v>
      </c>
      <c r="E503" s="7" t="s">
        <v>225</v>
      </c>
      <c r="F503" s="7" t="s">
        <v>352</v>
      </c>
      <c r="G503" s="8"/>
      <c r="H503" s="8"/>
      <c r="I503" s="65">
        <v>388.8</v>
      </c>
      <c r="J503" s="65"/>
      <c r="K503" s="6"/>
      <c r="L503" s="65">
        <v>388.8</v>
      </c>
      <c r="M503" s="10">
        <v>388.8</v>
      </c>
    </row>
    <row r="504" spans="1:13" ht="63" outlineLevel="5">
      <c r="A504" s="37" t="s">
        <v>70</v>
      </c>
      <c r="B504" s="7" t="s">
        <v>204</v>
      </c>
      <c r="C504" s="7" t="s">
        <v>135</v>
      </c>
      <c r="D504" s="7" t="s">
        <v>415</v>
      </c>
      <c r="E504" s="7" t="s">
        <v>226</v>
      </c>
      <c r="F504" s="7"/>
      <c r="G504" s="8"/>
      <c r="H504" s="8"/>
      <c r="I504" s="65">
        <f>I507</f>
        <v>610.7</v>
      </c>
      <c r="J504" s="65"/>
      <c r="K504" s="6">
        <v>469700</v>
      </c>
      <c r="L504" s="65">
        <f>L507</f>
        <v>610.7</v>
      </c>
      <c r="M504" s="10">
        <f>M507</f>
        <v>610.7</v>
      </c>
    </row>
    <row r="505" spans="1:13" ht="63" outlineLevel="5">
      <c r="A505" s="37" t="s">
        <v>451</v>
      </c>
      <c r="B505" s="7" t="s">
        <v>204</v>
      </c>
      <c r="C505" s="7" t="s">
        <v>135</v>
      </c>
      <c r="D505" s="7" t="s">
        <v>415</v>
      </c>
      <c r="E505" s="7" t="s">
        <v>226</v>
      </c>
      <c r="F505" s="7" t="s">
        <v>353</v>
      </c>
      <c r="G505" s="8"/>
      <c r="H505" s="8"/>
      <c r="I505" s="65">
        <f aca="true" t="shared" si="81" ref="I505:M506">I506</f>
        <v>610.7</v>
      </c>
      <c r="J505" s="65">
        <f t="shared" si="81"/>
        <v>0</v>
      </c>
      <c r="K505" s="65">
        <f t="shared" si="81"/>
        <v>0</v>
      </c>
      <c r="L505" s="65">
        <f t="shared" si="81"/>
        <v>610.7</v>
      </c>
      <c r="M505" s="10">
        <f t="shared" si="81"/>
        <v>610.7</v>
      </c>
    </row>
    <row r="506" spans="1:13" ht="31.5" outlineLevel="5">
      <c r="A506" s="37" t="s">
        <v>346</v>
      </c>
      <c r="B506" s="7" t="s">
        <v>204</v>
      </c>
      <c r="C506" s="7" t="s">
        <v>135</v>
      </c>
      <c r="D506" s="7" t="s">
        <v>415</v>
      </c>
      <c r="E506" s="7" t="s">
        <v>226</v>
      </c>
      <c r="F506" s="7" t="s">
        <v>347</v>
      </c>
      <c r="G506" s="8"/>
      <c r="H506" s="8"/>
      <c r="I506" s="65">
        <f t="shared" si="81"/>
        <v>610.7</v>
      </c>
      <c r="J506" s="65">
        <f t="shared" si="81"/>
        <v>0</v>
      </c>
      <c r="K506" s="65">
        <f t="shared" si="81"/>
        <v>0</v>
      </c>
      <c r="L506" s="65">
        <f t="shared" si="81"/>
        <v>610.7</v>
      </c>
      <c r="M506" s="10">
        <f t="shared" si="81"/>
        <v>610.7</v>
      </c>
    </row>
    <row r="507" spans="1:13" ht="31.5" outlineLevel="6">
      <c r="A507" s="37" t="s">
        <v>351</v>
      </c>
      <c r="B507" s="7" t="s">
        <v>204</v>
      </c>
      <c r="C507" s="7" t="s">
        <v>135</v>
      </c>
      <c r="D507" s="7" t="s">
        <v>415</v>
      </c>
      <c r="E507" s="7" t="s">
        <v>226</v>
      </c>
      <c r="F507" s="7" t="s">
        <v>352</v>
      </c>
      <c r="G507" s="8"/>
      <c r="H507" s="8"/>
      <c r="I507" s="65">
        <v>610.7</v>
      </c>
      <c r="J507" s="65"/>
      <c r="K507" s="6"/>
      <c r="L507" s="65">
        <v>610.7</v>
      </c>
      <c r="M507" s="10">
        <v>610.7</v>
      </c>
    </row>
    <row r="508" spans="1:13" ht="63" outlineLevel="5">
      <c r="A508" s="37" t="s">
        <v>71</v>
      </c>
      <c r="B508" s="7" t="s">
        <v>204</v>
      </c>
      <c r="C508" s="7" t="s">
        <v>135</v>
      </c>
      <c r="D508" s="7" t="s">
        <v>415</v>
      </c>
      <c r="E508" s="7" t="s">
        <v>227</v>
      </c>
      <c r="F508" s="7"/>
      <c r="G508" s="8"/>
      <c r="H508" s="8"/>
      <c r="I508" s="65">
        <f>I511</f>
        <v>347.9</v>
      </c>
      <c r="J508" s="65"/>
      <c r="K508" s="6">
        <v>281800</v>
      </c>
      <c r="L508" s="65">
        <f>L511</f>
        <v>347.9</v>
      </c>
      <c r="M508" s="10">
        <f>M511</f>
        <v>347.9</v>
      </c>
    </row>
    <row r="509" spans="1:13" ht="63" outlineLevel="5">
      <c r="A509" s="37" t="s">
        <v>451</v>
      </c>
      <c r="B509" s="7" t="s">
        <v>204</v>
      </c>
      <c r="C509" s="7" t="s">
        <v>135</v>
      </c>
      <c r="D509" s="7" t="s">
        <v>415</v>
      </c>
      <c r="E509" s="7" t="s">
        <v>227</v>
      </c>
      <c r="F509" s="7" t="s">
        <v>353</v>
      </c>
      <c r="G509" s="8"/>
      <c r="H509" s="8"/>
      <c r="I509" s="65">
        <f>I510</f>
        <v>347.9</v>
      </c>
      <c r="J509" s="65">
        <f aca="true" t="shared" si="82" ref="J509:M510">J510</f>
        <v>0</v>
      </c>
      <c r="K509" s="65">
        <f t="shared" si="82"/>
        <v>0</v>
      </c>
      <c r="L509" s="65">
        <f t="shared" si="82"/>
        <v>347.9</v>
      </c>
      <c r="M509" s="10">
        <f t="shared" si="82"/>
        <v>347.9</v>
      </c>
    </row>
    <row r="510" spans="1:13" ht="31.5" outlineLevel="5">
      <c r="A510" s="37" t="s">
        <v>346</v>
      </c>
      <c r="B510" s="7" t="s">
        <v>204</v>
      </c>
      <c r="C510" s="7" t="s">
        <v>135</v>
      </c>
      <c r="D510" s="7" t="s">
        <v>415</v>
      </c>
      <c r="E510" s="7" t="s">
        <v>227</v>
      </c>
      <c r="F510" s="7" t="s">
        <v>347</v>
      </c>
      <c r="G510" s="8"/>
      <c r="H510" s="8"/>
      <c r="I510" s="65">
        <f>I511</f>
        <v>347.9</v>
      </c>
      <c r="J510" s="65">
        <f t="shared" si="82"/>
        <v>0</v>
      </c>
      <c r="K510" s="65">
        <f t="shared" si="82"/>
        <v>0</v>
      </c>
      <c r="L510" s="65">
        <f t="shared" si="82"/>
        <v>347.9</v>
      </c>
      <c r="M510" s="10">
        <f t="shared" si="82"/>
        <v>347.9</v>
      </c>
    </row>
    <row r="511" spans="1:13" ht="31.5" outlineLevel="6">
      <c r="A511" s="37" t="s">
        <v>351</v>
      </c>
      <c r="B511" s="7" t="s">
        <v>204</v>
      </c>
      <c r="C511" s="7" t="s">
        <v>135</v>
      </c>
      <c r="D511" s="7" t="s">
        <v>415</v>
      </c>
      <c r="E511" s="7" t="s">
        <v>227</v>
      </c>
      <c r="F511" s="7" t="s">
        <v>352</v>
      </c>
      <c r="G511" s="8"/>
      <c r="H511" s="8"/>
      <c r="I511" s="65">
        <v>347.9</v>
      </c>
      <c r="J511" s="65"/>
      <c r="K511" s="6"/>
      <c r="L511" s="65">
        <v>347.9</v>
      </c>
      <c r="M511" s="10">
        <v>347.9</v>
      </c>
    </row>
    <row r="512" spans="1:13" ht="47.25" outlineLevel="5">
      <c r="A512" s="37" t="s">
        <v>72</v>
      </c>
      <c r="B512" s="7" t="s">
        <v>204</v>
      </c>
      <c r="C512" s="7" t="s">
        <v>135</v>
      </c>
      <c r="D512" s="7" t="s">
        <v>415</v>
      </c>
      <c r="E512" s="7" t="s">
        <v>228</v>
      </c>
      <c r="F512" s="7"/>
      <c r="G512" s="8"/>
      <c r="H512" s="8"/>
      <c r="I512" s="65">
        <f>I515</f>
        <v>152.7</v>
      </c>
      <c r="J512" s="65"/>
      <c r="K512" s="6">
        <v>149200</v>
      </c>
      <c r="L512" s="65">
        <f>L515</f>
        <v>152.7</v>
      </c>
      <c r="M512" s="10">
        <f>M515</f>
        <v>152.7</v>
      </c>
    </row>
    <row r="513" spans="1:13" ht="78.75" outlineLevel="5">
      <c r="A513" s="37" t="s">
        <v>335</v>
      </c>
      <c r="B513" s="7" t="s">
        <v>204</v>
      </c>
      <c r="C513" s="7" t="s">
        <v>135</v>
      </c>
      <c r="D513" s="7" t="s">
        <v>415</v>
      </c>
      <c r="E513" s="7" t="s">
        <v>228</v>
      </c>
      <c r="F513" s="7" t="s">
        <v>353</v>
      </c>
      <c r="G513" s="8"/>
      <c r="H513" s="8"/>
      <c r="I513" s="65">
        <f aca="true" t="shared" si="83" ref="I513:M514">I514</f>
        <v>152.7</v>
      </c>
      <c r="J513" s="65">
        <f t="shared" si="83"/>
        <v>0</v>
      </c>
      <c r="K513" s="65">
        <f t="shared" si="83"/>
        <v>0</v>
      </c>
      <c r="L513" s="65">
        <f t="shared" si="83"/>
        <v>152.7</v>
      </c>
      <c r="M513" s="10">
        <f t="shared" si="83"/>
        <v>152.7</v>
      </c>
    </row>
    <row r="514" spans="1:13" ht="31.5" outlineLevel="5">
      <c r="A514" s="37" t="s">
        <v>346</v>
      </c>
      <c r="B514" s="7" t="s">
        <v>204</v>
      </c>
      <c r="C514" s="7" t="s">
        <v>135</v>
      </c>
      <c r="D514" s="7" t="s">
        <v>415</v>
      </c>
      <c r="E514" s="7" t="s">
        <v>228</v>
      </c>
      <c r="F514" s="7" t="s">
        <v>347</v>
      </c>
      <c r="G514" s="8"/>
      <c r="H514" s="8"/>
      <c r="I514" s="65">
        <f t="shared" si="83"/>
        <v>152.7</v>
      </c>
      <c r="J514" s="65">
        <f t="shared" si="83"/>
        <v>0</v>
      </c>
      <c r="K514" s="65">
        <f t="shared" si="83"/>
        <v>0</v>
      </c>
      <c r="L514" s="65">
        <f t="shared" si="83"/>
        <v>152.7</v>
      </c>
      <c r="M514" s="10">
        <f t="shared" si="83"/>
        <v>152.7</v>
      </c>
    </row>
    <row r="515" spans="1:13" ht="31.5" outlineLevel="6">
      <c r="A515" s="37" t="s">
        <v>351</v>
      </c>
      <c r="B515" s="7" t="s">
        <v>204</v>
      </c>
      <c r="C515" s="7" t="s">
        <v>135</v>
      </c>
      <c r="D515" s="7" t="s">
        <v>415</v>
      </c>
      <c r="E515" s="7" t="s">
        <v>228</v>
      </c>
      <c r="F515" s="7" t="s">
        <v>352</v>
      </c>
      <c r="G515" s="8"/>
      <c r="H515" s="8"/>
      <c r="I515" s="65">
        <v>152.7</v>
      </c>
      <c r="J515" s="65"/>
      <c r="K515" s="6"/>
      <c r="L515" s="65">
        <v>152.7</v>
      </c>
      <c r="M515" s="10">
        <v>152.7</v>
      </c>
    </row>
    <row r="516" spans="1:13" ht="63" outlineLevel="5">
      <c r="A516" s="37" t="s">
        <v>73</v>
      </c>
      <c r="B516" s="7" t="s">
        <v>204</v>
      </c>
      <c r="C516" s="7" t="s">
        <v>135</v>
      </c>
      <c r="D516" s="7" t="s">
        <v>415</v>
      </c>
      <c r="E516" s="7" t="s">
        <v>229</v>
      </c>
      <c r="F516" s="7"/>
      <c r="G516" s="8"/>
      <c r="H516" s="8"/>
      <c r="I516" s="65">
        <f>I519</f>
        <v>264.9</v>
      </c>
      <c r="J516" s="65"/>
      <c r="K516" s="6">
        <v>254100</v>
      </c>
      <c r="L516" s="65">
        <f>L519</f>
        <v>264.9</v>
      </c>
      <c r="M516" s="10">
        <f>M519</f>
        <v>264.9</v>
      </c>
    </row>
    <row r="517" spans="1:13" ht="63" outlineLevel="5">
      <c r="A517" s="37" t="s">
        <v>451</v>
      </c>
      <c r="B517" s="7" t="s">
        <v>204</v>
      </c>
      <c r="C517" s="7" t="s">
        <v>135</v>
      </c>
      <c r="D517" s="7" t="s">
        <v>415</v>
      </c>
      <c r="E517" s="7" t="s">
        <v>229</v>
      </c>
      <c r="F517" s="7" t="s">
        <v>353</v>
      </c>
      <c r="G517" s="8"/>
      <c r="H517" s="8"/>
      <c r="I517" s="65">
        <f aca="true" t="shared" si="84" ref="I517:M518">I518</f>
        <v>264.9</v>
      </c>
      <c r="J517" s="65">
        <f t="shared" si="84"/>
        <v>0</v>
      </c>
      <c r="K517" s="65">
        <f t="shared" si="84"/>
        <v>0</v>
      </c>
      <c r="L517" s="65">
        <f t="shared" si="84"/>
        <v>264.9</v>
      </c>
      <c r="M517" s="10">
        <f t="shared" si="84"/>
        <v>264.9</v>
      </c>
    </row>
    <row r="518" spans="1:13" ht="31.5" outlineLevel="5">
      <c r="A518" s="37" t="s">
        <v>346</v>
      </c>
      <c r="B518" s="7" t="s">
        <v>204</v>
      </c>
      <c r="C518" s="7" t="s">
        <v>135</v>
      </c>
      <c r="D518" s="7" t="s">
        <v>415</v>
      </c>
      <c r="E518" s="7" t="s">
        <v>229</v>
      </c>
      <c r="F518" s="7" t="s">
        <v>347</v>
      </c>
      <c r="G518" s="8"/>
      <c r="H518" s="8"/>
      <c r="I518" s="65">
        <f t="shared" si="84"/>
        <v>264.9</v>
      </c>
      <c r="J518" s="65">
        <f t="shared" si="84"/>
        <v>0</v>
      </c>
      <c r="K518" s="65">
        <f t="shared" si="84"/>
        <v>0</v>
      </c>
      <c r="L518" s="65">
        <f t="shared" si="84"/>
        <v>264.9</v>
      </c>
      <c r="M518" s="10">
        <f t="shared" si="84"/>
        <v>264.9</v>
      </c>
    </row>
    <row r="519" spans="1:13" ht="31.5" outlineLevel="6">
      <c r="A519" s="37" t="s">
        <v>351</v>
      </c>
      <c r="B519" s="7" t="s">
        <v>204</v>
      </c>
      <c r="C519" s="7" t="s">
        <v>135</v>
      </c>
      <c r="D519" s="7" t="s">
        <v>415</v>
      </c>
      <c r="E519" s="7" t="s">
        <v>229</v>
      </c>
      <c r="F519" s="7" t="s">
        <v>352</v>
      </c>
      <c r="G519" s="8"/>
      <c r="H519" s="8"/>
      <c r="I519" s="65">
        <v>264.9</v>
      </c>
      <c r="J519" s="65"/>
      <c r="K519" s="6"/>
      <c r="L519" s="65">
        <v>264.9</v>
      </c>
      <c r="M519" s="10">
        <v>264.9</v>
      </c>
    </row>
    <row r="520" spans="1:13" ht="47.25" outlineLevel="5">
      <c r="A520" s="37" t="s">
        <v>74</v>
      </c>
      <c r="B520" s="7" t="s">
        <v>204</v>
      </c>
      <c r="C520" s="7" t="s">
        <v>135</v>
      </c>
      <c r="D520" s="7" t="s">
        <v>415</v>
      </c>
      <c r="E520" s="7" t="s">
        <v>230</v>
      </c>
      <c r="F520" s="7"/>
      <c r="G520" s="8"/>
      <c r="H520" s="8"/>
      <c r="I520" s="65">
        <f>I523</f>
        <v>378.2</v>
      </c>
      <c r="J520" s="65"/>
      <c r="K520" s="6">
        <v>237200</v>
      </c>
      <c r="L520" s="65">
        <f>L523</f>
        <v>378.2</v>
      </c>
      <c r="M520" s="10">
        <f>M523</f>
        <v>378.2</v>
      </c>
    </row>
    <row r="521" spans="1:13" ht="63" outlineLevel="5">
      <c r="A521" s="37" t="s">
        <v>451</v>
      </c>
      <c r="B521" s="7" t="s">
        <v>204</v>
      </c>
      <c r="C521" s="7" t="s">
        <v>135</v>
      </c>
      <c r="D521" s="7" t="s">
        <v>415</v>
      </c>
      <c r="E521" s="7" t="s">
        <v>230</v>
      </c>
      <c r="F521" s="7" t="s">
        <v>353</v>
      </c>
      <c r="G521" s="8"/>
      <c r="H521" s="8"/>
      <c r="I521" s="65">
        <f aca="true" t="shared" si="85" ref="I521:M522">I522</f>
        <v>378.2</v>
      </c>
      <c r="J521" s="65">
        <f t="shared" si="85"/>
        <v>0</v>
      </c>
      <c r="K521" s="65">
        <f t="shared" si="85"/>
        <v>0</v>
      </c>
      <c r="L521" s="65">
        <f t="shared" si="85"/>
        <v>378.2</v>
      </c>
      <c r="M521" s="10">
        <f t="shared" si="85"/>
        <v>378.2</v>
      </c>
    </row>
    <row r="522" spans="1:13" ht="31.5" outlineLevel="5">
      <c r="A522" s="37" t="s">
        <v>346</v>
      </c>
      <c r="B522" s="7" t="s">
        <v>204</v>
      </c>
      <c r="C522" s="7" t="s">
        <v>135</v>
      </c>
      <c r="D522" s="7" t="s">
        <v>415</v>
      </c>
      <c r="E522" s="7" t="s">
        <v>230</v>
      </c>
      <c r="F522" s="7" t="s">
        <v>347</v>
      </c>
      <c r="G522" s="8"/>
      <c r="H522" s="8"/>
      <c r="I522" s="65">
        <f t="shared" si="85"/>
        <v>378.2</v>
      </c>
      <c r="J522" s="65">
        <f t="shared" si="85"/>
        <v>0</v>
      </c>
      <c r="K522" s="65">
        <f t="shared" si="85"/>
        <v>0</v>
      </c>
      <c r="L522" s="65">
        <f t="shared" si="85"/>
        <v>378.2</v>
      </c>
      <c r="M522" s="10">
        <f t="shared" si="85"/>
        <v>378.2</v>
      </c>
    </row>
    <row r="523" spans="1:13" ht="31.5" outlineLevel="6">
      <c r="A523" s="37" t="s">
        <v>351</v>
      </c>
      <c r="B523" s="7" t="s">
        <v>204</v>
      </c>
      <c r="C523" s="7" t="s">
        <v>135</v>
      </c>
      <c r="D523" s="7" t="s">
        <v>415</v>
      </c>
      <c r="E523" s="7" t="s">
        <v>230</v>
      </c>
      <c r="F523" s="7" t="s">
        <v>352</v>
      </c>
      <c r="G523" s="8"/>
      <c r="H523" s="8"/>
      <c r="I523" s="65">
        <v>378.2</v>
      </c>
      <c r="J523" s="65"/>
      <c r="K523" s="6"/>
      <c r="L523" s="65">
        <v>378.2</v>
      </c>
      <c r="M523" s="10">
        <v>378.2</v>
      </c>
    </row>
    <row r="524" spans="1:13" ht="47.25" outlineLevel="5">
      <c r="A524" s="37" t="s">
        <v>75</v>
      </c>
      <c r="B524" s="7" t="s">
        <v>204</v>
      </c>
      <c r="C524" s="7" t="s">
        <v>135</v>
      </c>
      <c r="D524" s="7" t="s">
        <v>415</v>
      </c>
      <c r="E524" s="7" t="s">
        <v>231</v>
      </c>
      <c r="F524" s="7"/>
      <c r="G524" s="8"/>
      <c r="H524" s="8"/>
      <c r="I524" s="65">
        <f>I527</f>
        <v>331.9</v>
      </c>
      <c r="J524" s="65"/>
      <c r="K524" s="6">
        <v>218700</v>
      </c>
      <c r="L524" s="65">
        <f>L527</f>
        <v>331.9</v>
      </c>
      <c r="M524" s="10">
        <f>M527</f>
        <v>331.9</v>
      </c>
    </row>
    <row r="525" spans="1:13" ht="63" outlineLevel="5">
      <c r="A525" s="37" t="s">
        <v>451</v>
      </c>
      <c r="B525" s="7" t="s">
        <v>204</v>
      </c>
      <c r="C525" s="7" t="s">
        <v>135</v>
      </c>
      <c r="D525" s="7" t="s">
        <v>415</v>
      </c>
      <c r="E525" s="7" t="s">
        <v>231</v>
      </c>
      <c r="F525" s="7" t="s">
        <v>353</v>
      </c>
      <c r="G525" s="8"/>
      <c r="H525" s="8"/>
      <c r="I525" s="65">
        <f aca="true" t="shared" si="86" ref="I525:M526">I526</f>
        <v>331.9</v>
      </c>
      <c r="J525" s="65">
        <f t="shared" si="86"/>
        <v>0</v>
      </c>
      <c r="K525" s="65">
        <f t="shared" si="86"/>
        <v>0</v>
      </c>
      <c r="L525" s="65">
        <f t="shared" si="86"/>
        <v>331.9</v>
      </c>
      <c r="M525" s="10">
        <f t="shared" si="86"/>
        <v>331.9</v>
      </c>
    </row>
    <row r="526" spans="1:13" ht="31.5" outlineLevel="5">
      <c r="A526" s="37" t="s">
        <v>346</v>
      </c>
      <c r="B526" s="7" t="s">
        <v>204</v>
      </c>
      <c r="C526" s="7" t="s">
        <v>135</v>
      </c>
      <c r="D526" s="7" t="s">
        <v>415</v>
      </c>
      <c r="E526" s="7" t="s">
        <v>231</v>
      </c>
      <c r="F526" s="7" t="s">
        <v>347</v>
      </c>
      <c r="G526" s="8"/>
      <c r="H526" s="8"/>
      <c r="I526" s="65">
        <f t="shared" si="86"/>
        <v>331.9</v>
      </c>
      <c r="J526" s="65">
        <f t="shared" si="86"/>
        <v>0</v>
      </c>
      <c r="K526" s="65">
        <f t="shared" si="86"/>
        <v>0</v>
      </c>
      <c r="L526" s="65">
        <f t="shared" si="86"/>
        <v>331.9</v>
      </c>
      <c r="M526" s="10">
        <f t="shared" si="86"/>
        <v>331.9</v>
      </c>
    </row>
    <row r="527" spans="1:13" ht="31.5" outlineLevel="6">
      <c r="A527" s="37" t="s">
        <v>351</v>
      </c>
      <c r="B527" s="7" t="s">
        <v>204</v>
      </c>
      <c r="C527" s="7" t="s">
        <v>135</v>
      </c>
      <c r="D527" s="7" t="s">
        <v>415</v>
      </c>
      <c r="E527" s="7" t="s">
        <v>231</v>
      </c>
      <c r="F527" s="7" t="s">
        <v>352</v>
      </c>
      <c r="G527" s="8"/>
      <c r="H527" s="8"/>
      <c r="I527" s="65">
        <v>331.9</v>
      </c>
      <c r="J527" s="65"/>
      <c r="K527" s="6"/>
      <c r="L527" s="65">
        <v>331.9</v>
      </c>
      <c r="M527" s="10">
        <v>331.9</v>
      </c>
    </row>
    <row r="528" spans="1:13" ht="47.25" outlineLevel="5">
      <c r="A528" s="37" t="s">
        <v>76</v>
      </c>
      <c r="B528" s="7" t="s">
        <v>204</v>
      </c>
      <c r="C528" s="7" t="s">
        <v>135</v>
      </c>
      <c r="D528" s="7" t="s">
        <v>415</v>
      </c>
      <c r="E528" s="7" t="s">
        <v>232</v>
      </c>
      <c r="F528" s="7"/>
      <c r="G528" s="8"/>
      <c r="H528" s="8"/>
      <c r="I528" s="65">
        <f>I531</f>
        <v>615.4</v>
      </c>
      <c r="J528" s="65"/>
      <c r="K528" s="6">
        <v>469700</v>
      </c>
      <c r="L528" s="65">
        <f>L531</f>
        <v>615.4</v>
      </c>
      <c r="M528" s="10">
        <f>M531</f>
        <v>615.4</v>
      </c>
    </row>
    <row r="529" spans="1:13" ht="63" outlineLevel="5">
      <c r="A529" s="37" t="s">
        <v>451</v>
      </c>
      <c r="B529" s="7" t="s">
        <v>204</v>
      </c>
      <c r="C529" s="7" t="s">
        <v>135</v>
      </c>
      <c r="D529" s="7" t="s">
        <v>415</v>
      </c>
      <c r="E529" s="7" t="s">
        <v>232</v>
      </c>
      <c r="F529" s="7" t="s">
        <v>353</v>
      </c>
      <c r="G529" s="8"/>
      <c r="H529" s="8"/>
      <c r="I529" s="65">
        <f aca="true" t="shared" si="87" ref="I529:M530">I530</f>
        <v>615.4</v>
      </c>
      <c r="J529" s="65">
        <f t="shared" si="87"/>
        <v>0</v>
      </c>
      <c r="K529" s="65">
        <f t="shared" si="87"/>
        <v>0</v>
      </c>
      <c r="L529" s="65">
        <f t="shared" si="87"/>
        <v>615.4</v>
      </c>
      <c r="M529" s="10">
        <f t="shared" si="87"/>
        <v>615.4</v>
      </c>
    </row>
    <row r="530" spans="1:13" ht="31.5" outlineLevel="5">
      <c r="A530" s="37" t="s">
        <v>346</v>
      </c>
      <c r="B530" s="7" t="s">
        <v>204</v>
      </c>
      <c r="C530" s="7" t="s">
        <v>135</v>
      </c>
      <c r="D530" s="7" t="s">
        <v>415</v>
      </c>
      <c r="E530" s="7" t="s">
        <v>232</v>
      </c>
      <c r="F530" s="7" t="s">
        <v>347</v>
      </c>
      <c r="G530" s="8"/>
      <c r="H530" s="8"/>
      <c r="I530" s="65">
        <f t="shared" si="87"/>
        <v>615.4</v>
      </c>
      <c r="J530" s="65">
        <f t="shared" si="87"/>
        <v>0</v>
      </c>
      <c r="K530" s="65">
        <f t="shared" si="87"/>
        <v>0</v>
      </c>
      <c r="L530" s="65">
        <f t="shared" si="87"/>
        <v>615.4</v>
      </c>
      <c r="M530" s="10">
        <f t="shared" si="87"/>
        <v>615.4</v>
      </c>
    </row>
    <row r="531" spans="1:13" ht="31.5" outlineLevel="6">
      <c r="A531" s="37" t="s">
        <v>351</v>
      </c>
      <c r="B531" s="7" t="s">
        <v>204</v>
      </c>
      <c r="C531" s="7" t="s">
        <v>135</v>
      </c>
      <c r="D531" s="7" t="s">
        <v>415</v>
      </c>
      <c r="E531" s="7" t="s">
        <v>232</v>
      </c>
      <c r="F531" s="7" t="s">
        <v>352</v>
      </c>
      <c r="G531" s="8"/>
      <c r="H531" s="8"/>
      <c r="I531" s="65">
        <v>615.4</v>
      </c>
      <c r="J531" s="65"/>
      <c r="K531" s="6"/>
      <c r="L531" s="65">
        <v>615.4</v>
      </c>
      <c r="M531" s="10">
        <v>615.4</v>
      </c>
    </row>
    <row r="532" spans="1:13" ht="47.25" outlineLevel="5">
      <c r="A532" s="37" t="s">
        <v>77</v>
      </c>
      <c r="B532" s="7" t="s">
        <v>204</v>
      </c>
      <c r="C532" s="7" t="s">
        <v>135</v>
      </c>
      <c r="D532" s="7" t="s">
        <v>415</v>
      </c>
      <c r="E532" s="7" t="s">
        <v>233</v>
      </c>
      <c r="F532" s="7"/>
      <c r="G532" s="8"/>
      <c r="H532" s="8"/>
      <c r="I532" s="65">
        <f>I535</f>
        <v>175.7</v>
      </c>
      <c r="J532" s="65"/>
      <c r="K532" s="6">
        <v>157000</v>
      </c>
      <c r="L532" s="65">
        <f>L535</f>
        <v>175.7</v>
      </c>
      <c r="M532" s="10">
        <f>M535</f>
        <v>175.7</v>
      </c>
    </row>
    <row r="533" spans="1:13" ht="63" outlineLevel="5">
      <c r="A533" s="37" t="s">
        <v>451</v>
      </c>
      <c r="B533" s="7" t="s">
        <v>204</v>
      </c>
      <c r="C533" s="7" t="s">
        <v>135</v>
      </c>
      <c r="D533" s="7" t="s">
        <v>415</v>
      </c>
      <c r="E533" s="7" t="s">
        <v>233</v>
      </c>
      <c r="F533" s="7" t="s">
        <v>353</v>
      </c>
      <c r="G533" s="8"/>
      <c r="H533" s="8"/>
      <c r="I533" s="65">
        <f aca="true" t="shared" si="88" ref="I533:M534">I534</f>
        <v>175.7</v>
      </c>
      <c r="J533" s="65">
        <f t="shared" si="88"/>
        <v>0</v>
      </c>
      <c r="K533" s="65">
        <f t="shared" si="88"/>
        <v>0</v>
      </c>
      <c r="L533" s="65">
        <f t="shared" si="88"/>
        <v>175.7</v>
      </c>
      <c r="M533" s="10">
        <f t="shared" si="88"/>
        <v>175.7</v>
      </c>
    </row>
    <row r="534" spans="1:13" ht="31.5" outlineLevel="5">
      <c r="A534" s="37" t="s">
        <v>346</v>
      </c>
      <c r="B534" s="7" t="s">
        <v>204</v>
      </c>
      <c r="C534" s="7" t="s">
        <v>135</v>
      </c>
      <c r="D534" s="7" t="s">
        <v>415</v>
      </c>
      <c r="E534" s="7" t="s">
        <v>233</v>
      </c>
      <c r="F534" s="7" t="s">
        <v>347</v>
      </c>
      <c r="G534" s="8"/>
      <c r="H534" s="8"/>
      <c r="I534" s="65">
        <f t="shared" si="88"/>
        <v>175.7</v>
      </c>
      <c r="J534" s="65">
        <f t="shared" si="88"/>
        <v>0</v>
      </c>
      <c r="K534" s="65">
        <f t="shared" si="88"/>
        <v>0</v>
      </c>
      <c r="L534" s="65">
        <f t="shared" si="88"/>
        <v>175.7</v>
      </c>
      <c r="M534" s="10">
        <f t="shared" si="88"/>
        <v>175.7</v>
      </c>
    </row>
    <row r="535" spans="1:13" ht="31.5" outlineLevel="6">
      <c r="A535" s="37" t="s">
        <v>351</v>
      </c>
      <c r="B535" s="7" t="s">
        <v>204</v>
      </c>
      <c r="C535" s="7" t="s">
        <v>135</v>
      </c>
      <c r="D535" s="7" t="s">
        <v>415</v>
      </c>
      <c r="E535" s="7" t="s">
        <v>233</v>
      </c>
      <c r="F535" s="7" t="s">
        <v>352</v>
      </c>
      <c r="G535" s="8"/>
      <c r="H535" s="8"/>
      <c r="I535" s="65">
        <v>175.7</v>
      </c>
      <c r="J535" s="65"/>
      <c r="K535" s="6"/>
      <c r="L535" s="65">
        <v>175.7</v>
      </c>
      <c r="M535" s="10">
        <v>175.7</v>
      </c>
    </row>
    <row r="536" spans="1:13" ht="47.25" outlineLevel="5">
      <c r="A536" s="37" t="s">
        <v>78</v>
      </c>
      <c r="B536" s="7" t="s">
        <v>204</v>
      </c>
      <c r="C536" s="7" t="s">
        <v>135</v>
      </c>
      <c r="D536" s="7" t="s">
        <v>415</v>
      </c>
      <c r="E536" s="7" t="s">
        <v>234</v>
      </c>
      <c r="F536" s="7"/>
      <c r="G536" s="8"/>
      <c r="H536" s="8"/>
      <c r="I536" s="65">
        <f>I539</f>
        <v>281.3</v>
      </c>
      <c r="J536" s="65"/>
      <c r="K536" s="6">
        <v>209400</v>
      </c>
      <c r="L536" s="65">
        <f>L539</f>
        <v>281.3</v>
      </c>
      <c r="M536" s="10">
        <f>M539</f>
        <v>281.3</v>
      </c>
    </row>
    <row r="537" spans="1:13" ht="63" outlineLevel="5">
      <c r="A537" s="37" t="s">
        <v>451</v>
      </c>
      <c r="B537" s="7" t="s">
        <v>204</v>
      </c>
      <c r="C537" s="7" t="s">
        <v>135</v>
      </c>
      <c r="D537" s="7" t="s">
        <v>415</v>
      </c>
      <c r="E537" s="7" t="s">
        <v>234</v>
      </c>
      <c r="F537" s="7" t="s">
        <v>353</v>
      </c>
      <c r="G537" s="8"/>
      <c r="H537" s="8"/>
      <c r="I537" s="65">
        <f aca="true" t="shared" si="89" ref="I537:M538">I538</f>
        <v>281.3</v>
      </c>
      <c r="J537" s="65">
        <f t="shared" si="89"/>
        <v>0</v>
      </c>
      <c r="K537" s="65">
        <f t="shared" si="89"/>
        <v>0</v>
      </c>
      <c r="L537" s="65">
        <f t="shared" si="89"/>
        <v>281.3</v>
      </c>
      <c r="M537" s="10">
        <f t="shared" si="89"/>
        <v>281.3</v>
      </c>
    </row>
    <row r="538" spans="1:13" ht="31.5" outlineLevel="5">
      <c r="A538" s="37" t="s">
        <v>346</v>
      </c>
      <c r="B538" s="7" t="s">
        <v>204</v>
      </c>
      <c r="C538" s="7" t="s">
        <v>135</v>
      </c>
      <c r="D538" s="7" t="s">
        <v>415</v>
      </c>
      <c r="E538" s="7" t="s">
        <v>234</v>
      </c>
      <c r="F538" s="7" t="s">
        <v>347</v>
      </c>
      <c r="G538" s="8"/>
      <c r="H538" s="8"/>
      <c r="I538" s="65">
        <f t="shared" si="89"/>
        <v>281.3</v>
      </c>
      <c r="J538" s="65">
        <f t="shared" si="89"/>
        <v>0</v>
      </c>
      <c r="K538" s="65">
        <f t="shared" si="89"/>
        <v>0</v>
      </c>
      <c r="L538" s="65">
        <f t="shared" si="89"/>
        <v>281.3</v>
      </c>
      <c r="M538" s="10">
        <f t="shared" si="89"/>
        <v>281.3</v>
      </c>
    </row>
    <row r="539" spans="1:13" ht="31.5" outlineLevel="6">
      <c r="A539" s="37" t="s">
        <v>351</v>
      </c>
      <c r="B539" s="7" t="s">
        <v>204</v>
      </c>
      <c r="C539" s="7" t="s">
        <v>135</v>
      </c>
      <c r="D539" s="7" t="s">
        <v>415</v>
      </c>
      <c r="E539" s="7" t="s">
        <v>234</v>
      </c>
      <c r="F539" s="7" t="s">
        <v>352</v>
      </c>
      <c r="G539" s="8"/>
      <c r="H539" s="8"/>
      <c r="I539" s="65">
        <v>281.3</v>
      </c>
      <c r="J539" s="65"/>
      <c r="K539" s="6"/>
      <c r="L539" s="65">
        <v>281.3</v>
      </c>
      <c r="M539" s="10">
        <v>281.3</v>
      </c>
    </row>
    <row r="540" spans="1:13" ht="94.5" outlineLevel="3">
      <c r="A540" s="37" t="s">
        <v>471</v>
      </c>
      <c r="B540" s="7" t="s">
        <v>204</v>
      </c>
      <c r="C540" s="7" t="s">
        <v>135</v>
      </c>
      <c r="D540" s="7" t="s">
        <v>415</v>
      </c>
      <c r="E540" s="7" t="s">
        <v>408</v>
      </c>
      <c r="F540" s="7"/>
      <c r="G540" s="8"/>
      <c r="H540" s="8"/>
      <c r="I540" s="65">
        <f>I541</f>
        <v>122482</v>
      </c>
      <c r="J540" s="65"/>
      <c r="K540" s="6">
        <v>98493900</v>
      </c>
      <c r="L540" s="65">
        <f>L541</f>
        <v>128660</v>
      </c>
      <c r="M540" s="10">
        <f>M541</f>
        <v>128660</v>
      </c>
    </row>
    <row r="541" spans="1:13" ht="78.75" outlineLevel="4">
      <c r="A541" s="37" t="s">
        <v>472</v>
      </c>
      <c r="B541" s="7" t="s">
        <v>204</v>
      </c>
      <c r="C541" s="7" t="s">
        <v>135</v>
      </c>
      <c r="D541" s="7" t="s">
        <v>415</v>
      </c>
      <c r="E541" s="7" t="s">
        <v>409</v>
      </c>
      <c r="F541" s="7"/>
      <c r="G541" s="8"/>
      <c r="H541" s="8"/>
      <c r="I541" s="65">
        <f>I542+I546+I550+I554+I558+I562+I566+I570+I574+I578+I582+I586</f>
        <v>122482</v>
      </c>
      <c r="J541" s="65">
        <f>J542+J546+J550+J554+J558+J562+J566+J570+J574+J578+J582+J586</f>
        <v>0</v>
      </c>
      <c r="K541" s="65">
        <f>K542+K546+K550+K554+K558+K562+K566+K570+K574+K578+K582+K586</f>
        <v>8569800</v>
      </c>
      <c r="L541" s="65">
        <f>L542+L546+L550+L554+L558+L562+L566+L570+L574+L578+L582+L586</f>
        <v>128660</v>
      </c>
      <c r="M541" s="10">
        <f>M542+M546+M550+M554+M558+M562+M566+M570+M574+M578+M582+M586</f>
        <v>128660</v>
      </c>
    </row>
    <row r="542" spans="1:13" ht="141.75" outlineLevel="5">
      <c r="A542" s="37" t="s">
        <v>79</v>
      </c>
      <c r="B542" s="7" t="s">
        <v>204</v>
      </c>
      <c r="C542" s="7" t="s">
        <v>135</v>
      </c>
      <c r="D542" s="7" t="s">
        <v>415</v>
      </c>
      <c r="E542" s="7" t="s">
        <v>235</v>
      </c>
      <c r="F542" s="7"/>
      <c r="G542" s="8"/>
      <c r="H542" s="8"/>
      <c r="I542" s="65">
        <f aca="true" t="shared" si="90" ref="I542:M544">I543</f>
        <v>9173.3</v>
      </c>
      <c r="J542" s="65">
        <f t="shared" si="90"/>
        <v>0</v>
      </c>
      <c r="K542" s="65">
        <f t="shared" si="90"/>
        <v>8569800</v>
      </c>
      <c r="L542" s="65">
        <f t="shared" si="90"/>
        <v>9594.6</v>
      </c>
      <c r="M542" s="10">
        <f t="shared" si="90"/>
        <v>9594.6</v>
      </c>
    </row>
    <row r="543" spans="1:13" ht="63" outlineLevel="5">
      <c r="A543" s="37" t="s">
        <v>451</v>
      </c>
      <c r="B543" s="7" t="s">
        <v>204</v>
      </c>
      <c r="C543" s="7" t="s">
        <v>135</v>
      </c>
      <c r="D543" s="7" t="s">
        <v>415</v>
      </c>
      <c r="E543" s="7" t="s">
        <v>235</v>
      </c>
      <c r="F543" s="7" t="s">
        <v>353</v>
      </c>
      <c r="G543" s="8"/>
      <c r="H543" s="8"/>
      <c r="I543" s="65">
        <f>I544</f>
        <v>9173.3</v>
      </c>
      <c r="J543" s="65">
        <f t="shared" si="90"/>
        <v>0</v>
      </c>
      <c r="K543" s="65">
        <f t="shared" si="90"/>
        <v>8569800</v>
      </c>
      <c r="L543" s="65">
        <f t="shared" si="90"/>
        <v>9594.6</v>
      </c>
      <c r="M543" s="10">
        <f t="shared" si="90"/>
        <v>9594.6</v>
      </c>
    </row>
    <row r="544" spans="1:13" ht="31.5" outlineLevel="5">
      <c r="A544" s="37" t="s">
        <v>346</v>
      </c>
      <c r="B544" s="7" t="s">
        <v>204</v>
      </c>
      <c r="C544" s="7" t="s">
        <v>135</v>
      </c>
      <c r="D544" s="7" t="s">
        <v>415</v>
      </c>
      <c r="E544" s="7" t="s">
        <v>235</v>
      </c>
      <c r="F544" s="7" t="s">
        <v>347</v>
      </c>
      <c r="G544" s="8"/>
      <c r="H544" s="8"/>
      <c r="I544" s="65">
        <f>I545</f>
        <v>9173.3</v>
      </c>
      <c r="J544" s="65">
        <f t="shared" si="90"/>
        <v>0</v>
      </c>
      <c r="K544" s="65">
        <f t="shared" si="90"/>
        <v>8569800</v>
      </c>
      <c r="L544" s="65">
        <f t="shared" si="90"/>
        <v>9594.6</v>
      </c>
      <c r="M544" s="10">
        <f t="shared" si="90"/>
        <v>9594.6</v>
      </c>
    </row>
    <row r="545" spans="1:13" ht="31.5" outlineLevel="6">
      <c r="A545" s="37" t="s">
        <v>351</v>
      </c>
      <c r="B545" s="7" t="s">
        <v>204</v>
      </c>
      <c r="C545" s="7" t="s">
        <v>135</v>
      </c>
      <c r="D545" s="7" t="s">
        <v>415</v>
      </c>
      <c r="E545" s="7" t="s">
        <v>235</v>
      </c>
      <c r="F545" s="7" t="s">
        <v>352</v>
      </c>
      <c r="G545" s="8"/>
      <c r="H545" s="8"/>
      <c r="I545" s="65">
        <v>9173.3</v>
      </c>
      <c r="J545" s="65"/>
      <c r="K545" s="6">
        <v>8569800</v>
      </c>
      <c r="L545" s="65">
        <v>9594.6</v>
      </c>
      <c r="M545" s="10">
        <v>9594.6</v>
      </c>
    </row>
    <row r="546" spans="1:13" ht="110.25" outlineLevel="5">
      <c r="A546" s="37" t="s">
        <v>80</v>
      </c>
      <c r="B546" s="7" t="s">
        <v>204</v>
      </c>
      <c r="C546" s="7" t="s">
        <v>135</v>
      </c>
      <c r="D546" s="7" t="s">
        <v>415</v>
      </c>
      <c r="E546" s="7" t="s">
        <v>236</v>
      </c>
      <c r="F546" s="7"/>
      <c r="G546" s="8"/>
      <c r="H546" s="8"/>
      <c r="I546" s="65">
        <f aca="true" t="shared" si="91" ref="I546:M547">I547</f>
        <v>5487.8</v>
      </c>
      <c r="J546" s="65">
        <f t="shared" si="91"/>
        <v>0</v>
      </c>
      <c r="K546" s="65">
        <f t="shared" si="91"/>
        <v>0</v>
      </c>
      <c r="L546" s="65">
        <f t="shared" si="91"/>
        <v>5766.3</v>
      </c>
      <c r="M546" s="10">
        <f t="shared" si="91"/>
        <v>5766.3</v>
      </c>
    </row>
    <row r="547" spans="1:13" ht="63" outlineLevel="5">
      <c r="A547" s="37" t="s">
        <v>451</v>
      </c>
      <c r="B547" s="7" t="s">
        <v>204</v>
      </c>
      <c r="C547" s="7" t="s">
        <v>135</v>
      </c>
      <c r="D547" s="7" t="s">
        <v>415</v>
      </c>
      <c r="E547" s="7" t="s">
        <v>236</v>
      </c>
      <c r="F547" s="7" t="s">
        <v>353</v>
      </c>
      <c r="G547" s="8"/>
      <c r="H547" s="8"/>
      <c r="I547" s="65">
        <f>I548</f>
        <v>5487.8</v>
      </c>
      <c r="J547" s="65">
        <f t="shared" si="91"/>
        <v>0</v>
      </c>
      <c r="K547" s="65">
        <f t="shared" si="91"/>
        <v>0</v>
      </c>
      <c r="L547" s="65">
        <f t="shared" si="91"/>
        <v>5766.3</v>
      </c>
      <c r="M547" s="10">
        <f t="shared" si="91"/>
        <v>5766.3</v>
      </c>
    </row>
    <row r="548" spans="1:13" ht="31.5" outlineLevel="5">
      <c r="A548" s="37" t="s">
        <v>346</v>
      </c>
      <c r="B548" s="7" t="s">
        <v>204</v>
      </c>
      <c r="C548" s="7" t="s">
        <v>135</v>
      </c>
      <c r="D548" s="7" t="s">
        <v>415</v>
      </c>
      <c r="E548" s="7" t="s">
        <v>236</v>
      </c>
      <c r="F548" s="7" t="s">
        <v>347</v>
      </c>
      <c r="G548" s="8"/>
      <c r="H548" s="8"/>
      <c r="I548" s="65">
        <f>I549</f>
        <v>5487.8</v>
      </c>
      <c r="J548" s="65">
        <f>J549</f>
        <v>0</v>
      </c>
      <c r="K548" s="65">
        <f>K549</f>
        <v>0</v>
      </c>
      <c r="L548" s="65">
        <f>L549</f>
        <v>5766.3</v>
      </c>
      <c r="M548" s="10">
        <f>M549</f>
        <v>5766.3</v>
      </c>
    </row>
    <row r="549" spans="1:13" ht="31.5" outlineLevel="6">
      <c r="A549" s="37" t="s">
        <v>351</v>
      </c>
      <c r="B549" s="7" t="s">
        <v>204</v>
      </c>
      <c r="C549" s="7" t="s">
        <v>135</v>
      </c>
      <c r="D549" s="7" t="s">
        <v>415</v>
      </c>
      <c r="E549" s="7" t="s">
        <v>236</v>
      </c>
      <c r="F549" s="7" t="s">
        <v>352</v>
      </c>
      <c r="G549" s="8"/>
      <c r="H549" s="8"/>
      <c r="I549" s="65">
        <v>5487.8</v>
      </c>
      <c r="J549" s="65"/>
      <c r="K549" s="6"/>
      <c r="L549" s="65">
        <v>5766.3</v>
      </c>
      <c r="M549" s="10">
        <v>5766.3</v>
      </c>
    </row>
    <row r="550" spans="1:13" ht="110.25" outlineLevel="5">
      <c r="A550" s="37" t="s">
        <v>81</v>
      </c>
      <c r="B550" s="7" t="s">
        <v>204</v>
      </c>
      <c r="C550" s="7" t="s">
        <v>135</v>
      </c>
      <c r="D550" s="7" t="s">
        <v>415</v>
      </c>
      <c r="E550" s="7" t="s">
        <v>237</v>
      </c>
      <c r="F550" s="7"/>
      <c r="G550" s="8"/>
      <c r="H550" s="8"/>
      <c r="I550" s="65">
        <f aca="true" t="shared" si="92" ref="I550:M551">I551</f>
        <v>7603.7</v>
      </c>
      <c r="J550" s="65">
        <f t="shared" si="92"/>
        <v>0</v>
      </c>
      <c r="K550" s="65">
        <f t="shared" si="92"/>
        <v>0</v>
      </c>
      <c r="L550" s="65">
        <f t="shared" si="92"/>
        <v>7989.4</v>
      </c>
      <c r="M550" s="10">
        <f t="shared" si="92"/>
        <v>7989.4</v>
      </c>
    </row>
    <row r="551" spans="1:13" ht="63" outlineLevel="5">
      <c r="A551" s="37" t="s">
        <v>451</v>
      </c>
      <c r="B551" s="7" t="s">
        <v>204</v>
      </c>
      <c r="C551" s="7" t="s">
        <v>135</v>
      </c>
      <c r="D551" s="7" t="s">
        <v>415</v>
      </c>
      <c r="E551" s="7" t="s">
        <v>237</v>
      </c>
      <c r="F551" s="7" t="s">
        <v>353</v>
      </c>
      <c r="G551" s="8"/>
      <c r="H551" s="8"/>
      <c r="I551" s="65">
        <f>I552</f>
        <v>7603.7</v>
      </c>
      <c r="J551" s="65">
        <f t="shared" si="92"/>
        <v>0</v>
      </c>
      <c r="K551" s="65">
        <f t="shared" si="92"/>
        <v>0</v>
      </c>
      <c r="L551" s="65">
        <f t="shared" si="92"/>
        <v>7989.4</v>
      </c>
      <c r="M551" s="10">
        <f t="shared" si="92"/>
        <v>7989.4</v>
      </c>
    </row>
    <row r="552" spans="1:13" ht="31.5" outlineLevel="5">
      <c r="A552" s="37" t="s">
        <v>346</v>
      </c>
      <c r="B552" s="7" t="s">
        <v>204</v>
      </c>
      <c r="C552" s="7" t="s">
        <v>135</v>
      </c>
      <c r="D552" s="7" t="s">
        <v>415</v>
      </c>
      <c r="E552" s="7" t="s">
        <v>237</v>
      </c>
      <c r="F552" s="7" t="s">
        <v>347</v>
      </c>
      <c r="G552" s="8"/>
      <c r="H552" s="8"/>
      <c r="I552" s="65">
        <f>I553</f>
        <v>7603.7</v>
      </c>
      <c r="J552" s="65">
        <f>J553</f>
        <v>0</v>
      </c>
      <c r="K552" s="65">
        <f>K553</f>
        <v>0</v>
      </c>
      <c r="L552" s="65">
        <f>L553</f>
        <v>7989.4</v>
      </c>
      <c r="M552" s="10">
        <f>M553</f>
        <v>7989.4</v>
      </c>
    </row>
    <row r="553" spans="1:13" ht="31.5" outlineLevel="6">
      <c r="A553" s="37" t="s">
        <v>351</v>
      </c>
      <c r="B553" s="7" t="s">
        <v>204</v>
      </c>
      <c r="C553" s="7" t="s">
        <v>135</v>
      </c>
      <c r="D553" s="7" t="s">
        <v>415</v>
      </c>
      <c r="E553" s="7" t="s">
        <v>237</v>
      </c>
      <c r="F553" s="7" t="s">
        <v>352</v>
      </c>
      <c r="G553" s="8"/>
      <c r="H553" s="8"/>
      <c r="I553" s="65">
        <v>7603.7</v>
      </c>
      <c r="J553" s="65"/>
      <c r="K553" s="6"/>
      <c r="L553" s="65">
        <v>7989.4</v>
      </c>
      <c r="M553" s="10">
        <v>7989.4</v>
      </c>
    </row>
    <row r="554" spans="1:13" ht="126" outlineLevel="5">
      <c r="A554" s="37" t="s">
        <v>82</v>
      </c>
      <c r="B554" s="7" t="s">
        <v>204</v>
      </c>
      <c r="C554" s="7" t="s">
        <v>135</v>
      </c>
      <c r="D554" s="7" t="s">
        <v>415</v>
      </c>
      <c r="E554" s="7" t="s">
        <v>238</v>
      </c>
      <c r="F554" s="7"/>
      <c r="G554" s="8"/>
      <c r="H554" s="8"/>
      <c r="I554" s="65">
        <f aca="true" t="shared" si="93" ref="I554:M555">I555</f>
        <v>17255.2</v>
      </c>
      <c r="J554" s="65">
        <f t="shared" si="93"/>
        <v>0</v>
      </c>
      <c r="K554" s="65">
        <f t="shared" si="93"/>
        <v>0</v>
      </c>
      <c r="L554" s="65">
        <f t="shared" si="93"/>
        <v>18134.9</v>
      </c>
      <c r="M554" s="10">
        <f t="shared" si="93"/>
        <v>18134.9</v>
      </c>
    </row>
    <row r="555" spans="1:13" ht="63" outlineLevel="5">
      <c r="A555" s="37" t="s">
        <v>451</v>
      </c>
      <c r="B555" s="7" t="s">
        <v>204</v>
      </c>
      <c r="C555" s="7" t="s">
        <v>135</v>
      </c>
      <c r="D555" s="7" t="s">
        <v>415</v>
      </c>
      <c r="E555" s="7" t="s">
        <v>238</v>
      </c>
      <c r="F555" s="7" t="s">
        <v>353</v>
      </c>
      <c r="G555" s="8"/>
      <c r="H555" s="8"/>
      <c r="I555" s="65">
        <f>I556</f>
        <v>17255.2</v>
      </c>
      <c r="J555" s="65">
        <f t="shared" si="93"/>
        <v>0</v>
      </c>
      <c r="K555" s="65">
        <f t="shared" si="93"/>
        <v>0</v>
      </c>
      <c r="L555" s="65">
        <f t="shared" si="93"/>
        <v>18134.9</v>
      </c>
      <c r="M555" s="10">
        <f t="shared" si="93"/>
        <v>18134.9</v>
      </c>
    </row>
    <row r="556" spans="1:13" ht="31.5" outlineLevel="5">
      <c r="A556" s="37" t="s">
        <v>346</v>
      </c>
      <c r="B556" s="7" t="s">
        <v>204</v>
      </c>
      <c r="C556" s="7" t="s">
        <v>135</v>
      </c>
      <c r="D556" s="7" t="s">
        <v>415</v>
      </c>
      <c r="E556" s="7" t="s">
        <v>238</v>
      </c>
      <c r="F556" s="7" t="s">
        <v>347</v>
      </c>
      <c r="G556" s="8"/>
      <c r="H556" s="8"/>
      <c r="I556" s="65">
        <f>I557</f>
        <v>17255.2</v>
      </c>
      <c r="J556" s="65">
        <f>J557</f>
        <v>0</v>
      </c>
      <c r="K556" s="65">
        <f>K557</f>
        <v>0</v>
      </c>
      <c r="L556" s="65">
        <f>L557</f>
        <v>18134.9</v>
      </c>
      <c r="M556" s="10">
        <f>M557</f>
        <v>18134.9</v>
      </c>
    </row>
    <row r="557" spans="1:13" ht="31.5" outlineLevel="6">
      <c r="A557" s="37" t="s">
        <v>351</v>
      </c>
      <c r="B557" s="7" t="s">
        <v>204</v>
      </c>
      <c r="C557" s="7" t="s">
        <v>135</v>
      </c>
      <c r="D557" s="7" t="s">
        <v>415</v>
      </c>
      <c r="E557" s="7" t="s">
        <v>238</v>
      </c>
      <c r="F557" s="7" t="s">
        <v>352</v>
      </c>
      <c r="G557" s="8"/>
      <c r="H557" s="8"/>
      <c r="I557" s="65">
        <v>17255.2</v>
      </c>
      <c r="J557" s="65"/>
      <c r="K557" s="6"/>
      <c r="L557" s="65">
        <v>18134.9</v>
      </c>
      <c r="M557" s="10">
        <v>18134.9</v>
      </c>
    </row>
    <row r="558" spans="1:13" ht="126" outlineLevel="5">
      <c r="A558" s="37" t="s">
        <v>83</v>
      </c>
      <c r="B558" s="7" t="s">
        <v>204</v>
      </c>
      <c r="C558" s="7" t="s">
        <v>135</v>
      </c>
      <c r="D558" s="7" t="s">
        <v>415</v>
      </c>
      <c r="E558" s="7" t="s">
        <v>239</v>
      </c>
      <c r="F558" s="7"/>
      <c r="G558" s="8"/>
      <c r="H558" s="8"/>
      <c r="I558" s="65">
        <f aca="true" t="shared" si="94" ref="I558:M559">I559</f>
        <v>8583.5</v>
      </c>
      <c r="J558" s="65">
        <f t="shared" si="94"/>
        <v>0</v>
      </c>
      <c r="K558" s="65">
        <f t="shared" si="94"/>
        <v>0</v>
      </c>
      <c r="L558" s="65">
        <f t="shared" si="94"/>
        <v>9016.5</v>
      </c>
      <c r="M558" s="10">
        <f t="shared" si="94"/>
        <v>9016.5</v>
      </c>
    </row>
    <row r="559" spans="1:13" ht="63" outlineLevel="5">
      <c r="A559" s="37" t="s">
        <v>451</v>
      </c>
      <c r="B559" s="7" t="s">
        <v>204</v>
      </c>
      <c r="C559" s="7" t="s">
        <v>135</v>
      </c>
      <c r="D559" s="7" t="s">
        <v>415</v>
      </c>
      <c r="E559" s="7" t="s">
        <v>239</v>
      </c>
      <c r="F559" s="7" t="s">
        <v>353</v>
      </c>
      <c r="G559" s="8"/>
      <c r="H559" s="8"/>
      <c r="I559" s="65">
        <f>I560</f>
        <v>8583.5</v>
      </c>
      <c r="J559" s="65">
        <f t="shared" si="94"/>
        <v>0</v>
      </c>
      <c r="K559" s="65">
        <f t="shared" si="94"/>
        <v>0</v>
      </c>
      <c r="L559" s="65">
        <f t="shared" si="94"/>
        <v>9016.5</v>
      </c>
      <c r="M559" s="10">
        <f t="shared" si="94"/>
        <v>9016.5</v>
      </c>
    </row>
    <row r="560" spans="1:13" ht="31.5" outlineLevel="5">
      <c r="A560" s="37" t="s">
        <v>346</v>
      </c>
      <c r="B560" s="7" t="s">
        <v>204</v>
      </c>
      <c r="C560" s="7" t="s">
        <v>135</v>
      </c>
      <c r="D560" s="7" t="s">
        <v>415</v>
      </c>
      <c r="E560" s="7" t="s">
        <v>239</v>
      </c>
      <c r="F560" s="7" t="s">
        <v>347</v>
      </c>
      <c r="G560" s="8"/>
      <c r="H560" s="8"/>
      <c r="I560" s="65">
        <f>I561</f>
        <v>8583.5</v>
      </c>
      <c r="J560" s="65">
        <f>J561</f>
        <v>0</v>
      </c>
      <c r="K560" s="65">
        <f>K561</f>
        <v>0</v>
      </c>
      <c r="L560" s="65">
        <f>L561</f>
        <v>9016.5</v>
      </c>
      <c r="M560" s="10">
        <f>M561</f>
        <v>9016.5</v>
      </c>
    </row>
    <row r="561" spans="1:13" ht="31.5" outlineLevel="6">
      <c r="A561" s="37" t="s">
        <v>351</v>
      </c>
      <c r="B561" s="7" t="s">
        <v>204</v>
      </c>
      <c r="C561" s="7" t="s">
        <v>135</v>
      </c>
      <c r="D561" s="7" t="s">
        <v>415</v>
      </c>
      <c r="E561" s="7" t="s">
        <v>239</v>
      </c>
      <c r="F561" s="7" t="s">
        <v>352</v>
      </c>
      <c r="G561" s="8"/>
      <c r="H561" s="8"/>
      <c r="I561" s="65">
        <v>8583.5</v>
      </c>
      <c r="J561" s="65"/>
      <c r="K561" s="6"/>
      <c r="L561" s="65">
        <v>9016.5</v>
      </c>
      <c r="M561" s="10">
        <v>9016.5</v>
      </c>
    </row>
    <row r="562" spans="1:13" ht="126" outlineLevel="5">
      <c r="A562" s="37" t="s">
        <v>84</v>
      </c>
      <c r="B562" s="7" t="s">
        <v>204</v>
      </c>
      <c r="C562" s="7" t="s">
        <v>135</v>
      </c>
      <c r="D562" s="7" t="s">
        <v>415</v>
      </c>
      <c r="E562" s="7" t="s">
        <v>240</v>
      </c>
      <c r="F562" s="7"/>
      <c r="G562" s="8"/>
      <c r="H562" s="8"/>
      <c r="I562" s="65">
        <f aca="true" t="shared" si="95" ref="I562:M563">I563</f>
        <v>14043.9</v>
      </c>
      <c r="J562" s="65">
        <f t="shared" si="95"/>
        <v>0</v>
      </c>
      <c r="K562" s="65">
        <f t="shared" si="95"/>
        <v>0</v>
      </c>
      <c r="L562" s="65">
        <f t="shared" si="95"/>
        <v>14752.8</v>
      </c>
      <c r="M562" s="10">
        <f t="shared" si="95"/>
        <v>14752.8</v>
      </c>
    </row>
    <row r="563" spans="1:13" ht="63" outlineLevel="5">
      <c r="A563" s="37" t="s">
        <v>451</v>
      </c>
      <c r="B563" s="7" t="s">
        <v>204</v>
      </c>
      <c r="C563" s="7" t="s">
        <v>135</v>
      </c>
      <c r="D563" s="7" t="s">
        <v>415</v>
      </c>
      <c r="E563" s="7" t="s">
        <v>240</v>
      </c>
      <c r="F563" s="7" t="s">
        <v>353</v>
      </c>
      <c r="G563" s="8"/>
      <c r="H563" s="8"/>
      <c r="I563" s="65">
        <f>I564</f>
        <v>14043.9</v>
      </c>
      <c r="J563" s="65">
        <f t="shared" si="95"/>
        <v>0</v>
      </c>
      <c r="K563" s="65">
        <f t="shared" si="95"/>
        <v>0</v>
      </c>
      <c r="L563" s="65">
        <f t="shared" si="95"/>
        <v>14752.8</v>
      </c>
      <c r="M563" s="10">
        <f t="shared" si="95"/>
        <v>14752.8</v>
      </c>
    </row>
    <row r="564" spans="1:13" ht="31.5" outlineLevel="5">
      <c r="A564" s="37" t="s">
        <v>346</v>
      </c>
      <c r="B564" s="7" t="s">
        <v>204</v>
      </c>
      <c r="C564" s="7" t="s">
        <v>135</v>
      </c>
      <c r="D564" s="7" t="s">
        <v>415</v>
      </c>
      <c r="E564" s="7" t="s">
        <v>240</v>
      </c>
      <c r="F564" s="7" t="s">
        <v>347</v>
      </c>
      <c r="G564" s="8"/>
      <c r="H564" s="8"/>
      <c r="I564" s="65">
        <f>I565</f>
        <v>14043.9</v>
      </c>
      <c r="J564" s="65">
        <f>J565</f>
        <v>0</v>
      </c>
      <c r="K564" s="65">
        <f>K565</f>
        <v>0</v>
      </c>
      <c r="L564" s="65">
        <f>L565</f>
        <v>14752.8</v>
      </c>
      <c r="M564" s="10">
        <f>M565</f>
        <v>14752.8</v>
      </c>
    </row>
    <row r="565" spans="1:13" ht="31.5" outlineLevel="6">
      <c r="A565" s="37" t="s">
        <v>351</v>
      </c>
      <c r="B565" s="7" t="s">
        <v>204</v>
      </c>
      <c r="C565" s="7" t="s">
        <v>135</v>
      </c>
      <c r="D565" s="7" t="s">
        <v>415</v>
      </c>
      <c r="E565" s="7" t="s">
        <v>240</v>
      </c>
      <c r="F565" s="7" t="s">
        <v>352</v>
      </c>
      <c r="G565" s="8"/>
      <c r="H565" s="8"/>
      <c r="I565" s="65">
        <v>14043.9</v>
      </c>
      <c r="J565" s="65"/>
      <c r="K565" s="6"/>
      <c r="L565" s="65">
        <v>14752.8</v>
      </c>
      <c r="M565" s="10">
        <v>14752.8</v>
      </c>
    </row>
    <row r="566" spans="1:13" ht="110.25" outlineLevel="5">
      <c r="A566" s="37" t="s">
        <v>85</v>
      </c>
      <c r="B566" s="7" t="s">
        <v>204</v>
      </c>
      <c r="C566" s="7" t="s">
        <v>135</v>
      </c>
      <c r="D566" s="7" t="s">
        <v>415</v>
      </c>
      <c r="E566" s="7" t="s">
        <v>251</v>
      </c>
      <c r="F566" s="7"/>
      <c r="G566" s="8"/>
      <c r="H566" s="8"/>
      <c r="I566" s="65">
        <f aca="true" t="shared" si="96" ref="I566:M567">I567</f>
        <v>8110.3</v>
      </c>
      <c r="J566" s="65">
        <f t="shared" si="96"/>
        <v>0</v>
      </c>
      <c r="K566" s="65">
        <f t="shared" si="96"/>
        <v>0</v>
      </c>
      <c r="L566" s="65">
        <f t="shared" si="96"/>
        <v>8520.2</v>
      </c>
      <c r="M566" s="10">
        <f t="shared" si="96"/>
        <v>8520.2</v>
      </c>
    </row>
    <row r="567" spans="1:13" ht="63" outlineLevel="5">
      <c r="A567" s="37" t="s">
        <v>451</v>
      </c>
      <c r="B567" s="7" t="s">
        <v>204</v>
      </c>
      <c r="C567" s="7" t="s">
        <v>135</v>
      </c>
      <c r="D567" s="7" t="s">
        <v>415</v>
      </c>
      <c r="E567" s="7" t="s">
        <v>251</v>
      </c>
      <c r="F567" s="7" t="s">
        <v>353</v>
      </c>
      <c r="G567" s="8"/>
      <c r="H567" s="8"/>
      <c r="I567" s="65">
        <f>I568</f>
        <v>8110.3</v>
      </c>
      <c r="J567" s="65">
        <f t="shared" si="96"/>
        <v>0</v>
      </c>
      <c r="K567" s="65">
        <f t="shared" si="96"/>
        <v>0</v>
      </c>
      <c r="L567" s="65">
        <f t="shared" si="96"/>
        <v>8520.2</v>
      </c>
      <c r="M567" s="10">
        <f t="shared" si="96"/>
        <v>8520.2</v>
      </c>
    </row>
    <row r="568" spans="1:13" ht="31.5" outlineLevel="5">
      <c r="A568" s="37" t="s">
        <v>346</v>
      </c>
      <c r="B568" s="7" t="s">
        <v>204</v>
      </c>
      <c r="C568" s="7" t="s">
        <v>135</v>
      </c>
      <c r="D568" s="7" t="s">
        <v>415</v>
      </c>
      <c r="E568" s="7" t="s">
        <v>251</v>
      </c>
      <c r="F568" s="7" t="s">
        <v>347</v>
      </c>
      <c r="G568" s="8"/>
      <c r="H568" s="8"/>
      <c r="I568" s="65">
        <f>I569</f>
        <v>8110.3</v>
      </c>
      <c r="J568" s="65">
        <f>J569</f>
        <v>0</v>
      </c>
      <c r="K568" s="65">
        <f>K569</f>
        <v>0</v>
      </c>
      <c r="L568" s="65">
        <f>L569</f>
        <v>8520.2</v>
      </c>
      <c r="M568" s="10">
        <f>M569</f>
        <v>8520.2</v>
      </c>
    </row>
    <row r="569" spans="1:13" ht="31.5" outlineLevel="6">
      <c r="A569" s="37" t="s">
        <v>351</v>
      </c>
      <c r="B569" s="7" t="s">
        <v>204</v>
      </c>
      <c r="C569" s="7" t="s">
        <v>135</v>
      </c>
      <c r="D569" s="7" t="s">
        <v>415</v>
      </c>
      <c r="E569" s="7" t="s">
        <v>251</v>
      </c>
      <c r="F569" s="7" t="s">
        <v>352</v>
      </c>
      <c r="G569" s="8"/>
      <c r="H569" s="8"/>
      <c r="I569" s="65">
        <v>8110.3</v>
      </c>
      <c r="J569" s="65"/>
      <c r="K569" s="6"/>
      <c r="L569" s="65">
        <v>8520.2</v>
      </c>
      <c r="M569" s="10">
        <v>8520.2</v>
      </c>
    </row>
    <row r="570" spans="1:13" ht="110.25" outlineLevel="5">
      <c r="A570" s="37" t="s">
        <v>87</v>
      </c>
      <c r="B570" s="7" t="s">
        <v>204</v>
      </c>
      <c r="C570" s="7" t="s">
        <v>135</v>
      </c>
      <c r="D570" s="7" t="s">
        <v>415</v>
      </c>
      <c r="E570" s="7" t="s">
        <v>252</v>
      </c>
      <c r="F570" s="7"/>
      <c r="G570" s="8"/>
      <c r="H570" s="8"/>
      <c r="I570" s="65">
        <f aca="true" t="shared" si="97" ref="I570:M571">I571</f>
        <v>7023.1</v>
      </c>
      <c r="J570" s="65">
        <f t="shared" si="97"/>
        <v>0</v>
      </c>
      <c r="K570" s="65">
        <f t="shared" si="97"/>
        <v>0</v>
      </c>
      <c r="L570" s="65">
        <f t="shared" si="97"/>
        <v>7384.6</v>
      </c>
      <c r="M570" s="10">
        <f t="shared" si="97"/>
        <v>7384.6</v>
      </c>
    </row>
    <row r="571" spans="1:13" ht="63" outlineLevel="5">
      <c r="A571" s="37" t="s">
        <v>451</v>
      </c>
      <c r="B571" s="7" t="s">
        <v>204</v>
      </c>
      <c r="C571" s="7" t="s">
        <v>135</v>
      </c>
      <c r="D571" s="7" t="s">
        <v>415</v>
      </c>
      <c r="E571" s="7" t="s">
        <v>252</v>
      </c>
      <c r="F571" s="7" t="s">
        <v>353</v>
      </c>
      <c r="G571" s="8"/>
      <c r="H571" s="8"/>
      <c r="I571" s="65">
        <f>I572</f>
        <v>7023.1</v>
      </c>
      <c r="J571" s="65">
        <f t="shared" si="97"/>
        <v>0</v>
      </c>
      <c r="K571" s="65">
        <f t="shared" si="97"/>
        <v>0</v>
      </c>
      <c r="L571" s="65">
        <f t="shared" si="97"/>
        <v>7384.6</v>
      </c>
      <c r="M571" s="10">
        <f t="shared" si="97"/>
        <v>7384.6</v>
      </c>
    </row>
    <row r="572" spans="1:13" ht="31.5" outlineLevel="5">
      <c r="A572" s="37" t="s">
        <v>346</v>
      </c>
      <c r="B572" s="7" t="s">
        <v>204</v>
      </c>
      <c r="C572" s="7" t="s">
        <v>135</v>
      </c>
      <c r="D572" s="7" t="s">
        <v>415</v>
      </c>
      <c r="E572" s="7" t="s">
        <v>252</v>
      </c>
      <c r="F572" s="7" t="s">
        <v>347</v>
      </c>
      <c r="G572" s="8"/>
      <c r="H572" s="8"/>
      <c r="I572" s="65">
        <f>I573</f>
        <v>7023.1</v>
      </c>
      <c r="J572" s="65">
        <f>J573</f>
        <v>0</v>
      </c>
      <c r="K572" s="65">
        <f>K573</f>
        <v>0</v>
      </c>
      <c r="L572" s="65">
        <f>L573</f>
        <v>7384.6</v>
      </c>
      <c r="M572" s="10">
        <f>M573</f>
        <v>7384.6</v>
      </c>
    </row>
    <row r="573" spans="1:13" ht="31.5" outlineLevel="6">
      <c r="A573" s="37" t="s">
        <v>351</v>
      </c>
      <c r="B573" s="7" t="s">
        <v>204</v>
      </c>
      <c r="C573" s="7" t="s">
        <v>135</v>
      </c>
      <c r="D573" s="7" t="s">
        <v>415</v>
      </c>
      <c r="E573" s="7" t="s">
        <v>252</v>
      </c>
      <c r="F573" s="7" t="s">
        <v>352</v>
      </c>
      <c r="G573" s="8"/>
      <c r="H573" s="8"/>
      <c r="I573" s="65">
        <v>7023.1</v>
      </c>
      <c r="J573" s="65"/>
      <c r="K573" s="6"/>
      <c r="L573" s="65">
        <v>7384.6</v>
      </c>
      <c r="M573" s="10">
        <v>7384.6</v>
      </c>
    </row>
    <row r="574" spans="1:13" ht="126" outlineLevel="5">
      <c r="A574" s="37" t="s">
        <v>88</v>
      </c>
      <c r="B574" s="7" t="s">
        <v>204</v>
      </c>
      <c r="C574" s="7" t="s">
        <v>135</v>
      </c>
      <c r="D574" s="7" t="s">
        <v>415</v>
      </c>
      <c r="E574" s="7" t="s">
        <v>253</v>
      </c>
      <c r="F574" s="7"/>
      <c r="G574" s="8"/>
      <c r="H574" s="8"/>
      <c r="I574" s="65">
        <f aca="true" t="shared" si="98" ref="I574:M575">I575</f>
        <v>12864.6</v>
      </c>
      <c r="J574" s="65">
        <f t="shared" si="98"/>
        <v>0</v>
      </c>
      <c r="K574" s="65">
        <f t="shared" si="98"/>
        <v>0</v>
      </c>
      <c r="L574" s="65">
        <f t="shared" si="98"/>
        <v>13526.6</v>
      </c>
      <c r="M574" s="10">
        <f t="shared" si="98"/>
        <v>13526.6</v>
      </c>
    </row>
    <row r="575" spans="1:13" ht="63" outlineLevel="5">
      <c r="A575" s="37" t="s">
        <v>451</v>
      </c>
      <c r="B575" s="7" t="s">
        <v>204</v>
      </c>
      <c r="C575" s="7" t="s">
        <v>135</v>
      </c>
      <c r="D575" s="7" t="s">
        <v>415</v>
      </c>
      <c r="E575" s="7" t="s">
        <v>253</v>
      </c>
      <c r="F575" s="7" t="s">
        <v>353</v>
      </c>
      <c r="G575" s="8"/>
      <c r="H575" s="8"/>
      <c r="I575" s="65">
        <f>I576</f>
        <v>12864.6</v>
      </c>
      <c r="J575" s="65">
        <f t="shared" si="98"/>
        <v>0</v>
      </c>
      <c r="K575" s="65">
        <f t="shared" si="98"/>
        <v>0</v>
      </c>
      <c r="L575" s="65">
        <f t="shared" si="98"/>
        <v>13526.6</v>
      </c>
      <c r="M575" s="10">
        <f t="shared" si="98"/>
        <v>13526.6</v>
      </c>
    </row>
    <row r="576" spans="1:13" ht="31.5" outlineLevel="5">
      <c r="A576" s="37" t="s">
        <v>346</v>
      </c>
      <c r="B576" s="7" t="s">
        <v>204</v>
      </c>
      <c r="C576" s="7" t="s">
        <v>135</v>
      </c>
      <c r="D576" s="7" t="s">
        <v>415</v>
      </c>
      <c r="E576" s="7" t="s">
        <v>253</v>
      </c>
      <c r="F576" s="7" t="s">
        <v>347</v>
      </c>
      <c r="G576" s="8"/>
      <c r="H576" s="8"/>
      <c r="I576" s="65">
        <f>I577</f>
        <v>12864.6</v>
      </c>
      <c r="J576" s="65">
        <f>J577</f>
        <v>0</v>
      </c>
      <c r="K576" s="65">
        <f>K577</f>
        <v>0</v>
      </c>
      <c r="L576" s="65">
        <f>L577</f>
        <v>13526.6</v>
      </c>
      <c r="M576" s="10">
        <f>M577</f>
        <v>13526.6</v>
      </c>
    </row>
    <row r="577" spans="1:13" ht="31.5" outlineLevel="6">
      <c r="A577" s="37" t="s">
        <v>351</v>
      </c>
      <c r="B577" s="7" t="s">
        <v>204</v>
      </c>
      <c r="C577" s="7" t="s">
        <v>135</v>
      </c>
      <c r="D577" s="7" t="s">
        <v>415</v>
      </c>
      <c r="E577" s="7" t="s">
        <v>253</v>
      </c>
      <c r="F577" s="7" t="s">
        <v>352</v>
      </c>
      <c r="G577" s="8"/>
      <c r="H577" s="8"/>
      <c r="I577" s="65">
        <v>12864.6</v>
      </c>
      <c r="J577" s="65"/>
      <c r="K577" s="6"/>
      <c r="L577" s="65">
        <v>13526.6</v>
      </c>
      <c r="M577" s="10">
        <v>13526.6</v>
      </c>
    </row>
    <row r="578" spans="1:13" ht="110.25" outlineLevel="5">
      <c r="A578" s="37" t="s">
        <v>89</v>
      </c>
      <c r="B578" s="7" t="s">
        <v>204</v>
      </c>
      <c r="C578" s="7" t="s">
        <v>135</v>
      </c>
      <c r="D578" s="7" t="s">
        <v>415</v>
      </c>
      <c r="E578" s="7" t="s">
        <v>254</v>
      </c>
      <c r="F578" s="7"/>
      <c r="G578" s="8"/>
      <c r="H578" s="8"/>
      <c r="I578" s="65">
        <f aca="true" t="shared" si="99" ref="I578:M579">I579</f>
        <v>9730.8</v>
      </c>
      <c r="J578" s="65">
        <f t="shared" si="99"/>
        <v>0</v>
      </c>
      <c r="K578" s="65">
        <f t="shared" si="99"/>
        <v>0</v>
      </c>
      <c r="L578" s="65">
        <f t="shared" si="99"/>
        <v>10223.9</v>
      </c>
      <c r="M578" s="10">
        <f t="shared" si="99"/>
        <v>10223.9</v>
      </c>
    </row>
    <row r="579" spans="1:13" ht="63" outlineLevel="5">
      <c r="A579" s="37" t="s">
        <v>451</v>
      </c>
      <c r="B579" s="7" t="s">
        <v>204</v>
      </c>
      <c r="C579" s="7" t="s">
        <v>135</v>
      </c>
      <c r="D579" s="7" t="s">
        <v>415</v>
      </c>
      <c r="E579" s="7" t="s">
        <v>254</v>
      </c>
      <c r="F579" s="7" t="s">
        <v>353</v>
      </c>
      <c r="G579" s="8"/>
      <c r="H579" s="8"/>
      <c r="I579" s="65">
        <f>I580</f>
        <v>9730.8</v>
      </c>
      <c r="J579" s="65">
        <f t="shared" si="99"/>
        <v>0</v>
      </c>
      <c r="K579" s="65">
        <f t="shared" si="99"/>
        <v>0</v>
      </c>
      <c r="L579" s="65">
        <f t="shared" si="99"/>
        <v>10223.9</v>
      </c>
      <c r="M579" s="10">
        <f t="shared" si="99"/>
        <v>10223.9</v>
      </c>
    </row>
    <row r="580" spans="1:13" ht="31.5" outlineLevel="5">
      <c r="A580" s="37" t="s">
        <v>346</v>
      </c>
      <c r="B580" s="7" t="s">
        <v>204</v>
      </c>
      <c r="C580" s="7" t="s">
        <v>135</v>
      </c>
      <c r="D580" s="7" t="s">
        <v>415</v>
      </c>
      <c r="E580" s="7" t="s">
        <v>254</v>
      </c>
      <c r="F580" s="7" t="s">
        <v>347</v>
      </c>
      <c r="G580" s="8"/>
      <c r="H580" s="8"/>
      <c r="I580" s="65">
        <f>I581</f>
        <v>9730.8</v>
      </c>
      <c r="J580" s="65">
        <f>J581</f>
        <v>0</v>
      </c>
      <c r="K580" s="65">
        <f>K581</f>
        <v>0</v>
      </c>
      <c r="L580" s="65">
        <f>L581</f>
        <v>10223.9</v>
      </c>
      <c r="M580" s="10">
        <f>M581</f>
        <v>10223.9</v>
      </c>
    </row>
    <row r="581" spans="1:13" ht="31.5" outlineLevel="6">
      <c r="A581" s="37" t="s">
        <v>351</v>
      </c>
      <c r="B581" s="7" t="s">
        <v>204</v>
      </c>
      <c r="C581" s="7" t="s">
        <v>135</v>
      </c>
      <c r="D581" s="7" t="s">
        <v>415</v>
      </c>
      <c r="E581" s="7" t="s">
        <v>254</v>
      </c>
      <c r="F581" s="7" t="s">
        <v>352</v>
      </c>
      <c r="G581" s="8"/>
      <c r="H581" s="8"/>
      <c r="I581" s="65">
        <v>9730.8</v>
      </c>
      <c r="J581" s="65"/>
      <c r="K581" s="6"/>
      <c r="L581" s="65">
        <v>10223.9</v>
      </c>
      <c r="M581" s="10">
        <v>10223.9</v>
      </c>
    </row>
    <row r="582" spans="1:13" ht="110.25" outlineLevel="5">
      <c r="A582" s="37" t="s">
        <v>90</v>
      </c>
      <c r="B582" s="7" t="s">
        <v>204</v>
      </c>
      <c r="C582" s="7" t="s">
        <v>135</v>
      </c>
      <c r="D582" s="7" t="s">
        <v>415</v>
      </c>
      <c r="E582" s="7" t="s">
        <v>255</v>
      </c>
      <c r="F582" s="7"/>
      <c r="G582" s="8"/>
      <c r="H582" s="8"/>
      <c r="I582" s="65">
        <f aca="true" t="shared" si="100" ref="I582:M584">I583</f>
        <v>8247.4</v>
      </c>
      <c r="J582" s="65">
        <f t="shared" si="100"/>
        <v>0</v>
      </c>
      <c r="K582" s="65">
        <f t="shared" si="100"/>
        <v>0</v>
      </c>
      <c r="L582" s="65">
        <f t="shared" si="100"/>
        <v>8665.7</v>
      </c>
      <c r="M582" s="10">
        <f t="shared" si="100"/>
        <v>8665.7</v>
      </c>
    </row>
    <row r="583" spans="1:13" ht="63" outlineLevel="5">
      <c r="A583" s="37" t="s">
        <v>451</v>
      </c>
      <c r="B583" s="7" t="s">
        <v>204</v>
      </c>
      <c r="C583" s="7" t="s">
        <v>135</v>
      </c>
      <c r="D583" s="7" t="s">
        <v>415</v>
      </c>
      <c r="E583" s="7" t="s">
        <v>255</v>
      </c>
      <c r="F583" s="7" t="s">
        <v>353</v>
      </c>
      <c r="G583" s="8"/>
      <c r="H583" s="8"/>
      <c r="I583" s="65">
        <f>I584</f>
        <v>8247.4</v>
      </c>
      <c r="J583" s="65">
        <f t="shared" si="100"/>
        <v>0</v>
      </c>
      <c r="K583" s="65">
        <f t="shared" si="100"/>
        <v>0</v>
      </c>
      <c r="L583" s="65">
        <f t="shared" si="100"/>
        <v>8665.7</v>
      </c>
      <c r="M583" s="10">
        <f t="shared" si="100"/>
        <v>8665.7</v>
      </c>
    </row>
    <row r="584" spans="1:13" ht="31.5" outlineLevel="5">
      <c r="A584" s="37" t="s">
        <v>346</v>
      </c>
      <c r="B584" s="7" t="s">
        <v>204</v>
      </c>
      <c r="C584" s="7" t="s">
        <v>135</v>
      </c>
      <c r="D584" s="7" t="s">
        <v>415</v>
      </c>
      <c r="E584" s="7" t="s">
        <v>255</v>
      </c>
      <c r="F584" s="7" t="s">
        <v>347</v>
      </c>
      <c r="G584" s="8"/>
      <c r="H584" s="8"/>
      <c r="I584" s="65">
        <f>I585</f>
        <v>8247.4</v>
      </c>
      <c r="J584" s="65">
        <f t="shared" si="100"/>
        <v>0</v>
      </c>
      <c r="K584" s="65">
        <f t="shared" si="100"/>
        <v>0</v>
      </c>
      <c r="L584" s="65">
        <f t="shared" si="100"/>
        <v>8665.7</v>
      </c>
      <c r="M584" s="10">
        <f t="shared" si="100"/>
        <v>8665.7</v>
      </c>
    </row>
    <row r="585" spans="1:13" ht="31.5" outlineLevel="6">
      <c r="A585" s="37" t="s">
        <v>351</v>
      </c>
      <c r="B585" s="7" t="s">
        <v>204</v>
      </c>
      <c r="C585" s="7" t="s">
        <v>135</v>
      </c>
      <c r="D585" s="7" t="s">
        <v>415</v>
      </c>
      <c r="E585" s="7" t="s">
        <v>255</v>
      </c>
      <c r="F585" s="7" t="s">
        <v>352</v>
      </c>
      <c r="G585" s="8"/>
      <c r="H585" s="8"/>
      <c r="I585" s="65">
        <v>8247.4</v>
      </c>
      <c r="J585" s="65"/>
      <c r="K585" s="6"/>
      <c r="L585" s="65">
        <v>8665.7</v>
      </c>
      <c r="M585" s="10">
        <v>8665.7</v>
      </c>
    </row>
    <row r="586" spans="1:13" ht="110.25" outlineLevel="5">
      <c r="A586" s="37" t="s">
        <v>91</v>
      </c>
      <c r="B586" s="7" t="s">
        <v>204</v>
      </c>
      <c r="C586" s="7" t="s">
        <v>135</v>
      </c>
      <c r="D586" s="7" t="s">
        <v>415</v>
      </c>
      <c r="E586" s="7" t="s">
        <v>256</v>
      </c>
      <c r="F586" s="7"/>
      <c r="G586" s="8"/>
      <c r="H586" s="8"/>
      <c r="I586" s="65">
        <f aca="true" t="shared" si="101" ref="I586:M588">I587</f>
        <v>14358.4</v>
      </c>
      <c r="J586" s="65">
        <f t="shared" si="101"/>
        <v>0</v>
      </c>
      <c r="K586" s="65">
        <f t="shared" si="101"/>
        <v>0</v>
      </c>
      <c r="L586" s="65">
        <f t="shared" si="101"/>
        <v>15084.5</v>
      </c>
      <c r="M586" s="10">
        <f t="shared" si="101"/>
        <v>15084.5</v>
      </c>
    </row>
    <row r="587" spans="1:13" ht="63" outlineLevel="5">
      <c r="A587" s="37" t="s">
        <v>451</v>
      </c>
      <c r="B587" s="7" t="s">
        <v>204</v>
      </c>
      <c r="C587" s="7" t="s">
        <v>135</v>
      </c>
      <c r="D587" s="7" t="s">
        <v>415</v>
      </c>
      <c r="E587" s="7" t="s">
        <v>256</v>
      </c>
      <c r="F587" s="7" t="s">
        <v>353</v>
      </c>
      <c r="G587" s="8"/>
      <c r="H587" s="8"/>
      <c r="I587" s="65">
        <f>I588</f>
        <v>14358.4</v>
      </c>
      <c r="J587" s="65">
        <f t="shared" si="101"/>
        <v>0</v>
      </c>
      <c r="K587" s="65">
        <f t="shared" si="101"/>
        <v>0</v>
      </c>
      <c r="L587" s="65">
        <f t="shared" si="101"/>
        <v>15084.5</v>
      </c>
      <c r="M587" s="10">
        <f t="shared" si="101"/>
        <v>15084.5</v>
      </c>
    </row>
    <row r="588" spans="1:13" ht="31.5" outlineLevel="5">
      <c r="A588" s="37" t="s">
        <v>346</v>
      </c>
      <c r="B588" s="7" t="s">
        <v>204</v>
      </c>
      <c r="C588" s="7" t="s">
        <v>135</v>
      </c>
      <c r="D588" s="7" t="s">
        <v>415</v>
      </c>
      <c r="E588" s="7" t="s">
        <v>256</v>
      </c>
      <c r="F588" s="7" t="s">
        <v>347</v>
      </c>
      <c r="G588" s="8"/>
      <c r="H588" s="8"/>
      <c r="I588" s="65">
        <f>I589</f>
        <v>14358.4</v>
      </c>
      <c r="J588" s="65">
        <f t="shared" si="101"/>
        <v>0</v>
      </c>
      <c r="K588" s="65">
        <f t="shared" si="101"/>
        <v>0</v>
      </c>
      <c r="L588" s="65">
        <f t="shared" si="101"/>
        <v>15084.5</v>
      </c>
      <c r="M588" s="10">
        <f t="shared" si="101"/>
        <v>15084.5</v>
      </c>
    </row>
    <row r="589" spans="1:13" ht="31.5" outlineLevel="6">
      <c r="A589" s="37" t="s">
        <v>351</v>
      </c>
      <c r="B589" s="7" t="s">
        <v>204</v>
      </c>
      <c r="C589" s="7" t="s">
        <v>135</v>
      </c>
      <c r="D589" s="7" t="s">
        <v>415</v>
      </c>
      <c r="E589" s="7" t="s">
        <v>256</v>
      </c>
      <c r="F589" s="7" t="s">
        <v>352</v>
      </c>
      <c r="G589" s="8"/>
      <c r="H589" s="8"/>
      <c r="I589" s="65">
        <v>14358.4</v>
      </c>
      <c r="J589" s="65"/>
      <c r="K589" s="6"/>
      <c r="L589" s="65">
        <v>15084.5</v>
      </c>
      <c r="M589" s="10">
        <v>15084.5</v>
      </c>
    </row>
    <row r="590" spans="1:13" ht="204.75" outlineLevel="6">
      <c r="A590" s="37" t="s">
        <v>48</v>
      </c>
      <c r="B590" s="7" t="s">
        <v>204</v>
      </c>
      <c r="C590" s="7" t="s">
        <v>135</v>
      </c>
      <c r="D590" s="7" t="s">
        <v>415</v>
      </c>
      <c r="E590" s="7" t="s">
        <v>208</v>
      </c>
      <c r="F590" s="7"/>
      <c r="G590" s="8"/>
      <c r="H590" s="8"/>
      <c r="I590" s="65">
        <f aca="true" t="shared" si="102" ref="I590:M592">I591</f>
        <v>182</v>
      </c>
      <c r="J590" s="65">
        <f t="shared" si="102"/>
        <v>0</v>
      </c>
      <c r="K590" s="65">
        <f t="shared" si="102"/>
        <v>0</v>
      </c>
      <c r="L590" s="65">
        <f t="shared" si="102"/>
        <v>182</v>
      </c>
      <c r="M590" s="10">
        <f t="shared" si="102"/>
        <v>182</v>
      </c>
    </row>
    <row r="591" spans="1:13" ht="31.5" outlineLevel="6">
      <c r="A591" s="37" t="s">
        <v>389</v>
      </c>
      <c r="B591" s="7" t="s">
        <v>204</v>
      </c>
      <c r="C591" s="7" t="s">
        <v>135</v>
      </c>
      <c r="D591" s="7" t="s">
        <v>415</v>
      </c>
      <c r="E591" s="7" t="s">
        <v>208</v>
      </c>
      <c r="F591" s="7" t="s">
        <v>375</v>
      </c>
      <c r="G591" s="8"/>
      <c r="H591" s="8"/>
      <c r="I591" s="65">
        <f>I592</f>
        <v>182</v>
      </c>
      <c r="J591" s="65">
        <f t="shared" si="102"/>
        <v>0</v>
      </c>
      <c r="K591" s="65">
        <f t="shared" si="102"/>
        <v>0</v>
      </c>
      <c r="L591" s="65">
        <f t="shared" si="102"/>
        <v>182</v>
      </c>
      <c r="M591" s="10">
        <f t="shared" si="102"/>
        <v>182</v>
      </c>
    </row>
    <row r="592" spans="1:13" ht="63" outlineLevel="6">
      <c r="A592" s="37" t="s">
        <v>348</v>
      </c>
      <c r="B592" s="7" t="s">
        <v>204</v>
      </c>
      <c r="C592" s="7" t="s">
        <v>135</v>
      </c>
      <c r="D592" s="7" t="s">
        <v>415</v>
      </c>
      <c r="E592" s="7" t="s">
        <v>208</v>
      </c>
      <c r="F592" s="7" t="s">
        <v>345</v>
      </c>
      <c r="G592" s="8"/>
      <c r="H592" s="8"/>
      <c r="I592" s="65">
        <f>I593</f>
        <v>182</v>
      </c>
      <c r="J592" s="65">
        <f t="shared" si="102"/>
        <v>0</v>
      </c>
      <c r="K592" s="65">
        <f t="shared" si="102"/>
        <v>0</v>
      </c>
      <c r="L592" s="65">
        <f t="shared" si="102"/>
        <v>182</v>
      </c>
      <c r="M592" s="10">
        <f t="shared" si="102"/>
        <v>182</v>
      </c>
    </row>
    <row r="593" spans="1:13" ht="63" outlineLevel="6">
      <c r="A593" s="37" t="s">
        <v>376</v>
      </c>
      <c r="B593" s="7" t="s">
        <v>204</v>
      </c>
      <c r="C593" s="7" t="s">
        <v>135</v>
      </c>
      <c r="D593" s="7" t="s">
        <v>415</v>
      </c>
      <c r="E593" s="7" t="s">
        <v>208</v>
      </c>
      <c r="F593" s="7" t="s">
        <v>365</v>
      </c>
      <c r="G593" s="8"/>
      <c r="H593" s="8"/>
      <c r="I593" s="65">
        <v>182</v>
      </c>
      <c r="J593" s="65"/>
      <c r="K593" s="6"/>
      <c r="L593" s="65">
        <v>182</v>
      </c>
      <c r="M593" s="10">
        <v>182</v>
      </c>
    </row>
    <row r="594" spans="1:13" ht="47.25" outlineLevel="2">
      <c r="A594" s="37" t="s">
        <v>92</v>
      </c>
      <c r="B594" s="1" t="s">
        <v>204</v>
      </c>
      <c r="C594" s="1" t="s">
        <v>135</v>
      </c>
      <c r="D594" s="1" t="s">
        <v>401</v>
      </c>
      <c r="E594" s="1"/>
      <c r="F594" s="1"/>
      <c r="G594" s="2"/>
      <c r="H594" s="2"/>
      <c r="I594" s="64">
        <f>I595</f>
        <v>196.99999999999997</v>
      </c>
      <c r="J594" s="64"/>
      <c r="K594" s="6">
        <v>197000</v>
      </c>
      <c r="L594" s="64">
        <f aca="true" t="shared" si="103" ref="L594:M597">L595</f>
        <v>196.99999999999997</v>
      </c>
      <c r="M594" s="4">
        <f t="shared" si="103"/>
        <v>196.99999999999997</v>
      </c>
    </row>
    <row r="595" spans="1:13" ht="31.5" outlineLevel="3">
      <c r="A595" s="37" t="s">
        <v>93</v>
      </c>
      <c r="B595" s="7" t="s">
        <v>204</v>
      </c>
      <c r="C595" s="7" t="s">
        <v>135</v>
      </c>
      <c r="D595" s="7" t="s">
        <v>401</v>
      </c>
      <c r="E595" s="7" t="s">
        <v>265</v>
      </c>
      <c r="F595" s="7"/>
      <c r="G595" s="8"/>
      <c r="H595" s="8"/>
      <c r="I595" s="65">
        <f>I596</f>
        <v>196.99999999999997</v>
      </c>
      <c r="J595" s="65"/>
      <c r="K595" s="6">
        <v>197000</v>
      </c>
      <c r="L595" s="65">
        <f t="shared" si="103"/>
        <v>196.99999999999997</v>
      </c>
      <c r="M595" s="10">
        <f t="shared" si="103"/>
        <v>196.99999999999997</v>
      </c>
    </row>
    <row r="596" spans="1:13" ht="63" outlineLevel="3">
      <c r="A596" s="37" t="s">
        <v>94</v>
      </c>
      <c r="B596" s="7" t="s">
        <v>204</v>
      </c>
      <c r="C596" s="7" t="s">
        <v>135</v>
      </c>
      <c r="D596" s="7" t="s">
        <v>401</v>
      </c>
      <c r="E596" s="7" t="s">
        <v>266</v>
      </c>
      <c r="F596" s="7"/>
      <c r="G596" s="8"/>
      <c r="H596" s="8"/>
      <c r="I596" s="65">
        <f>I597</f>
        <v>196.99999999999997</v>
      </c>
      <c r="J596" s="65"/>
      <c r="K596" s="6">
        <v>197000</v>
      </c>
      <c r="L596" s="65">
        <f t="shared" si="103"/>
        <v>196.99999999999997</v>
      </c>
      <c r="M596" s="10">
        <f t="shared" si="103"/>
        <v>196.99999999999997</v>
      </c>
    </row>
    <row r="597" spans="1:13" ht="78.75" outlineLevel="3">
      <c r="A597" s="37" t="s">
        <v>335</v>
      </c>
      <c r="B597" s="7" t="s">
        <v>204</v>
      </c>
      <c r="C597" s="7" t="s">
        <v>135</v>
      </c>
      <c r="D597" s="7" t="s">
        <v>401</v>
      </c>
      <c r="E597" s="7" t="s">
        <v>266</v>
      </c>
      <c r="F597" s="7" t="s">
        <v>353</v>
      </c>
      <c r="G597" s="8"/>
      <c r="H597" s="8"/>
      <c r="I597" s="65">
        <f>I598</f>
        <v>196.99999999999997</v>
      </c>
      <c r="J597" s="65">
        <f>J598</f>
        <v>0</v>
      </c>
      <c r="K597" s="65">
        <f>K598</f>
        <v>0</v>
      </c>
      <c r="L597" s="65">
        <f t="shared" si="103"/>
        <v>196.99999999999997</v>
      </c>
      <c r="M597" s="10">
        <f t="shared" si="103"/>
        <v>196.99999999999997</v>
      </c>
    </row>
    <row r="598" spans="1:13" ht="31.5" outlineLevel="3">
      <c r="A598" s="37" t="s">
        <v>346</v>
      </c>
      <c r="B598" s="7" t="s">
        <v>204</v>
      </c>
      <c r="C598" s="7" t="s">
        <v>135</v>
      </c>
      <c r="D598" s="7" t="s">
        <v>401</v>
      </c>
      <c r="E598" s="7" t="s">
        <v>266</v>
      </c>
      <c r="F598" s="7" t="s">
        <v>347</v>
      </c>
      <c r="G598" s="8"/>
      <c r="H598" s="8"/>
      <c r="I598" s="65">
        <f>I599</f>
        <v>196.99999999999997</v>
      </c>
      <c r="J598" s="65">
        <f>J599</f>
        <v>0</v>
      </c>
      <c r="K598" s="65">
        <f>K599</f>
        <v>0</v>
      </c>
      <c r="L598" s="65">
        <f>L599</f>
        <v>196.99999999999997</v>
      </c>
      <c r="M598" s="10">
        <f>M599</f>
        <v>196.99999999999997</v>
      </c>
    </row>
    <row r="599" spans="1:13" ht="110.25" outlineLevel="3">
      <c r="A599" s="37" t="s">
        <v>378</v>
      </c>
      <c r="B599" s="7" t="s">
        <v>204</v>
      </c>
      <c r="C599" s="7" t="s">
        <v>135</v>
      </c>
      <c r="D599" s="7" t="s">
        <v>401</v>
      </c>
      <c r="E599" s="7" t="s">
        <v>266</v>
      </c>
      <c r="F599" s="7" t="s">
        <v>302</v>
      </c>
      <c r="G599" s="8"/>
      <c r="H599" s="8"/>
      <c r="I599" s="65">
        <f>I603+I607+I611+I615+I619+I623+I627+I631+I635+I639+I643</f>
        <v>196.99999999999997</v>
      </c>
      <c r="J599" s="65">
        <f>J603+J607+J611+J615+J619+J623+J627+J631+J635+J639+J643</f>
        <v>0</v>
      </c>
      <c r="K599" s="65">
        <f>K603+K607+K611+K615+K619+K623+K627+K631+K635+K639+K643</f>
        <v>0</v>
      </c>
      <c r="L599" s="65">
        <f>L603+L607+L611+L615+L619+L623+L627+L631+L635+L639+L643</f>
        <v>196.99999999999997</v>
      </c>
      <c r="M599" s="10">
        <f>M603+M607+M611+M615+M619+M623+M627+M631+M635+M639+M643</f>
        <v>196.99999999999997</v>
      </c>
    </row>
    <row r="600" spans="1:13" ht="31.5" outlineLevel="4">
      <c r="A600" s="37" t="s">
        <v>95</v>
      </c>
      <c r="B600" s="7" t="s">
        <v>204</v>
      </c>
      <c r="C600" s="7" t="s">
        <v>135</v>
      </c>
      <c r="D600" s="7" t="s">
        <v>401</v>
      </c>
      <c r="E600" s="7" t="s">
        <v>266</v>
      </c>
      <c r="F600" s="7"/>
      <c r="G600" s="8"/>
      <c r="H600" s="8"/>
      <c r="I600" s="65">
        <f>I601</f>
        <v>24.9</v>
      </c>
      <c r="J600" s="65"/>
      <c r="K600" s="6">
        <v>197000</v>
      </c>
      <c r="L600" s="65">
        <f aca="true" t="shared" si="104" ref="L600:M602">L601</f>
        <v>24.9</v>
      </c>
      <c r="M600" s="10">
        <f t="shared" si="104"/>
        <v>24.9</v>
      </c>
    </row>
    <row r="601" spans="1:13" ht="63" outlineLevel="6">
      <c r="A601" s="37" t="s">
        <v>451</v>
      </c>
      <c r="B601" s="7" t="s">
        <v>204</v>
      </c>
      <c r="C601" s="7" t="s">
        <v>135</v>
      </c>
      <c r="D601" s="7" t="s">
        <v>401</v>
      </c>
      <c r="E601" s="7" t="s">
        <v>266</v>
      </c>
      <c r="F601" s="7" t="s">
        <v>353</v>
      </c>
      <c r="G601" s="8"/>
      <c r="H601" s="8"/>
      <c r="I601" s="65">
        <f>I602</f>
        <v>24.9</v>
      </c>
      <c r="J601" s="65">
        <f>J602</f>
        <v>0</v>
      </c>
      <c r="K601" s="65">
        <f>K602</f>
        <v>0</v>
      </c>
      <c r="L601" s="65">
        <f t="shared" si="104"/>
        <v>24.9</v>
      </c>
      <c r="M601" s="10">
        <f t="shared" si="104"/>
        <v>24.9</v>
      </c>
    </row>
    <row r="602" spans="1:13" ht="31.5" outlineLevel="6">
      <c r="A602" s="37" t="s">
        <v>346</v>
      </c>
      <c r="B602" s="7" t="s">
        <v>204</v>
      </c>
      <c r="C602" s="7" t="s">
        <v>135</v>
      </c>
      <c r="D602" s="7" t="s">
        <v>401</v>
      </c>
      <c r="E602" s="7" t="s">
        <v>266</v>
      </c>
      <c r="F602" s="7" t="s">
        <v>347</v>
      </c>
      <c r="G602" s="8"/>
      <c r="H602" s="8"/>
      <c r="I602" s="65">
        <f>I603</f>
        <v>24.9</v>
      </c>
      <c r="J602" s="65">
        <f>J603</f>
        <v>0</v>
      </c>
      <c r="K602" s="65">
        <f>K603</f>
        <v>0</v>
      </c>
      <c r="L602" s="65">
        <f t="shared" si="104"/>
        <v>24.9</v>
      </c>
      <c r="M602" s="10">
        <f t="shared" si="104"/>
        <v>24.9</v>
      </c>
    </row>
    <row r="603" spans="1:13" ht="94.5" outlineLevel="6">
      <c r="A603" s="37" t="s">
        <v>452</v>
      </c>
      <c r="B603" s="7" t="s">
        <v>204</v>
      </c>
      <c r="C603" s="7" t="s">
        <v>135</v>
      </c>
      <c r="D603" s="7" t="s">
        <v>401</v>
      </c>
      <c r="E603" s="7" t="s">
        <v>266</v>
      </c>
      <c r="F603" s="7" t="s">
        <v>302</v>
      </c>
      <c r="G603" s="8"/>
      <c r="H603" s="8"/>
      <c r="I603" s="65">
        <v>24.9</v>
      </c>
      <c r="J603" s="65"/>
      <c r="K603" s="6"/>
      <c r="L603" s="65">
        <v>24.9</v>
      </c>
      <c r="M603" s="10">
        <v>24.9</v>
      </c>
    </row>
    <row r="604" spans="1:13" ht="47.25" outlineLevel="5">
      <c r="A604" s="37" t="s">
        <v>96</v>
      </c>
      <c r="B604" s="7" t="s">
        <v>204</v>
      </c>
      <c r="C604" s="7" t="s">
        <v>135</v>
      </c>
      <c r="D604" s="7" t="s">
        <v>401</v>
      </c>
      <c r="E604" s="7" t="s">
        <v>267</v>
      </c>
      <c r="F604" s="7"/>
      <c r="G604" s="8"/>
      <c r="H604" s="8"/>
      <c r="I604" s="65">
        <f>I605</f>
        <v>28.5</v>
      </c>
      <c r="J604" s="65"/>
      <c r="K604" s="6">
        <v>28500</v>
      </c>
      <c r="L604" s="65">
        <f aca="true" t="shared" si="105" ref="L604:M606">L605</f>
        <v>28.5</v>
      </c>
      <c r="M604" s="10">
        <f t="shared" si="105"/>
        <v>28.5</v>
      </c>
    </row>
    <row r="605" spans="1:13" ht="63" outlineLevel="6">
      <c r="A605" s="37" t="s">
        <v>451</v>
      </c>
      <c r="B605" s="7" t="s">
        <v>204</v>
      </c>
      <c r="C605" s="7" t="s">
        <v>135</v>
      </c>
      <c r="D605" s="7" t="s">
        <v>401</v>
      </c>
      <c r="E605" s="7" t="s">
        <v>267</v>
      </c>
      <c r="F605" s="7" t="s">
        <v>353</v>
      </c>
      <c r="G605" s="8"/>
      <c r="H605" s="8"/>
      <c r="I605" s="65">
        <f>I606</f>
        <v>28.5</v>
      </c>
      <c r="J605" s="65">
        <f>J606</f>
        <v>0</v>
      </c>
      <c r="K605" s="65">
        <f>K606</f>
        <v>0</v>
      </c>
      <c r="L605" s="65">
        <f t="shared" si="105"/>
        <v>28.5</v>
      </c>
      <c r="M605" s="10">
        <f t="shared" si="105"/>
        <v>28.5</v>
      </c>
    </row>
    <row r="606" spans="1:13" ht="31.5" outlineLevel="6">
      <c r="A606" s="37" t="s">
        <v>346</v>
      </c>
      <c r="B606" s="7" t="s">
        <v>204</v>
      </c>
      <c r="C606" s="7" t="s">
        <v>135</v>
      </c>
      <c r="D606" s="7" t="s">
        <v>401</v>
      </c>
      <c r="E606" s="7" t="s">
        <v>267</v>
      </c>
      <c r="F606" s="7" t="s">
        <v>347</v>
      </c>
      <c r="G606" s="8"/>
      <c r="H606" s="8"/>
      <c r="I606" s="65">
        <f>I607</f>
        <v>28.5</v>
      </c>
      <c r="J606" s="65">
        <f>J607</f>
        <v>0</v>
      </c>
      <c r="K606" s="65">
        <f>K607</f>
        <v>0</v>
      </c>
      <c r="L606" s="65">
        <f t="shared" si="105"/>
        <v>28.5</v>
      </c>
      <c r="M606" s="10">
        <f t="shared" si="105"/>
        <v>28.5</v>
      </c>
    </row>
    <row r="607" spans="1:13" ht="94.5" outlineLevel="6">
      <c r="A607" s="37" t="s">
        <v>452</v>
      </c>
      <c r="B607" s="7" t="s">
        <v>204</v>
      </c>
      <c r="C607" s="7" t="s">
        <v>135</v>
      </c>
      <c r="D607" s="7" t="s">
        <v>401</v>
      </c>
      <c r="E607" s="7" t="s">
        <v>267</v>
      </c>
      <c r="F607" s="7" t="s">
        <v>302</v>
      </c>
      <c r="G607" s="8"/>
      <c r="H607" s="8"/>
      <c r="I607" s="65">
        <v>28.5</v>
      </c>
      <c r="J607" s="65"/>
      <c r="K607" s="6"/>
      <c r="L607" s="65">
        <v>28.5</v>
      </c>
      <c r="M607" s="10">
        <v>28.5</v>
      </c>
    </row>
    <row r="608" spans="1:13" ht="47.25" outlineLevel="5">
      <c r="A608" s="37" t="s">
        <v>97</v>
      </c>
      <c r="B608" s="7" t="s">
        <v>204</v>
      </c>
      <c r="C608" s="7" t="s">
        <v>135</v>
      </c>
      <c r="D608" s="7" t="s">
        <v>401</v>
      </c>
      <c r="E608" s="7" t="s">
        <v>268</v>
      </c>
      <c r="F608" s="7"/>
      <c r="G608" s="8"/>
      <c r="H608" s="8"/>
      <c r="I608" s="65">
        <f>I609</f>
        <v>18</v>
      </c>
      <c r="J608" s="65"/>
      <c r="K608" s="6">
        <v>18000</v>
      </c>
      <c r="L608" s="65">
        <f aca="true" t="shared" si="106" ref="L608:M610">L609</f>
        <v>18</v>
      </c>
      <c r="M608" s="10">
        <f t="shared" si="106"/>
        <v>18</v>
      </c>
    </row>
    <row r="609" spans="1:13" ht="63" outlineLevel="6">
      <c r="A609" s="37" t="s">
        <v>451</v>
      </c>
      <c r="B609" s="7" t="s">
        <v>204</v>
      </c>
      <c r="C609" s="7" t="s">
        <v>135</v>
      </c>
      <c r="D609" s="7" t="s">
        <v>401</v>
      </c>
      <c r="E609" s="7" t="s">
        <v>268</v>
      </c>
      <c r="F609" s="7" t="s">
        <v>353</v>
      </c>
      <c r="G609" s="8"/>
      <c r="H609" s="8"/>
      <c r="I609" s="65">
        <f>I610</f>
        <v>18</v>
      </c>
      <c r="J609" s="65">
        <f>J610</f>
        <v>0</v>
      </c>
      <c r="K609" s="65">
        <f>K610</f>
        <v>0</v>
      </c>
      <c r="L609" s="65">
        <f t="shared" si="106"/>
        <v>18</v>
      </c>
      <c r="M609" s="10">
        <f t="shared" si="106"/>
        <v>18</v>
      </c>
    </row>
    <row r="610" spans="1:13" ht="31.5" outlineLevel="6">
      <c r="A610" s="37" t="s">
        <v>346</v>
      </c>
      <c r="B610" s="7" t="s">
        <v>204</v>
      </c>
      <c r="C610" s="7" t="s">
        <v>135</v>
      </c>
      <c r="D610" s="7" t="s">
        <v>401</v>
      </c>
      <c r="E610" s="7" t="s">
        <v>268</v>
      </c>
      <c r="F610" s="7" t="s">
        <v>347</v>
      </c>
      <c r="G610" s="8"/>
      <c r="H610" s="8"/>
      <c r="I610" s="65">
        <f>I611</f>
        <v>18</v>
      </c>
      <c r="J610" s="65">
        <f>J611</f>
        <v>0</v>
      </c>
      <c r="K610" s="65">
        <f>K611</f>
        <v>0</v>
      </c>
      <c r="L610" s="65">
        <f t="shared" si="106"/>
        <v>18</v>
      </c>
      <c r="M610" s="10">
        <f t="shared" si="106"/>
        <v>18</v>
      </c>
    </row>
    <row r="611" spans="1:13" ht="94.5" outlineLevel="6">
      <c r="A611" s="37" t="s">
        <v>452</v>
      </c>
      <c r="B611" s="7" t="s">
        <v>204</v>
      </c>
      <c r="C611" s="7" t="s">
        <v>135</v>
      </c>
      <c r="D611" s="7" t="s">
        <v>401</v>
      </c>
      <c r="E611" s="7" t="s">
        <v>268</v>
      </c>
      <c r="F611" s="7" t="s">
        <v>302</v>
      </c>
      <c r="G611" s="8"/>
      <c r="H611" s="8"/>
      <c r="I611" s="65">
        <v>18</v>
      </c>
      <c r="J611" s="65"/>
      <c r="K611" s="6"/>
      <c r="L611" s="65">
        <v>18</v>
      </c>
      <c r="M611" s="10">
        <v>18</v>
      </c>
    </row>
    <row r="612" spans="1:13" ht="47.25" outlineLevel="5">
      <c r="A612" s="37" t="s">
        <v>98</v>
      </c>
      <c r="B612" s="7" t="s">
        <v>204</v>
      </c>
      <c r="C612" s="7" t="s">
        <v>135</v>
      </c>
      <c r="D612" s="7" t="s">
        <v>401</v>
      </c>
      <c r="E612" s="7" t="s">
        <v>269</v>
      </c>
      <c r="F612" s="7"/>
      <c r="G612" s="8"/>
      <c r="H612" s="8"/>
      <c r="I612" s="65">
        <f>I613</f>
        <v>10.5</v>
      </c>
      <c r="J612" s="65"/>
      <c r="K612" s="6">
        <v>10500</v>
      </c>
      <c r="L612" s="65">
        <f aca="true" t="shared" si="107" ref="L612:M614">L613</f>
        <v>10.5</v>
      </c>
      <c r="M612" s="10">
        <f t="shared" si="107"/>
        <v>10.5</v>
      </c>
    </row>
    <row r="613" spans="1:13" ht="78.75" outlineLevel="6">
      <c r="A613" s="37" t="s">
        <v>335</v>
      </c>
      <c r="B613" s="7" t="s">
        <v>204</v>
      </c>
      <c r="C613" s="7" t="s">
        <v>135</v>
      </c>
      <c r="D613" s="7" t="s">
        <v>401</v>
      </c>
      <c r="E613" s="7" t="s">
        <v>269</v>
      </c>
      <c r="F613" s="7" t="s">
        <v>353</v>
      </c>
      <c r="G613" s="8"/>
      <c r="H613" s="8"/>
      <c r="I613" s="65">
        <f>I614</f>
        <v>10.5</v>
      </c>
      <c r="J613" s="65">
        <f>J614</f>
        <v>0</v>
      </c>
      <c r="K613" s="65">
        <f>K614</f>
        <v>0</v>
      </c>
      <c r="L613" s="65">
        <f t="shared" si="107"/>
        <v>10.5</v>
      </c>
      <c r="M613" s="10">
        <f t="shared" si="107"/>
        <v>10.5</v>
      </c>
    </row>
    <row r="614" spans="1:13" ht="31.5" outlineLevel="6">
      <c r="A614" s="37" t="s">
        <v>346</v>
      </c>
      <c r="B614" s="7" t="s">
        <v>204</v>
      </c>
      <c r="C614" s="7" t="s">
        <v>135</v>
      </c>
      <c r="D614" s="7" t="s">
        <v>401</v>
      </c>
      <c r="E614" s="7" t="s">
        <v>269</v>
      </c>
      <c r="F614" s="7" t="s">
        <v>347</v>
      </c>
      <c r="G614" s="8"/>
      <c r="H614" s="8"/>
      <c r="I614" s="65">
        <f>I615</f>
        <v>10.5</v>
      </c>
      <c r="J614" s="65">
        <f>J615</f>
        <v>0</v>
      </c>
      <c r="K614" s="65">
        <f>K615</f>
        <v>0</v>
      </c>
      <c r="L614" s="65">
        <f t="shared" si="107"/>
        <v>10.5</v>
      </c>
      <c r="M614" s="10">
        <f t="shared" si="107"/>
        <v>10.5</v>
      </c>
    </row>
    <row r="615" spans="1:13" ht="94.5" outlineLevel="6">
      <c r="A615" s="37" t="s">
        <v>452</v>
      </c>
      <c r="B615" s="7" t="s">
        <v>204</v>
      </c>
      <c r="C615" s="7" t="s">
        <v>135</v>
      </c>
      <c r="D615" s="7" t="s">
        <v>401</v>
      </c>
      <c r="E615" s="7" t="s">
        <v>269</v>
      </c>
      <c r="F615" s="7" t="s">
        <v>302</v>
      </c>
      <c r="G615" s="8"/>
      <c r="H615" s="8"/>
      <c r="I615" s="65">
        <v>10.5</v>
      </c>
      <c r="J615" s="65"/>
      <c r="K615" s="6"/>
      <c r="L615" s="65">
        <v>10.5</v>
      </c>
      <c r="M615" s="10">
        <v>10.5</v>
      </c>
    </row>
    <row r="616" spans="1:13" ht="47.25" outlineLevel="5">
      <c r="A616" s="37" t="s">
        <v>99</v>
      </c>
      <c r="B616" s="7" t="s">
        <v>204</v>
      </c>
      <c r="C616" s="7" t="s">
        <v>135</v>
      </c>
      <c r="D616" s="7" t="s">
        <v>401</v>
      </c>
      <c r="E616" s="7" t="s">
        <v>270</v>
      </c>
      <c r="F616" s="7"/>
      <c r="G616" s="8"/>
      <c r="H616" s="8"/>
      <c r="I616" s="65">
        <f>I617</f>
        <v>23.8</v>
      </c>
      <c r="J616" s="65"/>
      <c r="K616" s="6">
        <v>23800</v>
      </c>
      <c r="L616" s="65">
        <f aca="true" t="shared" si="108" ref="L616:M618">L617</f>
        <v>23.8</v>
      </c>
      <c r="M616" s="10">
        <f t="shared" si="108"/>
        <v>23.8</v>
      </c>
    </row>
    <row r="617" spans="1:13" ht="63" outlineLevel="6">
      <c r="A617" s="37" t="s">
        <v>451</v>
      </c>
      <c r="B617" s="7" t="s">
        <v>204</v>
      </c>
      <c r="C617" s="7" t="s">
        <v>135</v>
      </c>
      <c r="D617" s="7" t="s">
        <v>401</v>
      </c>
      <c r="E617" s="7" t="s">
        <v>270</v>
      </c>
      <c r="F617" s="7" t="s">
        <v>353</v>
      </c>
      <c r="G617" s="8"/>
      <c r="H617" s="8"/>
      <c r="I617" s="65">
        <f>I618</f>
        <v>23.8</v>
      </c>
      <c r="J617" s="65">
        <f>J618</f>
        <v>0</v>
      </c>
      <c r="K617" s="65">
        <f>K618</f>
        <v>0</v>
      </c>
      <c r="L617" s="65">
        <f t="shared" si="108"/>
        <v>23.8</v>
      </c>
      <c r="M617" s="10">
        <f t="shared" si="108"/>
        <v>23.8</v>
      </c>
    </row>
    <row r="618" spans="1:13" ht="31.5" outlineLevel="6">
      <c r="A618" s="37" t="s">
        <v>346</v>
      </c>
      <c r="B618" s="7" t="s">
        <v>204</v>
      </c>
      <c r="C618" s="7" t="s">
        <v>135</v>
      </c>
      <c r="D618" s="7" t="s">
        <v>401</v>
      </c>
      <c r="E618" s="7" t="s">
        <v>270</v>
      </c>
      <c r="F618" s="7" t="s">
        <v>347</v>
      </c>
      <c r="G618" s="8"/>
      <c r="H618" s="8"/>
      <c r="I618" s="65">
        <f>I619</f>
        <v>23.8</v>
      </c>
      <c r="J618" s="65">
        <f>J619</f>
        <v>0</v>
      </c>
      <c r="K618" s="65">
        <f>K619</f>
        <v>0</v>
      </c>
      <c r="L618" s="65">
        <f t="shared" si="108"/>
        <v>23.8</v>
      </c>
      <c r="M618" s="10">
        <f t="shared" si="108"/>
        <v>23.8</v>
      </c>
    </row>
    <row r="619" spans="1:13" ht="94.5" outlineLevel="6">
      <c r="A619" s="37" t="s">
        <v>452</v>
      </c>
      <c r="B619" s="7" t="s">
        <v>204</v>
      </c>
      <c r="C619" s="7" t="s">
        <v>135</v>
      </c>
      <c r="D619" s="7" t="s">
        <v>401</v>
      </c>
      <c r="E619" s="7" t="s">
        <v>270</v>
      </c>
      <c r="F619" s="7" t="s">
        <v>302</v>
      </c>
      <c r="G619" s="8"/>
      <c r="H619" s="8"/>
      <c r="I619" s="65">
        <v>23.8</v>
      </c>
      <c r="J619" s="65"/>
      <c r="K619" s="6"/>
      <c r="L619" s="65">
        <v>23.8</v>
      </c>
      <c r="M619" s="10">
        <v>23.8</v>
      </c>
    </row>
    <row r="620" spans="1:13" ht="47.25" outlineLevel="5">
      <c r="A620" s="37" t="s">
        <v>100</v>
      </c>
      <c r="B620" s="7" t="s">
        <v>204</v>
      </c>
      <c r="C620" s="7" t="s">
        <v>135</v>
      </c>
      <c r="D620" s="7" t="s">
        <v>401</v>
      </c>
      <c r="E620" s="7" t="s">
        <v>271</v>
      </c>
      <c r="F620" s="7"/>
      <c r="G620" s="8"/>
      <c r="H620" s="8"/>
      <c r="I620" s="65">
        <f>I621</f>
        <v>9</v>
      </c>
      <c r="J620" s="65"/>
      <c r="K620" s="6">
        <v>9000</v>
      </c>
      <c r="L620" s="65">
        <f aca="true" t="shared" si="109" ref="L620:M622">L621</f>
        <v>9</v>
      </c>
      <c r="M620" s="10">
        <f t="shared" si="109"/>
        <v>9</v>
      </c>
    </row>
    <row r="621" spans="1:13" ht="63" outlineLevel="6">
      <c r="A621" s="37" t="s">
        <v>451</v>
      </c>
      <c r="B621" s="7" t="s">
        <v>204</v>
      </c>
      <c r="C621" s="7" t="s">
        <v>135</v>
      </c>
      <c r="D621" s="7" t="s">
        <v>401</v>
      </c>
      <c r="E621" s="7" t="s">
        <v>271</v>
      </c>
      <c r="F621" s="7" t="s">
        <v>353</v>
      </c>
      <c r="G621" s="8"/>
      <c r="H621" s="8"/>
      <c r="I621" s="65">
        <f>I622</f>
        <v>9</v>
      </c>
      <c r="J621" s="65">
        <f>J622</f>
        <v>0</v>
      </c>
      <c r="K621" s="65">
        <f>K622</f>
        <v>0</v>
      </c>
      <c r="L621" s="65">
        <f t="shared" si="109"/>
        <v>9</v>
      </c>
      <c r="M621" s="10">
        <f t="shared" si="109"/>
        <v>9</v>
      </c>
    </row>
    <row r="622" spans="1:13" ht="31.5" outlineLevel="6">
      <c r="A622" s="37" t="s">
        <v>346</v>
      </c>
      <c r="B622" s="7" t="s">
        <v>204</v>
      </c>
      <c r="C622" s="7" t="s">
        <v>135</v>
      </c>
      <c r="D622" s="7" t="s">
        <v>401</v>
      </c>
      <c r="E622" s="7" t="s">
        <v>271</v>
      </c>
      <c r="F622" s="7" t="s">
        <v>347</v>
      </c>
      <c r="G622" s="8"/>
      <c r="H622" s="8"/>
      <c r="I622" s="65">
        <f>I623</f>
        <v>9</v>
      </c>
      <c r="J622" s="65">
        <f>J623</f>
        <v>0</v>
      </c>
      <c r="K622" s="65">
        <f>K623</f>
        <v>0</v>
      </c>
      <c r="L622" s="65">
        <f t="shared" si="109"/>
        <v>9</v>
      </c>
      <c r="M622" s="10">
        <f t="shared" si="109"/>
        <v>9</v>
      </c>
    </row>
    <row r="623" spans="1:13" ht="94.5" outlineLevel="6">
      <c r="A623" s="37" t="s">
        <v>452</v>
      </c>
      <c r="B623" s="7" t="s">
        <v>204</v>
      </c>
      <c r="C623" s="7" t="s">
        <v>135</v>
      </c>
      <c r="D623" s="7" t="s">
        <v>401</v>
      </c>
      <c r="E623" s="7" t="s">
        <v>271</v>
      </c>
      <c r="F623" s="7" t="s">
        <v>302</v>
      </c>
      <c r="G623" s="8"/>
      <c r="H623" s="8"/>
      <c r="I623" s="65">
        <v>9</v>
      </c>
      <c r="J623" s="65"/>
      <c r="K623" s="6"/>
      <c r="L623" s="65">
        <v>9</v>
      </c>
      <c r="M623" s="10">
        <v>9</v>
      </c>
    </row>
    <row r="624" spans="1:13" ht="47.25" outlineLevel="5">
      <c r="A624" s="37" t="s">
        <v>101</v>
      </c>
      <c r="B624" s="7" t="s">
        <v>204</v>
      </c>
      <c r="C624" s="7" t="s">
        <v>135</v>
      </c>
      <c r="D624" s="7" t="s">
        <v>401</v>
      </c>
      <c r="E624" s="7" t="s">
        <v>272</v>
      </c>
      <c r="F624" s="7"/>
      <c r="G624" s="8"/>
      <c r="H624" s="8"/>
      <c r="I624" s="65">
        <f>I625</f>
        <v>22.5</v>
      </c>
      <c r="J624" s="65"/>
      <c r="K624" s="6">
        <v>22500</v>
      </c>
      <c r="L624" s="65">
        <f aca="true" t="shared" si="110" ref="L624:M626">L625</f>
        <v>22.5</v>
      </c>
      <c r="M624" s="10">
        <f t="shared" si="110"/>
        <v>22.5</v>
      </c>
    </row>
    <row r="625" spans="1:13" ht="63" outlineLevel="6">
      <c r="A625" s="37" t="s">
        <v>451</v>
      </c>
      <c r="B625" s="7" t="s">
        <v>204</v>
      </c>
      <c r="C625" s="7" t="s">
        <v>135</v>
      </c>
      <c r="D625" s="7" t="s">
        <v>401</v>
      </c>
      <c r="E625" s="7" t="s">
        <v>272</v>
      </c>
      <c r="F625" s="7" t="s">
        <v>353</v>
      </c>
      <c r="G625" s="8"/>
      <c r="H625" s="8"/>
      <c r="I625" s="65">
        <f>I626</f>
        <v>22.5</v>
      </c>
      <c r="J625" s="65">
        <f>J626</f>
        <v>0</v>
      </c>
      <c r="K625" s="65">
        <f>K626</f>
        <v>0</v>
      </c>
      <c r="L625" s="65">
        <f t="shared" si="110"/>
        <v>22.5</v>
      </c>
      <c r="M625" s="10">
        <f t="shared" si="110"/>
        <v>22.5</v>
      </c>
    </row>
    <row r="626" spans="1:13" ht="31.5" outlineLevel="6">
      <c r="A626" s="37" t="s">
        <v>346</v>
      </c>
      <c r="B626" s="7" t="s">
        <v>204</v>
      </c>
      <c r="C626" s="7" t="s">
        <v>135</v>
      </c>
      <c r="D626" s="7" t="s">
        <v>401</v>
      </c>
      <c r="E626" s="7" t="s">
        <v>272</v>
      </c>
      <c r="F626" s="7" t="s">
        <v>347</v>
      </c>
      <c r="G626" s="8"/>
      <c r="H626" s="8"/>
      <c r="I626" s="65">
        <f>I627</f>
        <v>22.5</v>
      </c>
      <c r="J626" s="65">
        <f>J627</f>
        <v>0</v>
      </c>
      <c r="K626" s="65">
        <f>K627</f>
        <v>0</v>
      </c>
      <c r="L626" s="65">
        <f t="shared" si="110"/>
        <v>22.5</v>
      </c>
      <c r="M626" s="10">
        <f t="shared" si="110"/>
        <v>22.5</v>
      </c>
    </row>
    <row r="627" spans="1:13" ht="94.5" outlineLevel="6">
      <c r="A627" s="37" t="s">
        <v>452</v>
      </c>
      <c r="B627" s="7" t="s">
        <v>204</v>
      </c>
      <c r="C627" s="7" t="s">
        <v>135</v>
      </c>
      <c r="D627" s="7" t="s">
        <v>401</v>
      </c>
      <c r="E627" s="7" t="s">
        <v>272</v>
      </c>
      <c r="F627" s="7" t="s">
        <v>302</v>
      </c>
      <c r="G627" s="8"/>
      <c r="H627" s="8"/>
      <c r="I627" s="65">
        <v>22.5</v>
      </c>
      <c r="J627" s="65"/>
      <c r="K627" s="6"/>
      <c r="L627" s="65">
        <v>22.5</v>
      </c>
      <c r="M627" s="10">
        <v>22.5</v>
      </c>
    </row>
    <row r="628" spans="1:13" ht="47.25" outlineLevel="5">
      <c r="A628" s="37" t="s">
        <v>102</v>
      </c>
      <c r="B628" s="7" t="s">
        <v>204</v>
      </c>
      <c r="C628" s="7" t="s">
        <v>135</v>
      </c>
      <c r="D628" s="7" t="s">
        <v>401</v>
      </c>
      <c r="E628" s="7" t="s">
        <v>273</v>
      </c>
      <c r="F628" s="7"/>
      <c r="G628" s="8"/>
      <c r="H628" s="8"/>
      <c r="I628" s="65">
        <f>I629</f>
        <v>21.6</v>
      </c>
      <c r="J628" s="65"/>
      <c r="K628" s="6">
        <v>21600</v>
      </c>
      <c r="L628" s="65">
        <f aca="true" t="shared" si="111" ref="L628:M630">L629</f>
        <v>21.6</v>
      </c>
      <c r="M628" s="10">
        <f t="shared" si="111"/>
        <v>21.6</v>
      </c>
    </row>
    <row r="629" spans="1:13" ht="63" outlineLevel="6">
      <c r="A629" s="37" t="s">
        <v>451</v>
      </c>
      <c r="B629" s="7" t="s">
        <v>204</v>
      </c>
      <c r="C629" s="7" t="s">
        <v>135</v>
      </c>
      <c r="D629" s="7" t="s">
        <v>401</v>
      </c>
      <c r="E629" s="7" t="s">
        <v>273</v>
      </c>
      <c r="F629" s="7" t="s">
        <v>353</v>
      </c>
      <c r="G629" s="8"/>
      <c r="H629" s="8"/>
      <c r="I629" s="65">
        <f>I630</f>
        <v>21.6</v>
      </c>
      <c r="J629" s="65">
        <f>J630</f>
        <v>0</v>
      </c>
      <c r="K629" s="65">
        <f>K630</f>
        <v>0</v>
      </c>
      <c r="L629" s="65">
        <f t="shared" si="111"/>
        <v>21.6</v>
      </c>
      <c r="M629" s="10">
        <f t="shared" si="111"/>
        <v>21.6</v>
      </c>
    </row>
    <row r="630" spans="1:13" ht="31.5" outlineLevel="6">
      <c r="A630" s="37" t="s">
        <v>346</v>
      </c>
      <c r="B630" s="7" t="s">
        <v>204</v>
      </c>
      <c r="C630" s="7" t="s">
        <v>135</v>
      </c>
      <c r="D630" s="7" t="s">
        <v>401</v>
      </c>
      <c r="E630" s="7" t="s">
        <v>273</v>
      </c>
      <c r="F630" s="7" t="s">
        <v>347</v>
      </c>
      <c r="G630" s="8"/>
      <c r="H630" s="8"/>
      <c r="I630" s="65">
        <f>I631</f>
        <v>21.6</v>
      </c>
      <c r="J630" s="65">
        <f>J631</f>
        <v>0</v>
      </c>
      <c r="K630" s="65">
        <f>K631</f>
        <v>0</v>
      </c>
      <c r="L630" s="65">
        <f t="shared" si="111"/>
        <v>21.6</v>
      </c>
      <c r="M630" s="10">
        <f t="shared" si="111"/>
        <v>21.6</v>
      </c>
    </row>
    <row r="631" spans="1:13" ht="94.5" outlineLevel="6">
      <c r="A631" s="37" t="s">
        <v>452</v>
      </c>
      <c r="B631" s="7" t="s">
        <v>204</v>
      </c>
      <c r="C631" s="7" t="s">
        <v>135</v>
      </c>
      <c r="D631" s="7" t="s">
        <v>401</v>
      </c>
      <c r="E631" s="7" t="s">
        <v>273</v>
      </c>
      <c r="F631" s="7" t="s">
        <v>302</v>
      </c>
      <c r="G631" s="8"/>
      <c r="H631" s="8"/>
      <c r="I631" s="65">
        <v>21.6</v>
      </c>
      <c r="J631" s="65"/>
      <c r="K631" s="6"/>
      <c r="L631" s="65">
        <v>21.6</v>
      </c>
      <c r="M631" s="10">
        <v>21.6</v>
      </c>
    </row>
    <row r="632" spans="1:13" ht="47.25" outlineLevel="5">
      <c r="A632" s="37" t="s">
        <v>103</v>
      </c>
      <c r="B632" s="7" t="s">
        <v>204</v>
      </c>
      <c r="C632" s="7" t="s">
        <v>135</v>
      </c>
      <c r="D632" s="7" t="s">
        <v>401</v>
      </c>
      <c r="E632" s="7" t="s">
        <v>274</v>
      </c>
      <c r="F632" s="7"/>
      <c r="G632" s="8"/>
      <c r="H632" s="8"/>
      <c r="I632" s="65">
        <f>I633</f>
        <v>9.1</v>
      </c>
      <c r="J632" s="65"/>
      <c r="K632" s="6">
        <v>9100</v>
      </c>
      <c r="L632" s="65">
        <f aca="true" t="shared" si="112" ref="L632:M634">L633</f>
        <v>9.1</v>
      </c>
      <c r="M632" s="10">
        <f t="shared" si="112"/>
        <v>9.1</v>
      </c>
    </row>
    <row r="633" spans="1:13" ht="63" outlineLevel="6">
      <c r="A633" s="37" t="s">
        <v>451</v>
      </c>
      <c r="B633" s="7" t="s">
        <v>204</v>
      </c>
      <c r="C633" s="7" t="s">
        <v>135</v>
      </c>
      <c r="D633" s="7" t="s">
        <v>401</v>
      </c>
      <c r="E633" s="7" t="s">
        <v>274</v>
      </c>
      <c r="F633" s="7" t="s">
        <v>353</v>
      </c>
      <c r="G633" s="8"/>
      <c r="H633" s="8"/>
      <c r="I633" s="65">
        <f>I634</f>
        <v>9.1</v>
      </c>
      <c r="J633" s="65">
        <f>J634</f>
        <v>0</v>
      </c>
      <c r="K633" s="65">
        <f>K634</f>
        <v>0</v>
      </c>
      <c r="L633" s="65">
        <f t="shared" si="112"/>
        <v>9.1</v>
      </c>
      <c r="M633" s="10">
        <f t="shared" si="112"/>
        <v>9.1</v>
      </c>
    </row>
    <row r="634" spans="1:13" ht="31.5" outlineLevel="6">
      <c r="A634" s="37" t="s">
        <v>346</v>
      </c>
      <c r="B634" s="7" t="s">
        <v>204</v>
      </c>
      <c r="C634" s="7" t="s">
        <v>135</v>
      </c>
      <c r="D634" s="7" t="s">
        <v>401</v>
      </c>
      <c r="E634" s="7" t="s">
        <v>274</v>
      </c>
      <c r="F634" s="7" t="s">
        <v>347</v>
      </c>
      <c r="G634" s="8"/>
      <c r="H634" s="8"/>
      <c r="I634" s="65">
        <f>I635</f>
        <v>9.1</v>
      </c>
      <c r="J634" s="65">
        <f>J635</f>
        <v>0</v>
      </c>
      <c r="K634" s="65">
        <f>K635</f>
        <v>0</v>
      </c>
      <c r="L634" s="65">
        <f t="shared" si="112"/>
        <v>9.1</v>
      </c>
      <c r="M634" s="10">
        <f t="shared" si="112"/>
        <v>9.1</v>
      </c>
    </row>
    <row r="635" spans="1:13" ht="94.5" outlineLevel="6">
      <c r="A635" s="37" t="s">
        <v>452</v>
      </c>
      <c r="B635" s="7" t="s">
        <v>204</v>
      </c>
      <c r="C635" s="7" t="s">
        <v>135</v>
      </c>
      <c r="D635" s="7" t="s">
        <v>401</v>
      </c>
      <c r="E635" s="7" t="s">
        <v>274</v>
      </c>
      <c r="F635" s="7" t="s">
        <v>302</v>
      </c>
      <c r="G635" s="8"/>
      <c r="H635" s="8"/>
      <c r="I635" s="65">
        <v>9.1</v>
      </c>
      <c r="J635" s="65"/>
      <c r="K635" s="6"/>
      <c r="L635" s="65">
        <v>9.1</v>
      </c>
      <c r="M635" s="10">
        <v>9.1</v>
      </c>
    </row>
    <row r="636" spans="1:13" ht="47.25" outlineLevel="5">
      <c r="A636" s="37" t="s">
        <v>104</v>
      </c>
      <c r="B636" s="7" t="s">
        <v>204</v>
      </c>
      <c r="C636" s="7" t="s">
        <v>135</v>
      </c>
      <c r="D636" s="7" t="s">
        <v>401</v>
      </c>
      <c r="E636" s="7" t="s">
        <v>275</v>
      </c>
      <c r="F636" s="7"/>
      <c r="G636" s="8"/>
      <c r="H636" s="8"/>
      <c r="I636" s="65">
        <f>I637</f>
        <v>11.2</v>
      </c>
      <c r="J636" s="65"/>
      <c r="K636" s="6">
        <v>11200</v>
      </c>
      <c r="L636" s="65">
        <f aca="true" t="shared" si="113" ref="L636:M638">L637</f>
        <v>11.2</v>
      </c>
      <c r="M636" s="10">
        <f t="shared" si="113"/>
        <v>11.2</v>
      </c>
    </row>
    <row r="637" spans="1:13" ht="63" outlineLevel="6">
      <c r="A637" s="37" t="s">
        <v>451</v>
      </c>
      <c r="B637" s="7" t="s">
        <v>204</v>
      </c>
      <c r="C637" s="7" t="s">
        <v>135</v>
      </c>
      <c r="D637" s="7" t="s">
        <v>401</v>
      </c>
      <c r="E637" s="7" t="s">
        <v>275</v>
      </c>
      <c r="F637" s="7" t="s">
        <v>353</v>
      </c>
      <c r="G637" s="8"/>
      <c r="H637" s="8"/>
      <c r="I637" s="65">
        <f>I638</f>
        <v>11.2</v>
      </c>
      <c r="J637" s="65">
        <f>J638</f>
        <v>0</v>
      </c>
      <c r="K637" s="65">
        <f>K638</f>
        <v>0</v>
      </c>
      <c r="L637" s="65">
        <f t="shared" si="113"/>
        <v>11.2</v>
      </c>
      <c r="M637" s="10">
        <f t="shared" si="113"/>
        <v>11.2</v>
      </c>
    </row>
    <row r="638" spans="1:13" ht="31.5" outlineLevel="6">
      <c r="A638" s="37" t="s">
        <v>346</v>
      </c>
      <c r="B638" s="7" t="s">
        <v>204</v>
      </c>
      <c r="C638" s="7" t="s">
        <v>135</v>
      </c>
      <c r="D638" s="7" t="s">
        <v>401</v>
      </c>
      <c r="E638" s="7" t="s">
        <v>275</v>
      </c>
      <c r="F638" s="7" t="s">
        <v>347</v>
      </c>
      <c r="G638" s="8"/>
      <c r="H638" s="8"/>
      <c r="I638" s="65">
        <f>I639</f>
        <v>11.2</v>
      </c>
      <c r="J638" s="65">
        <f>J639</f>
        <v>0</v>
      </c>
      <c r="K638" s="65">
        <f>K639</f>
        <v>0</v>
      </c>
      <c r="L638" s="65">
        <f t="shared" si="113"/>
        <v>11.2</v>
      </c>
      <c r="M638" s="10">
        <f t="shared" si="113"/>
        <v>11.2</v>
      </c>
    </row>
    <row r="639" spans="1:13" ht="94.5" outlineLevel="6">
      <c r="A639" s="37" t="s">
        <v>452</v>
      </c>
      <c r="B639" s="7" t="s">
        <v>204</v>
      </c>
      <c r="C639" s="7" t="s">
        <v>135</v>
      </c>
      <c r="D639" s="7" t="s">
        <v>401</v>
      </c>
      <c r="E639" s="7" t="s">
        <v>275</v>
      </c>
      <c r="F639" s="7" t="s">
        <v>302</v>
      </c>
      <c r="G639" s="8"/>
      <c r="H639" s="8"/>
      <c r="I639" s="65">
        <v>11.2</v>
      </c>
      <c r="J639" s="65"/>
      <c r="K639" s="6"/>
      <c r="L639" s="65">
        <v>11.2</v>
      </c>
      <c r="M639" s="10">
        <v>11.2</v>
      </c>
    </row>
    <row r="640" spans="1:13" ht="47.25" outlineLevel="5">
      <c r="A640" s="37" t="s">
        <v>105</v>
      </c>
      <c r="B640" s="7" t="s">
        <v>204</v>
      </c>
      <c r="C640" s="7" t="s">
        <v>135</v>
      </c>
      <c r="D640" s="7" t="s">
        <v>401</v>
      </c>
      <c r="E640" s="7" t="s">
        <v>276</v>
      </c>
      <c r="F640" s="7"/>
      <c r="G640" s="8"/>
      <c r="H640" s="8"/>
      <c r="I640" s="65">
        <f>I641</f>
        <v>17.9</v>
      </c>
      <c r="J640" s="65"/>
      <c r="K640" s="6">
        <v>17900</v>
      </c>
      <c r="L640" s="65">
        <f aca="true" t="shared" si="114" ref="L640:M642">L641</f>
        <v>17.9</v>
      </c>
      <c r="M640" s="10">
        <f t="shared" si="114"/>
        <v>17.9</v>
      </c>
    </row>
    <row r="641" spans="1:13" ht="63" outlineLevel="6">
      <c r="A641" s="37" t="s">
        <v>451</v>
      </c>
      <c r="B641" s="7" t="s">
        <v>204</v>
      </c>
      <c r="C641" s="7" t="s">
        <v>135</v>
      </c>
      <c r="D641" s="7" t="s">
        <v>401</v>
      </c>
      <c r="E641" s="7" t="s">
        <v>276</v>
      </c>
      <c r="F641" s="7" t="s">
        <v>353</v>
      </c>
      <c r="G641" s="8"/>
      <c r="H641" s="8"/>
      <c r="I641" s="65">
        <f>I642</f>
        <v>17.9</v>
      </c>
      <c r="J641" s="65">
        <f>J642</f>
        <v>0</v>
      </c>
      <c r="K641" s="65">
        <f>K642</f>
        <v>0</v>
      </c>
      <c r="L641" s="65">
        <f t="shared" si="114"/>
        <v>17.9</v>
      </c>
      <c r="M641" s="10">
        <f t="shared" si="114"/>
        <v>17.9</v>
      </c>
    </row>
    <row r="642" spans="1:13" ht="31.5" outlineLevel="6">
      <c r="A642" s="37" t="s">
        <v>346</v>
      </c>
      <c r="B642" s="7" t="s">
        <v>204</v>
      </c>
      <c r="C642" s="7" t="s">
        <v>135</v>
      </c>
      <c r="D642" s="7" t="s">
        <v>401</v>
      </c>
      <c r="E642" s="7" t="s">
        <v>276</v>
      </c>
      <c r="F642" s="7" t="s">
        <v>347</v>
      </c>
      <c r="G642" s="8"/>
      <c r="H642" s="8"/>
      <c r="I642" s="65">
        <f>I643</f>
        <v>17.9</v>
      </c>
      <c r="J642" s="65">
        <f>J643</f>
        <v>0</v>
      </c>
      <c r="K642" s="65">
        <f>K643</f>
        <v>0</v>
      </c>
      <c r="L642" s="65">
        <f t="shared" si="114"/>
        <v>17.9</v>
      </c>
      <c r="M642" s="10">
        <f t="shared" si="114"/>
        <v>17.9</v>
      </c>
    </row>
    <row r="643" spans="1:13" ht="94.5" outlineLevel="6">
      <c r="A643" s="37" t="s">
        <v>452</v>
      </c>
      <c r="B643" s="7" t="s">
        <v>204</v>
      </c>
      <c r="C643" s="7" t="s">
        <v>135</v>
      </c>
      <c r="D643" s="7" t="s">
        <v>401</v>
      </c>
      <c r="E643" s="7" t="s">
        <v>276</v>
      </c>
      <c r="F643" s="7" t="s">
        <v>302</v>
      </c>
      <c r="G643" s="8"/>
      <c r="H643" s="8"/>
      <c r="I643" s="65">
        <v>17.9</v>
      </c>
      <c r="J643" s="65"/>
      <c r="K643" s="6"/>
      <c r="L643" s="65">
        <v>17.9</v>
      </c>
      <c r="M643" s="10">
        <v>17.9</v>
      </c>
    </row>
    <row r="644" spans="1:13" ht="31.5" hidden="1" outlineLevel="2">
      <c r="A644" s="37" t="s">
        <v>141</v>
      </c>
      <c r="B644" s="7" t="s">
        <v>204</v>
      </c>
      <c r="C644" s="7" t="s">
        <v>135</v>
      </c>
      <c r="D644" s="7" t="s">
        <v>135</v>
      </c>
      <c r="E644" s="7"/>
      <c r="F644" s="7"/>
      <c r="G644" s="8"/>
      <c r="H644" s="8"/>
      <c r="I644" s="65">
        <f>I645</f>
        <v>0</v>
      </c>
      <c r="J644" s="65"/>
      <c r="K644" s="6">
        <v>835200</v>
      </c>
      <c r="L644" s="65">
        <f aca="true" t="shared" si="115" ref="L644:M646">L645</f>
        <v>0</v>
      </c>
      <c r="M644" s="10">
        <f t="shared" si="115"/>
        <v>0</v>
      </c>
    </row>
    <row r="645" spans="1:13" ht="47.25" hidden="1" outlineLevel="3">
      <c r="A645" s="37" t="s">
        <v>277</v>
      </c>
      <c r="B645" s="7" t="s">
        <v>204</v>
      </c>
      <c r="C645" s="7" t="s">
        <v>135</v>
      </c>
      <c r="D645" s="7" t="s">
        <v>135</v>
      </c>
      <c r="E645" s="7" t="s">
        <v>278</v>
      </c>
      <c r="F645" s="7"/>
      <c r="G645" s="8"/>
      <c r="H645" s="8"/>
      <c r="I645" s="65">
        <f>I646</f>
        <v>0</v>
      </c>
      <c r="J645" s="65"/>
      <c r="K645" s="6">
        <v>835200</v>
      </c>
      <c r="L645" s="65">
        <f t="shared" si="115"/>
        <v>0</v>
      </c>
      <c r="M645" s="10">
        <f t="shared" si="115"/>
        <v>0</v>
      </c>
    </row>
    <row r="646" spans="1:13" ht="15.75" hidden="1" outlineLevel="4">
      <c r="A646" s="37" t="s">
        <v>279</v>
      </c>
      <c r="B646" s="7" t="s">
        <v>204</v>
      </c>
      <c r="C646" s="7" t="s">
        <v>135</v>
      </c>
      <c r="D646" s="7" t="s">
        <v>135</v>
      </c>
      <c r="E646" s="7" t="s">
        <v>280</v>
      </c>
      <c r="F646" s="7"/>
      <c r="G646" s="8"/>
      <c r="H646" s="8"/>
      <c r="I646" s="65">
        <f>I647</f>
        <v>0</v>
      </c>
      <c r="J646" s="65">
        <f>J647</f>
        <v>0</v>
      </c>
      <c r="K646" s="65">
        <f>K647</f>
        <v>835200</v>
      </c>
      <c r="L646" s="65">
        <f t="shared" si="115"/>
        <v>0</v>
      </c>
      <c r="M646" s="10">
        <f t="shared" si="115"/>
        <v>0</v>
      </c>
    </row>
    <row r="647" spans="1:13" ht="31.5" hidden="1" outlineLevel="4">
      <c r="A647" s="37" t="s">
        <v>259</v>
      </c>
      <c r="B647" s="7" t="s">
        <v>204</v>
      </c>
      <c r="C647" s="7" t="s">
        <v>135</v>
      </c>
      <c r="D647" s="7" t="s">
        <v>135</v>
      </c>
      <c r="E647" s="7" t="s">
        <v>280</v>
      </c>
      <c r="F647" s="7" t="s">
        <v>315</v>
      </c>
      <c r="G647" s="8"/>
      <c r="H647" s="8"/>
      <c r="I647" s="65">
        <f>I648</f>
        <v>0</v>
      </c>
      <c r="J647" s="65">
        <f>J648</f>
        <v>0</v>
      </c>
      <c r="K647" s="65">
        <f>K648</f>
        <v>835200</v>
      </c>
      <c r="L647" s="65">
        <f>L648</f>
        <v>0</v>
      </c>
      <c r="M647" s="10">
        <f>M648</f>
        <v>0</v>
      </c>
    </row>
    <row r="648" spans="1:13" ht="31.5" hidden="1" outlineLevel="6">
      <c r="A648" s="37" t="s">
        <v>260</v>
      </c>
      <c r="B648" s="7" t="s">
        <v>204</v>
      </c>
      <c r="C648" s="7" t="s">
        <v>135</v>
      </c>
      <c r="D648" s="7" t="s">
        <v>135</v>
      </c>
      <c r="E648" s="7" t="s">
        <v>280</v>
      </c>
      <c r="F648" s="7" t="s">
        <v>201</v>
      </c>
      <c r="G648" s="8"/>
      <c r="H648" s="8"/>
      <c r="I648" s="65">
        <v>0</v>
      </c>
      <c r="J648" s="65"/>
      <c r="K648" s="6">
        <v>835200</v>
      </c>
      <c r="L648" s="65">
        <v>0</v>
      </c>
      <c r="M648" s="10">
        <v>0</v>
      </c>
    </row>
    <row r="649" spans="1:13" ht="31.5" hidden="1" outlineLevel="6">
      <c r="A649" s="37" t="s">
        <v>261</v>
      </c>
      <c r="B649" s="7" t="s">
        <v>204</v>
      </c>
      <c r="C649" s="7" t="s">
        <v>135</v>
      </c>
      <c r="D649" s="7" t="s">
        <v>135</v>
      </c>
      <c r="E649" s="7" t="s">
        <v>280</v>
      </c>
      <c r="F649" s="7" t="s">
        <v>202</v>
      </c>
      <c r="G649" s="8"/>
      <c r="H649" s="8"/>
      <c r="I649" s="65"/>
      <c r="J649" s="65"/>
      <c r="K649" s="6"/>
      <c r="L649" s="65"/>
      <c r="M649" s="10"/>
    </row>
    <row r="650" spans="1:13" ht="31.5" outlineLevel="2" collapsed="1">
      <c r="A650" s="37" t="s">
        <v>106</v>
      </c>
      <c r="B650" s="1" t="s">
        <v>204</v>
      </c>
      <c r="C650" s="1" t="s">
        <v>135</v>
      </c>
      <c r="D650" s="1" t="s">
        <v>417</v>
      </c>
      <c r="E650" s="1"/>
      <c r="F650" s="1"/>
      <c r="G650" s="2">
        <f>G651+G665+G671+G677+G689</f>
        <v>2054.45</v>
      </c>
      <c r="H650" s="2">
        <f>H651+H665+H671+H677+H689</f>
        <v>365.9850000000001</v>
      </c>
      <c r="I650" s="64">
        <f>I651+I665+I671+I677</f>
        <v>26956.9</v>
      </c>
      <c r="J650" s="64" t="e">
        <f>J651+J665+J671+J677+J689+J677</f>
        <v>#REF!</v>
      </c>
      <c r="K650" s="64" t="e">
        <f>K651+K665+K671+K677+K689+K677</f>
        <v>#REF!</v>
      </c>
      <c r="L650" s="64">
        <f>L651+L665+L671+L677+L689+L677</f>
        <v>20623.399999999998</v>
      </c>
      <c r="M650" s="4">
        <f>M651+M665+M671+M677+M689+M677</f>
        <v>20623.4</v>
      </c>
    </row>
    <row r="651" spans="1:13" ht="94.5" outlineLevel="3">
      <c r="A651" s="37" t="s">
        <v>460</v>
      </c>
      <c r="B651" s="7" t="s">
        <v>204</v>
      </c>
      <c r="C651" s="7" t="s">
        <v>135</v>
      </c>
      <c r="D651" s="7" t="s">
        <v>417</v>
      </c>
      <c r="E651" s="7" t="s">
        <v>392</v>
      </c>
      <c r="F651" s="7"/>
      <c r="G651" s="8" t="str">
        <f aca="true" t="shared" si="116" ref="G651:I652">G652</f>
        <v>1752,6</v>
      </c>
      <c r="H651" s="8">
        <f t="shared" si="116"/>
        <v>0</v>
      </c>
      <c r="I651" s="65">
        <f t="shared" si="116"/>
        <v>1786</v>
      </c>
      <c r="J651" s="65"/>
      <c r="K651" s="6">
        <v>1752600</v>
      </c>
      <c r="L651" s="65">
        <f>L652</f>
        <v>1760</v>
      </c>
      <c r="M651" s="10">
        <f>M652</f>
        <v>1760</v>
      </c>
    </row>
    <row r="652" spans="1:13" ht="15.75" outlineLevel="4">
      <c r="A652" s="37" t="s">
        <v>457</v>
      </c>
      <c r="B652" s="7" t="s">
        <v>204</v>
      </c>
      <c r="C652" s="7" t="s">
        <v>135</v>
      </c>
      <c r="D652" s="7" t="s">
        <v>417</v>
      </c>
      <c r="E652" s="7" t="s">
        <v>393</v>
      </c>
      <c r="F652" s="7"/>
      <c r="G652" s="8" t="str">
        <f t="shared" si="116"/>
        <v>1752,6</v>
      </c>
      <c r="H652" s="8">
        <f t="shared" si="116"/>
        <v>0</v>
      </c>
      <c r="I652" s="65">
        <f t="shared" si="116"/>
        <v>1786</v>
      </c>
      <c r="J652" s="65"/>
      <c r="K652" s="6">
        <v>1752600</v>
      </c>
      <c r="L652" s="65">
        <f>L653</f>
        <v>1760</v>
      </c>
      <c r="M652" s="10">
        <f>M653</f>
        <v>1760</v>
      </c>
    </row>
    <row r="653" spans="1:13" ht="47.25" outlineLevel="5">
      <c r="A653" s="37" t="s">
        <v>107</v>
      </c>
      <c r="B653" s="7" t="s">
        <v>204</v>
      </c>
      <c r="C653" s="7" t="s">
        <v>135</v>
      </c>
      <c r="D653" s="7" t="s">
        <v>417</v>
      </c>
      <c r="E653" s="7" t="s">
        <v>205</v>
      </c>
      <c r="F653" s="7"/>
      <c r="G653" s="8" t="str">
        <f>G655</f>
        <v>1752,6</v>
      </c>
      <c r="H653" s="8">
        <f>H655</f>
        <v>0</v>
      </c>
      <c r="I653" s="65">
        <f>I654+I658</f>
        <v>1786</v>
      </c>
      <c r="J653" s="65">
        <f>J654+J658</f>
        <v>0</v>
      </c>
      <c r="K653" s="65">
        <f>K654+K658</f>
        <v>0</v>
      </c>
      <c r="L653" s="65">
        <f>L654+L658</f>
        <v>1760</v>
      </c>
      <c r="M653" s="10">
        <f>M654+M658</f>
        <v>1760</v>
      </c>
    </row>
    <row r="654" spans="1:13" ht="78.75" outlineLevel="5">
      <c r="A654" s="37" t="s">
        <v>257</v>
      </c>
      <c r="B654" s="7" t="s">
        <v>204</v>
      </c>
      <c r="C654" s="7" t="s">
        <v>135</v>
      </c>
      <c r="D654" s="7" t="s">
        <v>417</v>
      </c>
      <c r="E654" s="7" t="s">
        <v>205</v>
      </c>
      <c r="F654" s="7" t="s">
        <v>314</v>
      </c>
      <c r="G654" s="8"/>
      <c r="H654" s="8"/>
      <c r="I654" s="65">
        <f>I655</f>
        <v>1713.5</v>
      </c>
      <c r="J654" s="65">
        <f>J655</f>
        <v>0</v>
      </c>
      <c r="K654" s="65">
        <f>K655</f>
        <v>0</v>
      </c>
      <c r="L654" s="65">
        <f>L655</f>
        <v>1707.5</v>
      </c>
      <c r="M654" s="10">
        <f>M655</f>
        <v>1707.5</v>
      </c>
    </row>
    <row r="655" spans="1:13" ht="31.5" outlineLevel="6">
      <c r="A655" s="37" t="s">
        <v>258</v>
      </c>
      <c r="B655" s="7" t="s">
        <v>204</v>
      </c>
      <c r="C655" s="7" t="s">
        <v>135</v>
      </c>
      <c r="D655" s="7" t="s">
        <v>417</v>
      </c>
      <c r="E655" s="7" t="s">
        <v>205</v>
      </c>
      <c r="F655" s="7" t="s">
        <v>190</v>
      </c>
      <c r="G655" s="8" t="s">
        <v>381</v>
      </c>
      <c r="H655" s="8">
        <v>0</v>
      </c>
      <c r="I655" s="65">
        <f>I656+I657</f>
        <v>1713.5</v>
      </c>
      <c r="J655" s="65">
        <f>J656+J657</f>
        <v>0</v>
      </c>
      <c r="K655" s="65">
        <f>K656+K657</f>
        <v>0</v>
      </c>
      <c r="L655" s="65">
        <f>L656+L657</f>
        <v>1707.5</v>
      </c>
      <c r="M655" s="10">
        <f>M656+M657</f>
        <v>1707.5</v>
      </c>
    </row>
    <row r="656" spans="1:13" ht="31.5" outlineLevel="6">
      <c r="A656" s="37" t="s">
        <v>194</v>
      </c>
      <c r="B656" s="7" t="s">
        <v>204</v>
      </c>
      <c r="C656" s="7" t="s">
        <v>135</v>
      </c>
      <c r="D656" s="7" t="s">
        <v>417</v>
      </c>
      <c r="E656" s="7" t="s">
        <v>205</v>
      </c>
      <c r="F656" s="7" t="s">
        <v>195</v>
      </c>
      <c r="G656" s="8"/>
      <c r="H656" s="8"/>
      <c r="I656" s="65">
        <v>1703.5</v>
      </c>
      <c r="J656" s="65"/>
      <c r="K656" s="6"/>
      <c r="L656" s="65">
        <v>1703.5</v>
      </c>
      <c r="M656" s="10">
        <v>1703.5</v>
      </c>
    </row>
    <row r="657" spans="1:13" ht="47.25" outlineLevel="6">
      <c r="A657" s="37" t="s">
        <v>196</v>
      </c>
      <c r="B657" s="7" t="s">
        <v>204</v>
      </c>
      <c r="C657" s="7" t="s">
        <v>135</v>
      </c>
      <c r="D657" s="7" t="s">
        <v>417</v>
      </c>
      <c r="E657" s="7" t="s">
        <v>205</v>
      </c>
      <c r="F657" s="7" t="s">
        <v>197</v>
      </c>
      <c r="G657" s="8"/>
      <c r="H657" s="8"/>
      <c r="I657" s="65">
        <v>10</v>
      </c>
      <c r="J657" s="65"/>
      <c r="K657" s="6"/>
      <c r="L657" s="65">
        <v>4</v>
      </c>
      <c r="M657" s="10">
        <v>4</v>
      </c>
    </row>
    <row r="658" spans="1:13" ht="31.5" outlineLevel="6">
      <c r="A658" s="37" t="s">
        <v>259</v>
      </c>
      <c r="B658" s="7" t="s">
        <v>204</v>
      </c>
      <c r="C658" s="7" t="s">
        <v>135</v>
      </c>
      <c r="D658" s="7" t="s">
        <v>417</v>
      </c>
      <c r="E658" s="7" t="s">
        <v>205</v>
      </c>
      <c r="F658" s="7" t="s">
        <v>315</v>
      </c>
      <c r="G658" s="8"/>
      <c r="H658" s="8"/>
      <c r="I658" s="65">
        <f aca="true" t="shared" si="117" ref="I658:M659">I659</f>
        <v>72.5</v>
      </c>
      <c r="J658" s="65">
        <f t="shared" si="117"/>
        <v>0</v>
      </c>
      <c r="K658" s="65">
        <f t="shared" si="117"/>
        <v>0</v>
      </c>
      <c r="L658" s="65">
        <f t="shared" si="117"/>
        <v>52.5</v>
      </c>
      <c r="M658" s="10">
        <f t="shared" si="117"/>
        <v>52.5</v>
      </c>
    </row>
    <row r="659" spans="1:13" ht="31.5" outlineLevel="6">
      <c r="A659" s="37" t="s">
        <v>260</v>
      </c>
      <c r="B659" s="7" t="s">
        <v>204</v>
      </c>
      <c r="C659" s="7" t="s">
        <v>135</v>
      </c>
      <c r="D659" s="7" t="s">
        <v>417</v>
      </c>
      <c r="E659" s="7" t="s">
        <v>205</v>
      </c>
      <c r="F659" s="7" t="s">
        <v>201</v>
      </c>
      <c r="G659" s="8"/>
      <c r="H659" s="8"/>
      <c r="I659" s="65">
        <f t="shared" si="117"/>
        <v>72.5</v>
      </c>
      <c r="J659" s="65">
        <f t="shared" si="117"/>
        <v>0</v>
      </c>
      <c r="K659" s="65">
        <f t="shared" si="117"/>
        <v>0</v>
      </c>
      <c r="L659" s="65">
        <f t="shared" si="117"/>
        <v>52.5</v>
      </c>
      <c r="M659" s="10">
        <f t="shared" si="117"/>
        <v>52.5</v>
      </c>
    </row>
    <row r="660" spans="1:13" ht="31.5" outlineLevel="6">
      <c r="A660" s="37" t="s">
        <v>261</v>
      </c>
      <c r="B660" s="7" t="s">
        <v>204</v>
      </c>
      <c r="C660" s="7" t="s">
        <v>135</v>
      </c>
      <c r="D660" s="7" t="s">
        <v>417</v>
      </c>
      <c r="E660" s="7" t="s">
        <v>205</v>
      </c>
      <c r="F660" s="7" t="s">
        <v>202</v>
      </c>
      <c r="G660" s="8"/>
      <c r="H660" s="8"/>
      <c r="I660" s="65">
        <v>72.5</v>
      </c>
      <c r="J660" s="65"/>
      <c r="K660" s="6"/>
      <c r="L660" s="65">
        <v>52.5</v>
      </c>
      <c r="M660" s="10">
        <v>52.5</v>
      </c>
    </row>
    <row r="661" spans="1:13" ht="15.75" hidden="1" outlineLevel="6">
      <c r="A661" s="37" t="s">
        <v>241</v>
      </c>
      <c r="B661" s="7" t="s">
        <v>204</v>
      </c>
      <c r="C661" s="7" t="s">
        <v>135</v>
      </c>
      <c r="D661" s="7" t="s">
        <v>417</v>
      </c>
      <c r="E661" s="7" t="s">
        <v>205</v>
      </c>
      <c r="F661" s="7" t="s">
        <v>242</v>
      </c>
      <c r="G661" s="8"/>
      <c r="H661" s="8"/>
      <c r="I661" s="65"/>
      <c r="J661" s="65"/>
      <c r="K661" s="6"/>
      <c r="L661" s="65"/>
      <c r="M661" s="10"/>
    </row>
    <row r="662" spans="1:13" ht="31.5" hidden="1" outlineLevel="6">
      <c r="A662" s="37" t="s">
        <v>316</v>
      </c>
      <c r="B662" s="7" t="s">
        <v>204</v>
      </c>
      <c r="C662" s="7" t="s">
        <v>135</v>
      </c>
      <c r="D662" s="7" t="s">
        <v>417</v>
      </c>
      <c r="E662" s="7" t="s">
        <v>205</v>
      </c>
      <c r="F662" s="7" t="s">
        <v>198</v>
      </c>
      <c r="G662" s="8"/>
      <c r="H662" s="8"/>
      <c r="I662" s="65"/>
      <c r="J662" s="65"/>
      <c r="K662" s="6"/>
      <c r="L662" s="65"/>
      <c r="M662" s="10"/>
    </row>
    <row r="663" spans="1:13" ht="47.25" hidden="1" outlineLevel="6">
      <c r="A663" s="37" t="s">
        <v>191</v>
      </c>
      <c r="B663" s="7" t="s">
        <v>204</v>
      </c>
      <c r="C663" s="7" t="s">
        <v>135</v>
      </c>
      <c r="D663" s="7" t="s">
        <v>417</v>
      </c>
      <c r="E663" s="7" t="s">
        <v>205</v>
      </c>
      <c r="F663" s="7" t="s">
        <v>193</v>
      </c>
      <c r="G663" s="8"/>
      <c r="H663" s="8"/>
      <c r="I663" s="65"/>
      <c r="J663" s="65"/>
      <c r="K663" s="6"/>
      <c r="L663" s="65"/>
      <c r="M663" s="10"/>
    </row>
    <row r="664" spans="1:13" ht="31.5" hidden="1" outlineLevel="6">
      <c r="A664" s="37" t="s">
        <v>199</v>
      </c>
      <c r="B664" s="7" t="s">
        <v>204</v>
      </c>
      <c r="C664" s="7" t="s">
        <v>135</v>
      </c>
      <c r="D664" s="7" t="s">
        <v>417</v>
      </c>
      <c r="E664" s="7" t="s">
        <v>205</v>
      </c>
      <c r="F664" s="7" t="s">
        <v>200</v>
      </c>
      <c r="G664" s="8"/>
      <c r="H664" s="8"/>
      <c r="I664" s="65"/>
      <c r="J664" s="65"/>
      <c r="K664" s="6"/>
      <c r="L664" s="65"/>
      <c r="M664" s="10"/>
    </row>
    <row r="665" spans="1:13" ht="47.25" outlineLevel="3" collapsed="1">
      <c r="A665" s="37" t="s">
        <v>108</v>
      </c>
      <c r="B665" s="7" t="s">
        <v>204</v>
      </c>
      <c r="C665" s="7" t="s">
        <v>135</v>
      </c>
      <c r="D665" s="7" t="s">
        <v>417</v>
      </c>
      <c r="E665" s="7" t="s">
        <v>281</v>
      </c>
      <c r="F665" s="7"/>
      <c r="G665" s="8"/>
      <c r="H665" s="8">
        <f>H666</f>
        <v>89.2</v>
      </c>
      <c r="I665" s="65">
        <f>I666</f>
        <v>1404</v>
      </c>
      <c r="J665" s="65"/>
      <c r="K665" s="6">
        <v>1082399</v>
      </c>
      <c r="L665" s="65">
        <f aca="true" t="shared" si="118" ref="L665:M668">L666</f>
        <v>1465.6</v>
      </c>
      <c r="M665" s="10">
        <f t="shared" si="118"/>
        <v>1471</v>
      </c>
    </row>
    <row r="666" spans="1:13" ht="31.5" outlineLevel="4">
      <c r="A666" s="37" t="s">
        <v>359</v>
      </c>
      <c r="B666" s="7" t="s">
        <v>204</v>
      </c>
      <c r="C666" s="7" t="s">
        <v>135</v>
      </c>
      <c r="D666" s="7" t="s">
        <v>417</v>
      </c>
      <c r="E666" s="7" t="s">
        <v>282</v>
      </c>
      <c r="F666" s="7"/>
      <c r="G666" s="8"/>
      <c r="H666" s="8">
        <f>H667</f>
        <v>89.2</v>
      </c>
      <c r="I666" s="65">
        <f>I667</f>
        <v>1404</v>
      </c>
      <c r="J666" s="65">
        <f aca="true" t="shared" si="119" ref="J666:K668">J667</f>
        <v>0</v>
      </c>
      <c r="K666" s="65">
        <f t="shared" si="119"/>
        <v>0</v>
      </c>
      <c r="L666" s="65">
        <f t="shared" si="118"/>
        <v>1465.6</v>
      </c>
      <c r="M666" s="10">
        <f t="shared" si="118"/>
        <v>1471</v>
      </c>
    </row>
    <row r="667" spans="1:13" ht="63" outlineLevel="6">
      <c r="A667" s="37" t="s">
        <v>451</v>
      </c>
      <c r="B667" s="7" t="s">
        <v>204</v>
      </c>
      <c r="C667" s="7" t="s">
        <v>135</v>
      </c>
      <c r="D667" s="7" t="s">
        <v>417</v>
      </c>
      <c r="E667" s="7" t="s">
        <v>282</v>
      </c>
      <c r="F667" s="7" t="s">
        <v>353</v>
      </c>
      <c r="G667" s="8"/>
      <c r="H667" s="8">
        <v>89.2</v>
      </c>
      <c r="I667" s="65">
        <f>I668</f>
        <v>1404</v>
      </c>
      <c r="J667" s="65">
        <f t="shared" si="119"/>
        <v>0</v>
      </c>
      <c r="K667" s="65">
        <f t="shared" si="119"/>
        <v>0</v>
      </c>
      <c r="L667" s="65">
        <f t="shared" si="118"/>
        <v>1465.6</v>
      </c>
      <c r="M667" s="10">
        <f t="shared" si="118"/>
        <v>1471</v>
      </c>
    </row>
    <row r="668" spans="1:13" ht="31.5" outlineLevel="6">
      <c r="A668" s="37" t="s">
        <v>346</v>
      </c>
      <c r="B668" s="7" t="s">
        <v>204</v>
      </c>
      <c r="C668" s="7" t="s">
        <v>135</v>
      </c>
      <c r="D668" s="7" t="s">
        <v>417</v>
      </c>
      <c r="E668" s="7" t="s">
        <v>282</v>
      </c>
      <c r="F668" s="7" t="s">
        <v>347</v>
      </c>
      <c r="G668" s="8"/>
      <c r="H668" s="8"/>
      <c r="I668" s="65">
        <f>I669</f>
        <v>1404</v>
      </c>
      <c r="J668" s="65">
        <f t="shared" si="119"/>
        <v>0</v>
      </c>
      <c r="K668" s="65">
        <f t="shared" si="119"/>
        <v>0</v>
      </c>
      <c r="L668" s="65">
        <f t="shared" si="118"/>
        <v>1465.6</v>
      </c>
      <c r="M668" s="10">
        <f t="shared" si="118"/>
        <v>1471</v>
      </c>
    </row>
    <row r="669" spans="1:13" ht="94.5" outlineLevel="6">
      <c r="A669" s="37" t="s">
        <v>452</v>
      </c>
      <c r="B669" s="7" t="s">
        <v>204</v>
      </c>
      <c r="C669" s="7" t="s">
        <v>135</v>
      </c>
      <c r="D669" s="7" t="s">
        <v>417</v>
      </c>
      <c r="E669" s="7" t="s">
        <v>282</v>
      </c>
      <c r="F669" s="7" t="s">
        <v>302</v>
      </c>
      <c r="G669" s="8"/>
      <c r="H669" s="8"/>
      <c r="I669" s="65">
        <v>1404</v>
      </c>
      <c r="J669" s="65"/>
      <c r="K669" s="6"/>
      <c r="L669" s="65">
        <v>1465.6</v>
      </c>
      <c r="M669" s="10">
        <v>1471</v>
      </c>
    </row>
    <row r="670" spans="1:13" ht="31.5" hidden="1" outlineLevel="6">
      <c r="A670" s="37" t="s">
        <v>351</v>
      </c>
      <c r="B670" s="7"/>
      <c r="C670" s="7"/>
      <c r="D670" s="7"/>
      <c r="E670" s="7"/>
      <c r="F670" s="7" t="s">
        <v>352</v>
      </c>
      <c r="G670" s="8"/>
      <c r="H670" s="8"/>
      <c r="I670" s="65"/>
      <c r="J670" s="65"/>
      <c r="K670" s="6"/>
      <c r="L670" s="65"/>
      <c r="M670" s="10"/>
    </row>
    <row r="671" spans="1:13" ht="126" outlineLevel="3" collapsed="1">
      <c r="A671" s="37" t="s">
        <v>358</v>
      </c>
      <c r="B671" s="7" t="s">
        <v>204</v>
      </c>
      <c r="C671" s="7" t="s">
        <v>135</v>
      </c>
      <c r="D671" s="7" t="s">
        <v>417</v>
      </c>
      <c r="E671" s="7" t="s">
        <v>154</v>
      </c>
      <c r="F671" s="7"/>
      <c r="G671" s="8"/>
      <c r="H671" s="8">
        <f>H672</f>
        <v>3810.114</v>
      </c>
      <c r="I671" s="65">
        <f>I672</f>
        <v>17492.3</v>
      </c>
      <c r="J671" s="65"/>
      <c r="K671" s="6">
        <v>6607978</v>
      </c>
      <c r="L671" s="65">
        <f aca="true" t="shared" si="120" ref="L671:M673">L672</f>
        <v>17397.8</v>
      </c>
      <c r="M671" s="10">
        <f t="shared" si="120"/>
        <v>17392.4</v>
      </c>
    </row>
    <row r="672" spans="1:13" ht="31.5" outlineLevel="4">
      <c r="A672" s="37" t="s">
        <v>359</v>
      </c>
      <c r="B672" s="7" t="s">
        <v>204</v>
      </c>
      <c r="C672" s="7" t="s">
        <v>135</v>
      </c>
      <c r="D672" s="7" t="s">
        <v>417</v>
      </c>
      <c r="E672" s="7" t="s">
        <v>155</v>
      </c>
      <c r="F672" s="7"/>
      <c r="G672" s="8"/>
      <c r="H672" s="8">
        <f>H673</f>
        <v>3810.114</v>
      </c>
      <c r="I672" s="65">
        <f>I673</f>
        <v>17492.3</v>
      </c>
      <c r="J672" s="65"/>
      <c r="K672" s="6">
        <v>6607978</v>
      </c>
      <c r="L672" s="65">
        <f t="shared" si="120"/>
        <v>17397.8</v>
      </c>
      <c r="M672" s="10">
        <f t="shared" si="120"/>
        <v>17392.4</v>
      </c>
    </row>
    <row r="673" spans="1:13" ht="63" outlineLevel="6">
      <c r="A673" s="37" t="s">
        <v>451</v>
      </c>
      <c r="B673" s="7" t="s">
        <v>204</v>
      </c>
      <c r="C673" s="7" t="s">
        <v>135</v>
      </c>
      <c r="D673" s="7" t="s">
        <v>417</v>
      </c>
      <c r="E673" s="7" t="s">
        <v>155</v>
      </c>
      <c r="F673" s="7" t="s">
        <v>353</v>
      </c>
      <c r="G673" s="8"/>
      <c r="H673" s="8">
        <v>3810.114</v>
      </c>
      <c r="I673" s="65">
        <f aca="true" t="shared" si="121" ref="I673:K674">I674</f>
        <v>17492.3</v>
      </c>
      <c r="J673" s="65">
        <f t="shared" si="121"/>
        <v>0</v>
      </c>
      <c r="K673" s="65">
        <f t="shared" si="121"/>
        <v>0</v>
      </c>
      <c r="L673" s="65">
        <f t="shared" si="120"/>
        <v>17397.8</v>
      </c>
      <c r="M673" s="10">
        <f t="shared" si="120"/>
        <v>17392.4</v>
      </c>
    </row>
    <row r="674" spans="1:13" ht="31.5" outlineLevel="6">
      <c r="A674" s="37" t="s">
        <v>346</v>
      </c>
      <c r="B674" s="7" t="s">
        <v>204</v>
      </c>
      <c r="C674" s="7" t="s">
        <v>135</v>
      </c>
      <c r="D674" s="7" t="s">
        <v>417</v>
      </c>
      <c r="E674" s="7" t="s">
        <v>155</v>
      </c>
      <c r="F674" s="7" t="s">
        <v>347</v>
      </c>
      <c r="G674" s="8"/>
      <c r="H674" s="8"/>
      <c r="I674" s="65">
        <f t="shared" si="121"/>
        <v>17492.3</v>
      </c>
      <c r="J674" s="65">
        <f t="shared" si="121"/>
        <v>0</v>
      </c>
      <c r="K674" s="65">
        <f t="shared" si="121"/>
        <v>0</v>
      </c>
      <c r="L674" s="65">
        <f>L675</f>
        <v>17397.8</v>
      </c>
      <c r="M674" s="10">
        <f>M675</f>
        <v>17392.4</v>
      </c>
    </row>
    <row r="675" spans="1:13" ht="94.5" outlineLevel="6">
      <c r="A675" s="37" t="s">
        <v>452</v>
      </c>
      <c r="B675" s="7" t="s">
        <v>204</v>
      </c>
      <c r="C675" s="7" t="s">
        <v>135</v>
      </c>
      <c r="D675" s="7" t="s">
        <v>417</v>
      </c>
      <c r="E675" s="7" t="s">
        <v>155</v>
      </c>
      <c r="F675" s="7" t="s">
        <v>302</v>
      </c>
      <c r="G675" s="8"/>
      <c r="H675" s="8"/>
      <c r="I675" s="65">
        <v>17492.3</v>
      </c>
      <c r="J675" s="65"/>
      <c r="K675" s="6"/>
      <c r="L675" s="65">
        <v>17397.8</v>
      </c>
      <c r="M675" s="10">
        <v>17392.4</v>
      </c>
    </row>
    <row r="676" spans="1:13" ht="31.5" hidden="1" outlineLevel="6">
      <c r="A676" s="37" t="s">
        <v>351</v>
      </c>
      <c r="B676" s="7"/>
      <c r="C676" s="7"/>
      <c r="D676" s="7"/>
      <c r="E676" s="7"/>
      <c r="F676" s="7" t="s">
        <v>352</v>
      </c>
      <c r="G676" s="8"/>
      <c r="H676" s="8"/>
      <c r="I676" s="65"/>
      <c r="J676" s="65"/>
      <c r="K676" s="6"/>
      <c r="L676" s="65"/>
      <c r="M676" s="10"/>
    </row>
    <row r="677" spans="1:13" ht="31.5" hidden="1" outlineLevel="3" collapsed="1">
      <c r="A677" s="37" t="s">
        <v>411</v>
      </c>
      <c r="B677" s="7" t="s">
        <v>204</v>
      </c>
      <c r="C677" s="7" t="s">
        <v>135</v>
      </c>
      <c r="D677" s="7" t="s">
        <v>417</v>
      </c>
      <c r="E677" s="7" t="s">
        <v>412</v>
      </c>
      <c r="F677" s="7"/>
      <c r="G677" s="8">
        <f>G678+G685</f>
        <v>301.85</v>
      </c>
      <c r="H677" s="8">
        <f>H678+H685</f>
        <v>-3533.3289999999997</v>
      </c>
      <c r="I677" s="65">
        <f>I678+I685</f>
        <v>6274.6</v>
      </c>
      <c r="J677" s="65" t="e">
        <f>J678+J685</f>
        <v>#REF!</v>
      </c>
      <c r="K677" s="65" t="e">
        <f>K678+K685</f>
        <v>#REF!</v>
      </c>
      <c r="L677" s="65"/>
      <c r="M677" s="10"/>
    </row>
    <row r="678" spans="1:13" ht="63" hidden="1" outlineLevel="5">
      <c r="A678" s="37" t="s">
        <v>58</v>
      </c>
      <c r="B678" s="7" t="s">
        <v>204</v>
      </c>
      <c r="C678" s="7" t="s">
        <v>135</v>
      </c>
      <c r="D678" s="7" t="s">
        <v>417</v>
      </c>
      <c r="E678" s="7" t="s">
        <v>286</v>
      </c>
      <c r="F678" s="7"/>
      <c r="G678" s="8" t="str">
        <f>G684</f>
        <v>301,85</v>
      </c>
      <c r="H678" s="8">
        <f>H684</f>
        <v>-3547.729</v>
      </c>
      <c r="I678" s="65">
        <f>I679+I682</f>
        <v>4800</v>
      </c>
      <c r="J678" s="65">
        <f>J679+J682</f>
        <v>0</v>
      </c>
      <c r="K678" s="65">
        <f>K679+K682</f>
        <v>0</v>
      </c>
      <c r="L678" s="65"/>
      <c r="M678" s="10"/>
    </row>
    <row r="679" spans="1:13" ht="31.5" hidden="1" outlineLevel="5">
      <c r="A679" s="37" t="s">
        <v>259</v>
      </c>
      <c r="B679" s="7" t="s">
        <v>204</v>
      </c>
      <c r="C679" s="7" t="s">
        <v>135</v>
      </c>
      <c r="D679" s="7" t="s">
        <v>417</v>
      </c>
      <c r="E679" s="7" t="s">
        <v>286</v>
      </c>
      <c r="F679" s="7" t="s">
        <v>315</v>
      </c>
      <c r="G679" s="8"/>
      <c r="H679" s="8"/>
      <c r="I679" s="65">
        <f>I680</f>
        <v>800</v>
      </c>
      <c r="J679" s="65"/>
      <c r="K679" s="65"/>
      <c r="L679" s="65"/>
      <c r="M679" s="10"/>
    </row>
    <row r="680" spans="1:13" ht="47.25" hidden="1" outlineLevel="5">
      <c r="A680" s="37" t="s">
        <v>192</v>
      </c>
      <c r="B680" s="7" t="s">
        <v>204</v>
      </c>
      <c r="C680" s="7" t="s">
        <v>135</v>
      </c>
      <c r="D680" s="7" t="s">
        <v>417</v>
      </c>
      <c r="E680" s="7" t="s">
        <v>286</v>
      </c>
      <c r="F680" s="7" t="s">
        <v>201</v>
      </c>
      <c r="G680" s="8"/>
      <c r="H680" s="8"/>
      <c r="I680" s="65">
        <f>I681</f>
        <v>800</v>
      </c>
      <c r="J680" s="65"/>
      <c r="K680" s="65"/>
      <c r="L680" s="65"/>
      <c r="M680" s="10"/>
    </row>
    <row r="681" spans="1:13" ht="47.25" hidden="1" outlineLevel="5">
      <c r="A681" s="37" t="s">
        <v>377</v>
      </c>
      <c r="B681" s="7" t="s">
        <v>204</v>
      </c>
      <c r="C681" s="7" t="s">
        <v>135</v>
      </c>
      <c r="D681" s="7" t="s">
        <v>417</v>
      </c>
      <c r="E681" s="7" t="s">
        <v>286</v>
      </c>
      <c r="F681" s="7" t="s">
        <v>202</v>
      </c>
      <c r="G681" s="8"/>
      <c r="H681" s="8"/>
      <c r="I681" s="65">
        <v>800</v>
      </c>
      <c r="J681" s="65"/>
      <c r="K681" s="65"/>
      <c r="L681" s="65"/>
      <c r="M681" s="10"/>
    </row>
    <row r="682" spans="1:13" ht="78.75" hidden="1" outlineLevel="5">
      <c r="A682" s="37" t="s">
        <v>335</v>
      </c>
      <c r="B682" s="7" t="s">
        <v>204</v>
      </c>
      <c r="C682" s="7" t="s">
        <v>135</v>
      </c>
      <c r="D682" s="7" t="s">
        <v>417</v>
      </c>
      <c r="E682" s="7" t="s">
        <v>286</v>
      </c>
      <c r="F682" s="7" t="s">
        <v>353</v>
      </c>
      <c r="G682" s="8"/>
      <c r="H682" s="8"/>
      <c r="I682" s="65">
        <f>I683</f>
        <v>4000</v>
      </c>
      <c r="J682" s="65">
        <f>J684</f>
        <v>0</v>
      </c>
      <c r="K682" s="65">
        <f>K684</f>
        <v>0</v>
      </c>
      <c r="L682" s="65"/>
      <c r="M682" s="10"/>
    </row>
    <row r="683" spans="1:13" ht="31.5" hidden="1" outlineLevel="5">
      <c r="A683" s="37" t="s">
        <v>346</v>
      </c>
      <c r="B683" s="7" t="s">
        <v>204</v>
      </c>
      <c r="C683" s="7" t="s">
        <v>135</v>
      </c>
      <c r="D683" s="7" t="s">
        <v>417</v>
      </c>
      <c r="E683" s="7" t="s">
        <v>286</v>
      </c>
      <c r="F683" s="7" t="s">
        <v>347</v>
      </c>
      <c r="G683" s="8"/>
      <c r="H683" s="8"/>
      <c r="I683" s="65">
        <f>I684</f>
        <v>4000</v>
      </c>
      <c r="J683" s="65"/>
      <c r="K683" s="65"/>
      <c r="L683" s="65"/>
      <c r="M683" s="10"/>
    </row>
    <row r="684" spans="1:13" ht="31.5" hidden="1" outlineLevel="6">
      <c r="A684" s="37" t="s">
        <v>351</v>
      </c>
      <c r="B684" s="7" t="s">
        <v>204</v>
      </c>
      <c r="C684" s="7" t="s">
        <v>135</v>
      </c>
      <c r="D684" s="7" t="s">
        <v>417</v>
      </c>
      <c r="E684" s="7" t="s">
        <v>286</v>
      </c>
      <c r="F684" s="7" t="s">
        <v>352</v>
      </c>
      <c r="G684" s="8" t="s">
        <v>333</v>
      </c>
      <c r="H684" s="8">
        <v>-3547.729</v>
      </c>
      <c r="I684" s="65">
        <v>4000</v>
      </c>
      <c r="J684" s="65"/>
      <c r="K684" s="6"/>
      <c r="L684" s="65"/>
      <c r="M684" s="10"/>
    </row>
    <row r="685" spans="1:13" ht="126" hidden="1" outlineLevel="5">
      <c r="A685" s="37" t="s">
        <v>303</v>
      </c>
      <c r="B685" s="7" t="s">
        <v>204</v>
      </c>
      <c r="C685" s="7" t="s">
        <v>135</v>
      </c>
      <c r="D685" s="7" t="s">
        <v>417</v>
      </c>
      <c r="E685" s="7" t="s">
        <v>414</v>
      </c>
      <c r="F685" s="7"/>
      <c r="G685" s="8"/>
      <c r="H685" s="8">
        <f>H688</f>
        <v>14.4</v>
      </c>
      <c r="I685" s="65">
        <f>I686</f>
        <v>1474.6</v>
      </c>
      <c r="J685" s="65" t="e">
        <f>J686+#REF!</f>
        <v>#REF!</v>
      </c>
      <c r="K685" s="65" t="e">
        <f>K686+#REF!</f>
        <v>#REF!</v>
      </c>
      <c r="L685" s="65"/>
      <c r="M685" s="10"/>
    </row>
    <row r="686" spans="1:13" ht="78.75" hidden="1" outlineLevel="5">
      <c r="A686" s="37" t="s">
        <v>335</v>
      </c>
      <c r="B686" s="7" t="s">
        <v>204</v>
      </c>
      <c r="C686" s="7" t="s">
        <v>135</v>
      </c>
      <c r="D686" s="7" t="s">
        <v>417</v>
      </c>
      <c r="E686" s="7" t="s">
        <v>414</v>
      </c>
      <c r="F686" s="7" t="s">
        <v>353</v>
      </c>
      <c r="G686" s="8"/>
      <c r="H686" s="8"/>
      <c r="I686" s="65">
        <f>I687</f>
        <v>1474.6</v>
      </c>
      <c r="J686" s="65"/>
      <c r="K686" s="6"/>
      <c r="L686" s="65"/>
      <c r="M686" s="10"/>
    </row>
    <row r="687" spans="1:13" ht="31.5" hidden="1" outlineLevel="5">
      <c r="A687" s="37" t="s">
        <v>346</v>
      </c>
      <c r="B687" s="7" t="s">
        <v>204</v>
      </c>
      <c r="C687" s="7" t="s">
        <v>135</v>
      </c>
      <c r="D687" s="7" t="s">
        <v>417</v>
      </c>
      <c r="E687" s="7" t="s">
        <v>414</v>
      </c>
      <c r="F687" s="7" t="s">
        <v>347</v>
      </c>
      <c r="G687" s="8"/>
      <c r="H687" s="8"/>
      <c r="I687" s="65">
        <f>I688</f>
        <v>1474.6</v>
      </c>
      <c r="J687" s="65"/>
      <c r="K687" s="6"/>
      <c r="L687" s="65"/>
      <c r="M687" s="10"/>
    </row>
    <row r="688" spans="1:13" ht="31.5" hidden="1" outlineLevel="6">
      <c r="A688" s="37" t="s">
        <v>351</v>
      </c>
      <c r="B688" s="7" t="s">
        <v>204</v>
      </c>
      <c r="C688" s="7" t="s">
        <v>135</v>
      </c>
      <c r="D688" s="7" t="s">
        <v>417</v>
      </c>
      <c r="E688" s="7" t="s">
        <v>414</v>
      </c>
      <c r="F688" s="7" t="s">
        <v>352</v>
      </c>
      <c r="G688" s="8"/>
      <c r="H688" s="8">
        <v>14.4</v>
      </c>
      <c r="I688" s="65">
        <v>1474.6</v>
      </c>
      <c r="J688" s="65"/>
      <c r="K688" s="6">
        <v>2740000</v>
      </c>
      <c r="L688" s="65"/>
      <c r="M688" s="10"/>
    </row>
    <row r="689" spans="1:13" ht="31.5" hidden="1" outlineLevel="3">
      <c r="A689" s="37" t="s">
        <v>287</v>
      </c>
      <c r="B689" s="7" t="s">
        <v>204</v>
      </c>
      <c r="C689" s="7" t="s">
        <v>135</v>
      </c>
      <c r="D689" s="7" t="s">
        <v>417</v>
      </c>
      <c r="E689" s="7" t="s">
        <v>288</v>
      </c>
      <c r="F689" s="7"/>
      <c r="G689" s="8"/>
      <c r="H689" s="8">
        <f>H690+H693</f>
        <v>0</v>
      </c>
      <c r="I689" s="65">
        <f>I690+I693</f>
        <v>0</v>
      </c>
      <c r="J689" s="65"/>
      <c r="K689" s="6">
        <v>4458549</v>
      </c>
      <c r="L689" s="65">
        <f>L690+L693</f>
        <v>0</v>
      </c>
      <c r="M689" s="10">
        <f>M690+M693</f>
        <v>0</v>
      </c>
    </row>
    <row r="690" spans="1:13" ht="47.25" hidden="1" outlineLevel="4">
      <c r="A690" s="37" t="s">
        <v>289</v>
      </c>
      <c r="B690" s="7" t="s">
        <v>204</v>
      </c>
      <c r="C690" s="7" t="s">
        <v>135</v>
      </c>
      <c r="D690" s="7" t="s">
        <v>417</v>
      </c>
      <c r="E690" s="7" t="s">
        <v>290</v>
      </c>
      <c r="F690" s="7"/>
      <c r="G690" s="8"/>
      <c r="H690" s="8"/>
      <c r="I690" s="65">
        <f aca="true" t="shared" si="122" ref="I690:M691">I691</f>
        <v>0</v>
      </c>
      <c r="J690" s="65">
        <f t="shared" si="122"/>
        <v>0</v>
      </c>
      <c r="K690" s="65">
        <f t="shared" si="122"/>
        <v>0</v>
      </c>
      <c r="L690" s="65">
        <f t="shared" si="122"/>
        <v>0</v>
      </c>
      <c r="M690" s="10">
        <f t="shared" si="122"/>
        <v>0</v>
      </c>
    </row>
    <row r="691" spans="1:13" ht="78.75" hidden="1" outlineLevel="4">
      <c r="A691" s="37" t="s">
        <v>335</v>
      </c>
      <c r="B691" s="7" t="s">
        <v>204</v>
      </c>
      <c r="C691" s="7" t="s">
        <v>135</v>
      </c>
      <c r="D691" s="7" t="s">
        <v>417</v>
      </c>
      <c r="E691" s="7" t="s">
        <v>290</v>
      </c>
      <c r="F691" s="7" t="s">
        <v>353</v>
      </c>
      <c r="G691" s="8"/>
      <c r="H691" s="8"/>
      <c r="I691" s="65">
        <f t="shared" si="122"/>
        <v>0</v>
      </c>
      <c r="J691" s="65">
        <f t="shared" si="122"/>
        <v>0</v>
      </c>
      <c r="K691" s="65">
        <f t="shared" si="122"/>
        <v>0</v>
      </c>
      <c r="L691" s="65">
        <f t="shared" si="122"/>
        <v>0</v>
      </c>
      <c r="M691" s="10">
        <f t="shared" si="122"/>
        <v>0</v>
      </c>
    </row>
    <row r="692" spans="1:13" ht="31.5" hidden="1" outlineLevel="6">
      <c r="A692" s="37" t="s">
        <v>351</v>
      </c>
      <c r="B692" s="7" t="s">
        <v>204</v>
      </c>
      <c r="C692" s="7" t="s">
        <v>135</v>
      </c>
      <c r="D692" s="7" t="s">
        <v>417</v>
      </c>
      <c r="E692" s="7" t="s">
        <v>290</v>
      </c>
      <c r="F692" s="7" t="s">
        <v>352</v>
      </c>
      <c r="G692" s="8"/>
      <c r="H692" s="8"/>
      <c r="I692" s="65"/>
      <c r="J692" s="65"/>
      <c r="K692" s="6"/>
      <c r="L692" s="65"/>
      <c r="M692" s="10"/>
    </row>
    <row r="693" spans="1:13" ht="47.25" hidden="1" outlineLevel="4">
      <c r="A693" s="37" t="s">
        <v>291</v>
      </c>
      <c r="B693" s="7" t="s">
        <v>204</v>
      </c>
      <c r="C693" s="7" t="s">
        <v>135</v>
      </c>
      <c r="D693" s="7" t="s">
        <v>417</v>
      </c>
      <c r="E693" s="7" t="s">
        <v>292</v>
      </c>
      <c r="F693" s="7"/>
      <c r="G693" s="8"/>
      <c r="H693" s="8">
        <f>H695</f>
        <v>0</v>
      </c>
      <c r="I693" s="65">
        <f aca="true" t="shared" si="123" ref="I693:M694">I694</f>
        <v>0</v>
      </c>
      <c r="J693" s="65">
        <f t="shared" si="123"/>
        <v>0</v>
      </c>
      <c r="K693" s="65">
        <f t="shared" si="123"/>
        <v>0</v>
      </c>
      <c r="L693" s="65">
        <f t="shared" si="123"/>
        <v>0</v>
      </c>
      <c r="M693" s="10">
        <f t="shared" si="123"/>
        <v>0</v>
      </c>
    </row>
    <row r="694" spans="1:13" ht="78.75" hidden="1" outlineLevel="4">
      <c r="A694" s="37" t="s">
        <v>335</v>
      </c>
      <c r="B694" s="7" t="s">
        <v>204</v>
      </c>
      <c r="C694" s="7" t="s">
        <v>135</v>
      </c>
      <c r="D694" s="7" t="s">
        <v>417</v>
      </c>
      <c r="E694" s="7" t="s">
        <v>292</v>
      </c>
      <c r="F694" s="7" t="s">
        <v>353</v>
      </c>
      <c r="G694" s="8"/>
      <c r="H694" s="8"/>
      <c r="I694" s="65">
        <f t="shared" si="123"/>
        <v>0</v>
      </c>
      <c r="J694" s="65">
        <f t="shared" si="123"/>
        <v>0</v>
      </c>
      <c r="K694" s="65">
        <f t="shared" si="123"/>
        <v>0</v>
      </c>
      <c r="L694" s="65">
        <f t="shared" si="123"/>
        <v>0</v>
      </c>
      <c r="M694" s="10">
        <f t="shared" si="123"/>
        <v>0</v>
      </c>
    </row>
    <row r="695" spans="1:13" ht="31.5" hidden="1" outlineLevel="6">
      <c r="A695" s="37" t="s">
        <v>351</v>
      </c>
      <c r="B695" s="7" t="s">
        <v>204</v>
      </c>
      <c r="C695" s="7" t="s">
        <v>135</v>
      </c>
      <c r="D695" s="7" t="s">
        <v>417</v>
      </c>
      <c r="E695" s="7" t="s">
        <v>292</v>
      </c>
      <c r="F695" s="7" t="s">
        <v>352</v>
      </c>
      <c r="G695" s="8"/>
      <c r="H695" s="8">
        <v>0</v>
      </c>
      <c r="I695" s="65"/>
      <c r="J695" s="65"/>
      <c r="K695" s="6"/>
      <c r="L695" s="65"/>
      <c r="M695" s="10"/>
    </row>
    <row r="696" spans="1:13" ht="15.75" outlineLevel="1" collapsed="1">
      <c r="A696" s="37" t="s">
        <v>24</v>
      </c>
      <c r="B696" s="1" t="s">
        <v>204</v>
      </c>
      <c r="C696" s="1" t="s">
        <v>421</v>
      </c>
      <c r="D696" s="1"/>
      <c r="E696" s="1"/>
      <c r="F696" s="1"/>
      <c r="G696" s="2"/>
      <c r="H696" s="2"/>
      <c r="I696" s="64">
        <f aca="true" t="shared" si="124" ref="I696:K701">I697</f>
        <v>5392.5</v>
      </c>
      <c r="J696" s="64"/>
      <c r="K696" s="6">
        <v>3616200</v>
      </c>
      <c r="L696" s="64">
        <f aca="true" t="shared" si="125" ref="L696:M700">L697</f>
        <v>5392.5</v>
      </c>
      <c r="M696" s="4">
        <f t="shared" si="125"/>
        <v>5392.5</v>
      </c>
    </row>
    <row r="697" spans="1:13" ht="15.75" outlineLevel="2">
      <c r="A697" s="37" t="s">
        <v>32</v>
      </c>
      <c r="B697" s="1" t="s">
        <v>204</v>
      </c>
      <c r="C697" s="1" t="s">
        <v>421</v>
      </c>
      <c r="D697" s="1" t="s">
        <v>396</v>
      </c>
      <c r="E697" s="1"/>
      <c r="F697" s="1"/>
      <c r="G697" s="2"/>
      <c r="H697" s="2"/>
      <c r="I697" s="64">
        <f t="shared" si="124"/>
        <v>5392.5</v>
      </c>
      <c r="J697" s="64"/>
      <c r="K697" s="6">
        <v>3616200</v>
      </c>
      <c r="L697" s="64">
        <f t="shared" si="125"/>
        <v>5392.5</v>
      </c>
      <c r="M697" s="4">
        <f t="shared" si="125"/>
        <v>5392.5</v>
      </c>
    </row>
    <row r="698" spans="1:13" ht="31.5" outlineLevel="3">
      <c r="A698" s="37" t="s">
        <v>35</v>
      </c>
      <c r="B698" s="7" t="s">
        <v>204</v>
      </c>
      <c r="C698" s="7" t="s">
        <v>421</v>
      </c>
      <c r="D698" s="7" t="s">
        <v>396</v>
      </c>
      <c r="E698" s="7" t="s">
        <v>177</v>
      </c>
      <c r="F698" s="7"/>
      <c r="G698" s="8"/>
      <c r="H698" s="8"/>
      <c r="I698" s="65">
        <f t="shared" si="124"/>
        <v>5392.5</v>
      </c>
      <c r="J698" s="65"/>
      <c r="K698" s="6">
        <v>3616200</v>
      </c>
      <c r="L698" s="65">
        <f t="shared" si="125"/>
        <v>5392.5</v>
      </c>
      <c r="M698" s="10">
        <f t="shared" si="125"/>
        <v>5392.5</v>
      </c>
    </row>
    <row r="699" spans="1:13" ht="63" outlineLevel="3">
      <c r="A699" s="37" t="s">
        <v>109</v>
      </c>
      <c r="B699" s="7" t="s">
        <v>204</v>
      </c>
      <c r="C699" s="7" t="s">
        <v>421</v>
      </c>
      <c r="D699" s="7" t="s">
        <v>396</v>
      </c>
      <c r="E699" s="7" t="s">
        <v>283</v>
      </c>
      <c r="F699" s="7"/>
      <c r="G699" s="8"/>
      <c r="H699" s="8"/>
      <c r="I699" s="65">
        <f t="shared" si="124"/>
        <v>5392.5</v>
      </c>
      <c r="J699" s="65">
        <f t="shared" si="124"/>
        <v>0</v>
      </c>
      <c r="K699" s="65">
        <f t="shared" si="124"/>
        <v>24000</v>
      </c>
      <c r="L699" s="65">
        <f t="shared" si="125"/>
        <v>5392.5</v>
      </c>
      <c r="M699" s="10">
        <f t="shared" si="125"/>
        <v>5392.5</v>
      </c>
    </row>
    <row r="700" spans="1:13" ht="31.5" outlineLevel="3">
      <c r="A700" s="37" t="s">
        <v>389</v>
      </c>
      <c r="B700" s="7" t="s">
        <v>204</v>
      </c>
      <c r="C700" s="7" t="s">
        <v>421</v>
      </c>
      <c r="D700" s="7" t="s">
        <v>396</v>
      </c>
      <c r="E700" s="7" t="s">
        <v>283</v>
      </c>
      <c r="F700" s="7" t="s">
        <v>375</v>
      </c>
      <c r="G700" s="8"/>
      <c r="H700" s="8"/>
      <c r="I700" s="65">
        <f t="shared" si="124"/>
        <v>5392.5</v>
      </c>
      <c r="J700" s="65">
        <f t="shared" si="124"/>
        <v>0</v>
      </c>
      <c r="K700" s="65">
        <f t="shared" si="124"/>
        <v>24000</v>
      </c>
      <c r="L700" s="65">
        <f t="shared" si="125"/>
        <v>5392.5</v>
      </c>
      <c r="M700" s="10">
        <f t="shared" si="125"/>
        <v>5392.5</v>
      </c>
    </row>
    <row r="701" spans="1:13" ht="63" outlineLevel="3">
      <c r="A701" s="37" t="s">
        <v>348</v>
      </c>
      <c r="B701" s="7" t="s">
        <v>204</v>
      </c>
      <c r="C701" s="7" t="s">
        <v>421</v>
      </c>
      <c r="D701" s="7" t="s">
        <v>396</v>
      </c>
      <c r="E701" s="7" t="s">
        <v>283</v>
      </c>
      <c r="F701" s="7" t="s">
        <v>345</v>
      </c>
      <c r="G701" s="8"/>
      <c r="H701" s="8"/>
      <c r="I701" s="65">
        <f t="shared" si="124"/>
        <v>5392.5</v>
      </c>
      <c r="J701" s="65">
        <f t="shared" si="124"/>
        <v>0</v>
      </c>
      <c r="K701" s="65">
        <f t="shared" si="124"/>
        <v>24000</v>
      </c>
      <c r="L701" s="65">
        <f>L702</f>
        <v>5392.5</v>
      </c>
      <c r="M701" s="10">
        <f>M702</f>
        <v>5392.5</v>
      </c>
    </row>
    <row r="702" spans="1:13" ht="63" outlineLevel="3">
      <c r="A702" s="37" t="s">
        <v>376</v>
      </c>
      <c r="B702" s="7" t="s">
        <v>204</v>
      </c>
      <c r="C702" s="7" t="s">
        <v>421</v>
      </c>
      <c r="D702" s="7" t="s">
        <v>396</v>
      </c>
      <c r="E702" s="7" t="s">
        <v>283</v>
      </c>
      <c r="F702" s="7" t="s">
        <v>365</v>
      </c>
      <c r="G702" s="8"/>
      <c r="H702" s="8"/>
      <c r="I702" s="65">
        <f>I706+I710</f>
        <v>5392.5</v>
      </c>
      <c r="J702" s="65">
        <f>J706+J710</f>
        <v>0</v>
      </c>
      <c r="K702" s="65">
        <f>K706+K710</f>
        <v>24000</v>
      </c>
      <c r="L702" s="65">
        <f>L706+L710</f>
        <v>5392.5</v>
      </c>
      <c r="M702" s="10">
        <f>M706+M710</f>
        <v>5392.5</v>
      </c>
    </row>
    <row r="703" spans="1:13" ht="110.25" outlineLevel="4">
      <c r="A703" s="37" t="s">
        <v>110</v>
      </c>
      <c r="B703" s="7" t="s">
        <v>204</v>
      </c>
      <c r="C703" s="7" t="s">
        <v>421</v>
      </c>
      <c r="D703" s="7" t="s">
        <v>396</v>
      </c>
      <c r="E703" s="7" t="s">
        <v>283</v>
      </c>
      <c r="F703" s="7"/>
      <c r="G703" s="8"/>
      <c r="H703" s="8"/>
      <c r="I703" s="65">
        <f aca="true" t="shared" si="126" ref="I703:M704">I704</f>
        <v>5352.5</v>
      </c>
      <c r="J703" s="65">
        <f t="shared" si="126"/>
        <v>0</v>
      </c>
      <c r="K703" s="65">
        <f t="shared" si="126"/>
        <v>0</v>
      </c>
      <c r="L703" s="65">
        <f t="shared" si="126"/>
        <v>5352.5</v>
      </c>
      <c r="M703" s="10">
        <f t="shared" si="126"/>
        <v>5352.5</v>
      </c>
    </row>
    <row r="704" spans="1:13" ht="31.5" outlineLevel="4">
      <c r="A704" s="37" t="s">
        <v>389</v>
      </c>
      <c r="B704" s="7" t="s">
        <v>204</v>
      </c>
      <c r="C704" s="7" t="s">
        <v>421</v>
      </c>
      <c r="D704" s="7" t="s">
        <v>396</v>
      </c>
      <c r="E704" s="7" t="s">
        <v>283</v>
      </c>
      <c r="F704" s="7" t="s">
        <v>375</v>
      </c>
      <c r="G704" s="8"/>
      <c r="H704" s="8"/>
      <c r="I704" s="65">
        <f>I705</f>
        <v>5352.5</v>
      </c>
      <c r="J704" s="65">
        <f t="shared" si="126"/>
        <v>0</v>
      </c>
      <c r="K704" s="65">
        <f t="shared" si="126"/>
        <v>0</v>
      </c>
      <c r="L704" s="65">
        <f t="shared" si="126"/>
        <v>5352.5</v>
      </c>
      <c r="M704" s="10">
        <f t="shared" si="126"/>
        <v>5352.5</v>
      </c>
    </row>
    <row r="705" spans="1:13" ht="63" outlineLevel="4">
      <c r="A705" s="37" t="s">
        <v>348</v>
      </c>
      <c r="B705" s="7" t="s">
        <v>204</v>
      </c>
      <c r="C705" s="7" t="s">
        <v>421</v>
      </c>
      <c r="D705" s="7" t="s">
        <v>396</v>
      </c>
      <c r="E705" s="7" t="s">
        <v>283</v>
      </c>
      <c r="F705" s="7" t="s">
        <v>345</v>
      </c>
      <c r="G705" s="8"/>
      <c r="H705" s="8"/>
      <c r="I705" s="65">
        <f>I706</f>
        <v>5352.5</v>
      </c>
      <c r="J705" s="65">
        <f>J706</f>
        <v>0</v>
      </c>
      <c r="K705" s="65">
        <f>K706</f>
        <v>0</v>
      </c>
      <c r="L705" s="65">
        <f>L706</f>
        <v>5352.5</v>
      </c>
      <c r="M705" s="10">
        <f>M706</f>
        <v>5352.5</v>
      </c>
    </row>
    <row r="706" spans="1:13" ht="63" outlineLevel="6">
      <c r="A706" s="37" t="s">
        <v>376</v>
      </c>
      <c r="B706" s="7" t="s">
        <v>204</v>
      </c>
      <c r="C706" s="7" t="s">
        <v>421</v>
      </c>
      <c r="D706" s="7" t="s">
        <v>396</v>
      </c>
      <c r="E706" s="7" t="s">
        <v>283</v>
      </c>
      <c r="F706" s="7" t="s">
        <v>365</v>
      </c>
      <c r="G706" s="8"/>
      <c r="H706" s="8"/>
      <c r="I706" s="65">
        <v>5352.5</v>
      </c>
      <c r="J706" s="65"/>
      <c r="K706" s="6"/>
      <c r="L706" s="65">
        <v>5352.5</v>
      </c>
      <c r="M706" s="10">
        <v>5352.5</v>
      </c>
    </row>
    <row r="707" spans="1:13" ht="78.75" outlineLevel="5">
      <c r="A707" s="37" t="s">
        <v>111</v>
      </c>
      <c r="B707" s="7" t="s">
        <v>204</v>
      </c>
      <c r="C707" s="7" t="s">
        <v>421</v>
      </c>
      <c r="D707" s="7" t="s">
        <v>396</v>
      </c>
      <c r="E707" s="7" t="s">
        <v>284</v>
      </c>
      <c r="F707" s="7"/>
      <c r="G707" s="8"/>
      <c r="H707" s="8"/>
      <c r="I707" s="65">
        <f>I710</f>
        <v>40</v>
      </c>
      <c r="J707" s="65"/>
      <c r="K707" s="6">
        <v>24000</v>
      </c>
      <c r="L707" s="65">
        <f>L710</f>
        <v>40</v>
      </c>
      <c r="M707" s="10">
        <f>M710</f>
        <v>40</v>
      </c>
    </row>
    <row r="708" spans="1:13" ht="31.5" outlineLevel="5">
      <c r="A708" s="37" t="s">
        <v>389</v>
      </c>
      <c r="B708" s="7" t="s">
        <v>204</v>
      </c>
      <c r="C708" s="7" t="s">
        <v>421</v>
      </c>
      <c r="D708" s="7" t="s">
        <v>396</v>
      </c>
      <c r="E708" s="7" t="s">
        <v>284</v>
      </c>
      <c r="F708" s="7" t="s">
        <v>375</v>
      </c>
      <c r="G708" s="8"/>
      <c r="H708" s="8"/>
      <c r="I708" s="65">
        <f aca="true" t="shared" si="127" ref="I708:M709">I709</f>
        <v>40</v>
      </c>
      <c r="J708" s="65">
        <f t="shared" si="127"/>
        <v>0</v>
      </c>
      <c r="K708" s="65">
        <f t="shared" si="127"/>
        <v>24000</v>
      </c>
      <c r="L708" s="65">
        <f t="shared" si="127"/>
        <v>40</v>
      </c>
      <c r="M708" s="10">
        <f t="shared" si="127"/>
        <v>40</v>
      </c>
    </row>
    <row r="709" spans="1:13" ht="63" outlineLevel="5">
      <c r="A709" s="37" t="s">
        <v>348</v>
      </c>
      <c r="B709" s="7" t="s">
        <v>204</v>
      </c>
      <c r="C709" s="7" t="s">
        <v>421</v>
      </c>
      <c r="D709" s="7" t="s">
        <v>396</v>
      </c>
      <c r="E709" s="7" t="s">
        <v>284</v>
      </c>
      <c r="F709" s="7" t="s">
        <v>345</v>
      </c>
      <c r="G709" s="8"/>
      <c r="H709" s="8"/>
      <c r="I709" s="65">
        <f t="shared" si="127"/>
        <v>40</v>
      </c>
      <c r="J709" s="65">
        <f t="shared" si="127"/>
        <v>0</v>
      </c>
      <c r="K709" s="65">
        <f t="shared" si="127"/>
        <v>24000</v>
      </c>
      <c r="L709" s="65">
        <f t="shared" si="127"/>
        <v>40</v>
      </c>
      <c r="M709" s="10">
        <f t="shared" si="127"/>
        <v>40</v>
      </c>
    </row>
    <row r="710" spans="1:13" ht="63" outlineLevel="6">
      <c r="A710" s="37" t="s">
        <v>376</v>
      </c>
      <c r="B710" s="7" t="s">
        <v>204</v>
      </c>
      <c r="C710" s="7" t="s">
        <v>421</v>
      </c>
      <c r="D710" s="7" t="s">
        <v>396</v>
      </c>
      <c r="E710" s="7" t="s">
        <v>284</v>
      </c>
      <c r="F710" s="7" t="s">
        <v>365</v>
      </c>
      <c r="G710" s="8"/>
      <c r="H710" s="8"/>
      <c r="I710" s="65">
        <v>40</v>
      </c>
      <c r="J710" s="65"/>
      <c r="K710" s="6">
        <v>24000</v>
      </c>
      <c r="L710" s="65">
        <v>40</v>
      </c>
      <c r="M710" s="10">
        <v>40</v>
      </c>
    </row>
    <row r="711" spans="1:13" ht="47.25">
      <c r="A711" s="37" t="s">
        <v>112</v>
      </c>
      <c r="B711" s="1" t="s">
        <v>294</v>
      </c>
      <c r="C711" s="1"/>
      <c r="D711" s="1"/>
      <c r="E711" s="1"/>
      <c r="F711" s="1"/>
      <c r="G711" s="2" t="e">
        <f>G712</f>
        <v>#REF!</v>
      </c>
      <c r="H711" s="2" t="e">
        <f>H712+H729</f>
        <v>#REF!</v>
      </c>
      <c r="I711" s="64">
        <f>I712+I729+I735</f>
        <v>6843.4</v>
      </c>
      <c r="J711" s="64">
        <f>J712+J729+J735</f>
        <v>0</v>
      </c>
      <c r="K711" s="64">
        <f>K712+K729+K735</f>
        <v>7504900</v>
      </c>
      <c r="L711" s="64">
        <f>L712+L729+L735</f>
        <v>51806</v>
      </c>
      <c r="M711" s="4">
        <f>M712+M729+M735</f>
        <v>88355</v>
      </c>
    </row>
    <row r="712" spans="1:13" ht="31.5" outlineLevel="1">
      <c r="A712" s="37" t="s">
        <v>454</v>
      </c>
      <c r="B712" s="1" t="s">
        <v>294</v>
      </c>
      <c r="C712" s="1" t="s">
        <v>387</v>
      </c>
      <c r="D712" s="1"/>
      <c r="E712" s="1"/>
      <c r="F712" s="1"/>
      <c r="G712" s="2" t="e">
        <f>G713+G714</f>
        <v>#REF!</v>
      </c>
      <c r="H712" s="2" t="e">
        <f>H714+H713</f>
        <v>#REF!</v>
      </c>
      <c r="I712" s="64">
        <f>I714</f>
        <v>5406.9</v>
      </c>
      <c r="J712" s="64"/>
      <c r="K712" s="6">
        <v>4606900</v>
      </c>
      <c r="L712" s="64">
        <f>L714</f>
        <v>5406.9</v>
      </c>
      <c r="M712" s="4">
        <f>M714</f>
        <v>5406.9</v>
      </c>
    </row>
    <row r="713" spans="1:13" ht="0.75" customHeight="1" outlineLevel="2">
      <c r="A713" s="37" t="s">
        <v>395</v>
      </c>
      <c r="B713" s="1" t="s">
        <v>294</v>
      </c>
      <c r="C713" s="1" t="s">
        <v>387</v>
      </c>
      <c r="D713" s="1" t="s">
        <v>396</v>
      </c>
      <c r="E713" s="1" t="s">
        <v>385</v>
      </c>
      <c r="F713" s="1" t="s">
        <v>386</v>
      </c>
      <c r="G713" s="2" t="e">
        <f>#REF!</f>
        <v>#REF!</v>
      </c>
      <c r="H713" s="2" t="e">
        <f>#REF!</f>
        <v>#REF!</v>
      </c>
      <c r="I713" s="64"/>
      <c r="J713" s="64"/>
      <c r="K713" s="6">
        <v>0</v>
      </c>
      <c r="L713" s="64"/>
      <c r="M713" s="4"/>
    </row>
    <row r="714" spans="1:13" ht="78.75" outlineLevel="2">
      <c r="A714" s="37" t="s">
        <v>466</v>
      </c>
      <c r="B714" s="1" t="s">
        <v>294</v>
      </c>
      <c r="C714" s="1" t="s">
        <v>387</v>
      </c>
      <c r="D714" s="1" t="s">
        <v>404</v>
      </c>
      <c r="E714" s="1"/>
      <c r="F714" s="1"/>
      <c r="G714" s="2" t="str">
        <f>G716</f>
        <v>4606,9</v>
      </c>
      <c r="H714" s="2">
        <f>H716</f>
        <v>0</v>
      </c>
      <c r="I714" s="64">
        <f>I716</f>
        <v>5406.9</v>
      </c>
      <c r="J714" s="64"/>
      <c r="K714" s="6">
        <v>4606900</v>
      </c>
      <c r="L714" s="64">
        <f>L716</f>
        <v>5406.9</v>
      </c>
      <c r="M714" s="4">
        <f>M716</f>
        <v>5406.9</v>
      </c>
    </row>
    <row r="715" spans="1:13" ht="94.5" outlineLevel="3">
      <c r="A715" s="37" t="s">
        <v>460</v>
      </c>
      <c r="B715" s="7" t="s">
        <v>294</v>
      </c>
      <c r="C715" s="7" t="s">
        <v>387</v>
      </c>
      <c r="D715" s="7" t="s">
        <v>404</v>
      </c>
      <c r="E715" s="7" t="s">
        <v>392</v>
      </c>
      <c r="F715" s="7"/>
      <c r="G715" s="8" t="str">
        <f aca="true" t="shared" si="128" ref="G715:I716">G716</f>
        <v>4606,9</v>
      </c>
      <c r="H715" s="8">
        <f t="shared" si="128"/>
        <v>0</v>
      </c>
      <c r="I715" s="65">
        <f t="shared" si="128"/>
        <v>5406.9</v>
      </c>
      <c r="J715" s="65"/>
      <c r="K715" s="6">
        <v>4606900</v>
      </c>
      <c r="L715" s="65">
        <f>L716</f>
        <v>5406.9</v>
      </c>
      <c r="M715" s="10">
        <f>M716</f>
        <v>5406.9</v>
      </c>
    </row>
    <row r="716" spans="1:13" ht="15.75" outlineLevel="4">
      <c r="A716" s="37" t="s">
        <v>457</v>
      </c>
      <c r="B716" s="7" t="s">
        <v>294</v>
      </c>
      <c r="C716" s="7" t="s">
        <v>387</v>
      </c>
      <c r="D716" s="7" t="s">
        <v>404</v>
      </c>
      <c r="E716" s="7" t="s">
        <v>393</v>
      </c>
      <c r="F716" s="7"/>
      <c r="G716" s="8" t="str">
        <f t="shared" si="128"/>
        <v>4606,9</v>
      </c>
      <c r="H716" s="8">
        <f t="shared" si="128"/>
        <v>0</v>
      </c>
      <c r="I716" s="65">
        <f t="shared" si="128"/>
        <v>5406.9</v>
      </c>
      <c r="J716" s="65"/>
      <c r="K716" s="6">
        <v>4606900</v>
      </c>
      <c r="L716" s="65">
        <f>L717</f>
        <v>5406.9</v>
      </c>
      <c r="M716" s="10">
        <f>M717</f>
        <v>5406.9</v>
      </c>
    </row>
    <row r="717" spans="1:13" ht="63" outlineLevel="5">
      <c r="A717" s="37" t="s">
        <v>113</v>
      </c>
      <c r="B717" s="7" t="s">
        <v>294</v>
      </c>
      <c r="C717" s="7" t="s">
        <v>387</v>
      </c>
      <c r="D717" s="7" t="s">
        <v>404</v>
      </c>
      <c r="E717" s="7" t="s">
        <v>293</v>
      </c>
      <c r="F717" s="7"/>
      <c r="G717" s="8" t="str">
        <f>G719</f>
        <v>4606,9</v>
      </c>
      <c r="H717" s="8">
        <f>H719</f>
        <v>0</v>
      </c>
      <c r="I717" s="65">
        <f>I718+I722+I725</f>
        <v>5406.9</v>
      </c>
      <c r="J717" s="65">
        <f>J718+J722+J725</f>
        <v>0</v>
      </c>
      <c r="K717" s="65">
        <f>K718+K722+K725</f>
        <v>0</v>
      </c>
      <c r="L717" s="65">
        <f>L718+L722+L725</f>
        <v>5406.9</v>
      </c>
      <c r="M717" s="10">
        <f>M718+M722+M725</f>
        <v>5406.9</v>
      </c>
    </row>
    <row r="718" spans="1:13" ht="78.75" outlineLevel="5">
      <c r="A718" s="37" t="s">
        <v>257</v>
      </c>
      <c r="B718" s="7" t="s">
        <v>294</v>
      </c>
      <c r="C718" s="7" t="s">
        <v>387</v>
      </c>
      <c r="D718" s="7" t="s">
        <v>404</v>
      </c>
      <c r="E718" s="7" t="s">
        <v>293</v>
      </c>
      <c r="F718" s="7" t="s">
        <v>314</v>
      </c>
      <c r="G718" s="8"/>
      <c r="H718" s="8"/>
      <c r="I718" s="65">
        <f>I719</f>
        <v>4189.5</v>
      </c>
      <c r="J718" s="65">
        <f>J719</f>
        <v>0</v>
      </c>
      <c r="K718" s="65">
        <f>K719</f>
        <v>0</v>
      </c>
      <c r="L718" s="65">
        <f>L719</f>
        <v>4189.5</v>
      </c>
      <c r="M718" s="10">
        <f>M719</f>
        <v>4189.5</v>
      </c>
    </row>
    <row r="719" spans="1:13" ht="31.5" outlineLevel="6">
      <c r="A719" s="37" t="s">
        <v>258</v>
      </c>
      <c r="B719" s="7" t="s">
        <v>294</v>
      </c>
      <c r="C719" s="7" t="s">
        <v>387</v>
      </c>
      <c r="D719" s="7" t="s">
        <v>404</v>
      </c>
      <c r="E719" s="7" t="s">
        <v>293</v>
      </c>
      <c r="F719" s="7" t="s">
        <v>190</v>
      </c>
      <c r="G719" s="8" t="s">
        <v>334</v>
      </c>
      <c r="H719" s="8">
        <v>0</v>
      </c>
      <c r="I719" s="65">
        <f>I720+I721</f>
        <v>4189.5</v>
      </c>
      <c r="J719" s="65">
        <f>J720+J721</f>
        <v>0</v>
      </c>
      <c r="K719" s="65">
        <f>K720+K721</f>
        <v>0</v>
      </c>
      <c r="L719" s="65">
        <f>L720+L721</f>
        <v>4189.5</v>
      </c>
      <c r="M719" s="10">
        <f>M720+M721</f>
        <v>4189.5</v>
      </c>
    </row>
    <row r="720" spans="1:13" ht="31.5" outlineLevel="6">
      <c r="A720" s="37" t="s">
        <v>194</v>
      </c>
      <c r="B720" s="7" t="s">
        <v>294</v>
      </c>
      <c r="C720" s="7" t="s">
        <v>387</v>
      </c>
      <c r="D720" s="7" t="s">
        <v>404</v>
      </c>
      <c r="E720" s="7" t="s">
        <v>293</v>
      </c>
      <c r="F720" s="7" t="s">
        <v>195</v>
      </c>
      <c r="G720" s="8"/>
      <c r="H720" s="8"/>
      <c r="I720" s="65">
        <v>4174.3</v>
      </c>
      <c r="J720" s="65"/>
      <c r="K720" s="6"/>
      <c r="L720" s="65">
        <v>4174.3</v>
      </c>
      <c r="M720" s="10">
        <v>4174.3</v>
      </c>
    </row>
    <row r="721" spans="1:13" ht="47.25" outlineLevel="6">
      <c r="A721" s="37" t="s">
        <v>196</v>
      </c>
      <c r="B721" s="7" t="s">
        <v>294</v>
      </c>
      <c r="C721" s="7" t="s">
        <v>387</v>
      </c>
      <c r="D721" s="7" t="s">
        <v>404</v>
      </c>
      <c r="E721" s="7" t="s">
        <v>293</v>
      </c>
      <c r="F721" s="7" t="s">
        <v>197</v>
      </c>
      <c r="G721" s="8"/>
      <c r="H721" s="8"/>
      <c r="I721" s="65">
        <v>15.2</v>
      </c>
      <c r="J721" s="65"/>
      <c r="K721" s="6"/>
      <c r="L721" s="65">
        <v>15.2</v>
      </c>
      <c r="M721" s="10">
        <v>15.2</v>
      </c>
    </row>
    <row r="722" spans="1:13" ht="31.5" outlineLevel="6">
      <c r="A722" s="37" t="s">
        <v>259</v>
      </c>
      <c r="B722" s="7" t="s">
        <v>294</v>
      </c>
      <c r="C722" s="7" t="s">
        <v>387</v>
      </c>
      <c r="D722" s="7" t="s">
        <v>404</v>
      </c>
      <c r="E722" s="7" t="s">
        <v>293</v>
      </c>
      <c r="F722" s="7" t="s">
        <v>315</v>
      </c>
      <c r="G722" s="8"/>
      <c r="H722" s="8"/>
      <c r="I722" s="65">
        <f aca="true" t="shared" si="129" ref="I722:M723">I723</f>
        <v>1209.5</v>
      </c>
      <c r="J722" s="65">
        <f t="shared" si="129"/>
        <v>0</v>
      </c>
      <c r="K722" s="65">
        <f t="shared" si="129"/>
        <v>0</v>
      </c>
      <c r="L722" s="65">
        <f t="shared" si="129"/>
        <v>1209.5</v>
      </c>
      <c r="M722" s="10">
        <f t="shared" si="129"/>
        <v>1209.5</v>
      </c>
    </row>
    <row r="723" spans="1:13" ht="31.5" outlineLevel="6">
      <c r="A723" s="37" t="s">
        <v>260</v>
      </c>
      <c r="B723" s="7" t="s">
        <v>294</v>
      </c>
      <c r="C723" s="7" t="s">
        <v>387</v>
      </c>
      <c r="D723" s="7" t="s">
        <v>404</v>
      </c>
      <c r="E723" s="7" t="s">
        <v>293</v>
      </c>
      <c r="F723" s="7" t="s">
        <v>201</v>
      </c>
      <c r="G723" s="8"/>
      <c r="H723" s="8"/>
      <c r="I723" s="65">
        <f t="shared" si="129"/>
        <v>1209.5</v>
      </c>
      <c r="J723" s="65">
        <f t="shared" si="129"/>
        <v>0</v>
      </c>
      <c r="K723" s="65">
        <f t="shared" si="129"/>
        <v>0</v>
      </c>
      <c r="L723" s="65">
        <f t="shared" si="129"/>
        <v>1209.5</v>
      </c>
      <c r="M723" s="10">
        <f t="shared" si="129"/>
        <v>1209.5</v>
      </c>
    </row>
    <row r="724" spans="1:13" ht="31.5" outlineLevel="6">
      <c r="A724" s="37" t="s">
        <v>261</v>
      </c>
      <c r="B724" s="7" t="s">
        <v>294</v>
      </c>
      <c r="C724" s="7" t="s">
        <v>387</v>
      </c>
      <c r="D724" s="7" t="s">
        <v>404</v>
      </c>
      <c r="E724" s="7" t="s">
        <v>293</v>
      </c>
      <c r="F724" s="7" t="s">
        <v>202</v>
      </c>
      <c r="G724" s="8"/>
      <c r="H724" s="8"/>
      <c r="I724" s="65">
        <v>1209.5</v>
      </c>
      <c r="J724" s="65"/>
      <c r="K724" s="6"/>
      <c r="L724" s="65">
        <v>1209.5</v>
      </c>
      <c r="M724" s="10">
        <v>1209.5</v>
      </c>
    </row>
    <row r="725" spans="1:13" ht="15.75" outlineLevel="6">
      <c r="A725" s="37" t="s">
        <v>241</v>
      </c>
      <c r="B725" s="7" t="s">
        <v>294</v>
      </c>
      <c r="C725" s="7" t="s">
        <v>387</v>
      </c>
      <c r="D725" s="7" t="s">
        <v>404</v>
      </c>
      <c r="E725" s="7" t="s">
        <v>293</v>
      </c>
      <c r="F725" s="7" t="s">
        <v>242</v>
      </c>
      <c r="G725" s="8"/>
      <c r="H725" s="8"/>
      <c r="I725" s="65">
        <f>I726</f>
        <v>7.9</v>
      </c>
      <c r="J725" s="65">
        <f>J726</f>
        <v>0</v>
      </c>
      <c r="K725" s="65">
        <f>K726</f>
        <v>0</v>
      </c>
      <c r="L725" s="65">
        <f>L726</f>
        <v>7.9</v>
      </c>
      <c r="M725" s="10">
        <f>M726</f>
        <v>7.9</v>
      </c>
    </row>
    <row r="726" spans="1:13" ht="31.5" outlineLevel="6">
      <c r="A726" s="37" t="s">
        <v>316</v>
      </c>
      <c r="B726" s="7" t="s">
        <v>294</v>
      </c>
      <c r="C726" s="7" t="s">
        <v>387</v>
      </c>
      <c r="D726" s="7" t="s">
        <v>404</v>
      </c>
      <c r="E726" s="7" t="s">
        <v>293</v>
      </c>
      <c r="F726" s="7" t="s">
        <v>198</v>
      </c>
      <c r="G726" s="8"/>
      <c r="H726" s="8"/>
      <c r="I726" s="65">
        <f>I727+I728</f>
        <v>7.9</v>
      </c>
      <c r="J726" s="65">
        <f>J727+J728</f>
        <v>0</v>
      </c>
      <c r="K726" s="65">
        <f>K727+K728</f>
        <v>0</v>
      </c>
      <c r="L726" s="65">
        <f>L727+L728</f>
        <v>7.9</v>
      </c>
      <c r="M726" s="10">
        <f>M727+M728</f>
        <v>7.9</v>
      </c>
    </row>
    <row r="727" spans="1:13" ht="47.25" outlineLevel="6">
      <c r="A727" s="37" t="s">
        <v>191</v>
      </c>
      <c r="B727" s="7" t="s">
        <v>294</v>
      </c>
      <c r="C727" s="7" t="s">
        <v>387</v>
      </c>
      <c r="D727" s="7" t="s">
        <v>404</v>
      </c>
      <c r="E727" s="7" t="s">
        <v>293</v>
      </c>
      <c r="F727" s="7" t="s">
        <v>193</v>
      </c>
      <c r="G727" s="8"/>
      <c r="H727" s="8"/>
      <c r="I727" s="65">
        <v>1.1</v>
      </c>
      <c r="J727" s="65"/>
      <c r="K727" s="6"/>
      <c r="L727" s="65">
        <v>1.1</v>
      </c>
      <c r="M727" s="10">
        <v>1.1</v>
      </c>
    </row>
    <row r="728" spans="1:13" ht="31.5" outlineLevel="6">
      <c r="A728" s="37" t="s">
        <v>199</v>
      </c>
      <c r="B728" s="7" t="s">
        <v>294</v>
      </c>
      <c r="C728" s="7" t="s">
        <v>387</v>
      </c>
      <c r="D728" s="7" t="s">
        <v>404</v>
      </c>
      <c r="E728" s="7" t="s">
        <v>293</v>
      </c>
      <c r="F728" s="7" t="s">
        <v>200</v>
      </c>
      <c r="G728" s="8"/>
      <c r="H728" s="8"/>
      <c r="I728" s="65">
        <v>6.8</v>
      </c>
      <c r="J728" s="65"/>
      <c r="K728" s="6"/>
      <c r="L728" s="65">
        <v>6.8</v>
      </c>
      <c r="M728" s="10">
        <v>6.8</v>
      </c>
    </row>
    <row r="729" spans="1:13" ht="47.25" outlineLevel="1">
      <c r="A729" s="37" t="s">
        <v>114</v>
      </c>
      <c r="B729" s="1" t="s">
        <v>294</v>
      </c>
      <c r="C729" s="1" t="s">
        <v>407</v>
      </c>
      <c r="D729" s="1"/>
      <c r="E729" s="1"/>
      <c r="F729" s="1"/>
      <c r="G729" s="2"/>
      <c r="H729" s="2"/>
      <c r="I729" s="64">
        <f>I730</f>
        <v>1436.5</v>
      </c>
      <c r="J729" s="64"/>
      <c r="K729" s="6">
        <v>2898000</v>
      </c>
      <c r="L729" s="64">
        <f aca="true" t="shared" si="130" ref="L729:M731">L730</f>
        <v>1436.5</v>
      </c>
      <c r="M729" s="4">
        <f t="shared" si="130"/>
        <v>1436.5</v>
      </c>
    </row>
    <row r="730" spans="1:13" ht="47.25" outlineLevel="2">
      <c r="A730" s="37" t="s">
        <v>115</v>
      </c>
      <c r="B730" s="1" t="s">
        <v>294</v>
      </c>
      <c r="C730" s="1" t="s">
        <v>407</v>
      </c>
      <c r="D730" s="1" t="s">
        <v>387</v>
      </c>
      <c r="E730" s="1"/>
      <c r="F730" s="1"/>
      <c r="G730" s="2"/>
      <c r="H730" s="2"/>
      <c r="I730" s="64">
        <f>I731</f>
        <v>1436.5</v>
      </c>
      <c r="J730" s="64"/>
      <c r="K730" s="6">
        <v>2898000</v>
      </c>
      <c r="L730" s="64">
        <f t="shared" si="130"/>
        <v>1436.5</v>
      </c>
      <c r="M730" s="4">
        <f t="shared" si="130"/>
        <v>1436.5</v>
      </c>
    </row>
    <row r="731" spans="1:13" ht="31.5" outlineLevel="3">
      <c r="A731" s="37" t="s">
        <v>116</v>
      </c>
      <c r="B731" s="7" t="s">
        <v>294</v>
      </c>
      <c r="C731" s="7" t="s">
        <v>407</v>
      </c>
      <c r="D731" s="7" t="s">
        <v>387</v>
      </c>
      <c r="E731" s="7" t="s">
        <v>295</v>
      </c>
      <c r="F731" s="7"/>
      <c r="G731" s="8"/>
      <c r="H731" s="8"/>
      <c r="I731" s="65">
        <f>I732</f>
        <v>1436.5</v>
      </c>
      <c r="J731" s="65"/>
      <c r="K731" s="6">
        <v>2898000</v>
      </c>
      <c r="L731" s="65">
        <f t="shared" si="130"/>
        <v>1436.5</v>
      </c>
      <c r="M731" s="10">
        <f t="shared" si="130"/>
        <v>1436.5</v>
      </c>
    </row>
    <row r="732" spans="1:13" ht="31.5" outlineLevel="4">
      <c r="A732" s="37" t="s">
        <v>117</v>
      </c>
      <c r="B732" s="7" t="s">
        <v>294</v>
      </c>
      <c r="C732" s="7" t="s">
        <v>407</v>
      </c>
      <c r="D732" s="7" t="s">
        <v>387</v>
      </c>
      <c r="E732" s="7" t="s">
        <v>296</v>
      </c>
      <c r="F732" s="7"/>
      <c r="G732" s="8"/>
      <c r="H732" s="8"/>
      <c r="I732" s="65">
        <f>I734</f>
        <v>1436.5</v>
      </c>
      <c r="J732" s="65"/>
      <c r="K732" s="6">
        <v>2898000</v>
      </c>
      <c r="L732" s="65">
        <f>L734</f>
        <v>1436.5</v>
      </c>
      <c r="M732" s="10">
        <f>M734</f>
        <v>1436.5</v>
      </c>
    </row>
    <row r="733" spans="1:13" ht="47.25" outlineLevel="4">
      <c r="A733" s="37" t="s">
        <v>250</v>
      </c>
      <c r="B733" s="7" t="s">
        <v>294</v>
      </c>
      <c r="C733" s="7" t="s">
        <v>407</v>
      </c>
      <c r="D733" s="7" t="s">
        <v>387</v>
      </c>
      <c r="E733" s="7" t="s">
        <v>296</v>
      </c>
      <c r="F733" s="7" t="s">
        <v>388</v>
      </c>
      <c r="G733" s="8"/>
      <c r="H733" s="8"/>
      <c r="I733" s="65">
        <f>I734</f>
        <v>1436.5</v>
      </c>
      <c r="J733" s="65">
        <f>J734</f>
        <v>0</v>
      </c>
      <c r="K733" s="65">
        <f>K734</f>
        <v>2898000</v>
      </c>
      <c r="L733" s="65">
        <f>L734</f>
        <v>1436.5</v>
      </c>
      <c r="M733" s="10">
        <f>M734</f>
        <v>1436.5</v>
      </c>
    </row>
    <row r="734" spans="1:13" ht="31.5" outlineLevel="6">
      <c r="A734" s="37" t="s">
        <v>264</v>
      </c>
      <c r="B734" s="7" t="s">
        <v>294</v>
      </c>
      <c r="C734" s="7" t="s">
        <v>407</v>
      </c>
      <c r="D734" s="7" t="s">
        <v>387</v>
      </c>
      <c r="E734" s="7" t="s">
        <v>296</v>
      </c>
      <c r="F734" s="7" t="s">
        <v>263</v>
      </c>
      <c r="G734" s="8"/>
      <c r="H734" s="8" t="s">
        <v>301</v>
      </c>
      <c r="I734" s="65">
        <v>1436.5</v>
      </c>
      <c r="J734" s="65"/>
      <c r="K734" s="6">
        <v>2898000</v>
      </c>
      <c r="L734" s="65">
        <v>1436.5</v>
      </c>
      <c r="M734" s="10">
        <v>1436.5</v>
      </c>
    </row>
    <row r="735" spans="1:13" ht="31.5" outlineLevel="1">
      <c r="A735" s="37" t="s">
        <v>118</v>
      </c>
      <c r="B735" s="1" t="s">
        <v>294</v>
      </c>
      <c r="C735" s="1" t="s">
        <v>297</v>
      </c>
      <c r="D735" s="1"/>
      <c r="E735" s="1"/>
      <c r="F735" s="1"/>
      <c r="G735" s="2"/>
      <c r="H735" s="2"/>
      <c r="I735" s="64"/>
      <c r="J735" s="64"/>
      <c r="K735" s="6">
        <v>0</v>
      </c>
      <c r="L735" s="64">
        <f aca="true" t="shared" si="131" ref="L735:M737">L736</f>
        <v>44962.6</v>
      </c>
      <c r="M735" s="4">
        <f t="shared" si="131"/>
        <v>81511.6</v>
      </c>
    </row>
    <row r="736" spans="1:13" ht="31.5" outlineLevel="2">
      <c r="A736" s="37" t="s">
        <v>118</v>
      </c>
      <c r="B736" s="1" t="s">
        <v>294</v>
      </c>
      <c r="C736" s="1" t="s">
        <v>297</v>
      </c>
      <c r="D736" s="1" t="s">
        <v>297</v>
      </c>
      <c r="E736" s="1"/>
      <c r="F736" s="1"/>
      <c r="G736" s="2"/>
      <c r="H736" s="2"/>
      <c r="I736" s="64"/>
      <c r="J736" s="64"/>
      <c r="K736" s="6">
        <v>0</v>
      </c>
      <c r="L736" s="64">
        <f t="shared" si="131"/>
        <v>44962.6</v>
      </c>
      <c r="M736" s="4">
        <f t="shared" si="131"/>
        <v>81511.6</v>
      </c>
    </row>
    <row r="737" spans="1:13" ht="31.5" outlineLevel="3">
      <c r="A737" s="37" t="s">
        <v>118</v>
      </c>
      <c r="B737" s="7" t="s">
        <v>294</v>
      </c>
      <c r="C737" s="7" t="s">
        <v>297</v>
      </c>
      <c r="D737" s="7" t="s">
        <v>297</v>
      </c>
      <c r="E737" s="7" t="s">
        <v>298</v>
      </c>
      <c r="F737" s="7"/>
      <c r="G737" s="8"/>
      <c r="H737" s="8"/>
      <c r="I737" s="65"/>
      <c r="J737" s="65"/>
      <c r="K737" s="6">
        <v>0</v>
      </c>
      <c r="L737" s="65">
        <f t="shared" si="131"/>
        <v>44962.6</v>
      </c>
      <c r="M737" s="10">
        <f t="shared" si="131"/>
        <v>81511.6</v>
      </c>
    </row>
    <row r="738" spans="1:13" ht="32.25" outlineLevel="6" thickBot="1">
      <c r="A738" s="40" t="s">
        <v>118</v>
      </c>
      <c r="B738" s="22" t="s">
        <v>294</v>
      </c>
      <c r="C738" s="22" t="s">
        <v>297</v>
      </c>
      <c r="D738" s="22" t="s">
        <v>297</v>
      </c>
      <c r="E738" s="22" t="s">
        <v>298</v>
      </c>
      <c r="F738" s="22" t="s">
        <v>299</v>
      </c>
      <c r="G738" s="23"/>
      <c r="H738" s="23"/>
      <c r="I738" s="72"/>
      <c r="J738" s="72"/>
      <c r="K738" s="73">
        <v>0</v>
      </c>
      <c r="L738" s="72">
        <v>44962.6</v>
      </c>
      <c r="M738" s="25">
        <v>81511.6</v>
      </c>
    </row>
    <row r="739" spans="1:13" ht="16.5" outlineLevel="6" thickBot="1">
      <c r="A739" s="41" t="s">
        <v>300</v>
      </c>
      <c r="B739" s="42"/>
      <c r="C739" s="42"/>
      <c r="D739" s="42"/>
      <c r="E739" s="42"/>
      <c r="F739" s="43"/>
      <c r="G739" s="44" t="e">
        <f>G8+G387+G410+#REF!+G711</f>
        <v>#REF!</v>
      </c>
      <c r="H739" s="45" t="e">
        <f>H8+H387+H410+#REF!+H711</f>
        <v>#REF!</v>
      </c>
      <c r="I739" s="46">
        <f>I8+I387+I410+I711</f>
        <v>500391.4000000001</v>
      </c>
      <c r="J739" s="46">
        <f>J8+J387+J410+J711</f>
        <v>0</v>
      </c>
      <c r="K739" s="46">
        <f>K8+K387+K410+K711</f>
        <v>722488443.59</v>
      </c>
      <c r="L739" s="46">
        <f>L8+L387+L410+L711</f>
        <v>500219.4000000001</v>
      </c>
      <c r="M739" s="46">
        <f>M8+M387+M410+M711</f>
        <v>542236.3</v>
      </c>
    </row>
    <row r="740" spans="1:11" ht="15.75">
      <c r="A740" s="80" t="s">
        <v>301</v>
      </c>
      <c r="B740" s="80"/>
      <c r="C740" s="80"/>
      <c r="D740" s="80"/>
      <c r="E740" s="80"/>
      <c r="F740" s="80"/>
      <c r="G740" s="80"/>
      <c r="H740" s="80"/>
      <c r="I740" s="80"/>
      <c r="J740" s="80"/>
      <c r="K740" s="47">
        <v>722850196.51</v>
      </c>
    </row>
    <row r="741" spans="1:13" ht="15">
      <c r="A741" s="48"/>
      <c r="B741" s="49"/>
      <c r="C741" s="49"/>
      <c r="D741" s="49"/>
      <c r="E741" s="49"/>
      <c r="F741" s="49"/>
      <c r="G741" s="49"/>
      <c r="H741" s="49"/>
      <c r="I741" s="50"/>
      <c r="J741" s="50"/>
      <c r="K741" s="50"/>
      <c r="L741" s="50"/>
      <c r="M741" s="50"/>
    </row>
    <row r="742" spans="1:11" ht="15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</row>
    <row r="744" spans="1:4" ht="15">
      <c r="A744" s="26" t="s">
        <v>372</v>
      </c>
      <c r="D744" s="28" t="s">
        <v>373</v>
      </c>
    </row>
  </sheetData>
  <mergeCells count="4">
    <mergeCell ref="A740:J740"/>
    <mergeCell ref="A742:K742"/>
    <mergeCell ref="B2:M2"/>
    <mergeCell ref="A4:M4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Бюджет5</cp:lastModifiedBy>
  <cp:lastPrinted>2011-11-15T09:28:36Z</cp:lastPrinted>
  <dcterms:created xsi:type="dcterms:W3CDTF">2011-06-15T10:29:50Z</dcterms:created>
  <dcterms:modified xsi:type="dcterms:W3CDTF">2011-11-16T06:59:04Z</dcterms:modified>
  <cp:category/>
  <cp:version/>
  <cp:contentType/>
  <cp:contentStatus/>
</cp:coreProperties>
</file>